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РПР\Инвестиционная программа\ИП 2019-2025г.г\2023г\1 полугодие\"/>
    </mc:Choice>
  </mc:AlternateContent>
  <xr:revisionPtr revIDLastSave="0" documentId="13_ncr:1_{30201EFD-4DDC-4E1E-A9C3-DEADBCF4F8B6}" xr6:coauthVersionLast="47" xr6:coauthVersionMax="47" xr10:uidLastSave="{00000000-0000-0000-0000-000000000000}"/>
  <bookViews>
    <workbookView xWindow="-120" yWindow="-120" windowWidth="29040" windowHeight="15840" tabRatio="866" firstSheet="4" activeTab="4" xr2:uid="{00000000-000D-0000-FFFF-FFFF00000000}"/>
  </bookViews>
  <sheets>
    <sheet name="ОБЩАЯ" sheetId="19" r:id="rId1"/>
    <sheet name="январь 23г." sheetId="20" r:id="rId2"/>
    <sheet name="февраль 23г." sheetId="21" r:id="rId3"/>
    <sheet name="таблица 1" sheetId="12" r:id="rId4"/>
    <sheet name="Т2 Мероприятия вода" sheetId="6" r:id="rId5"/>
    <sheet name="Т3Источники финасирования вода" sheetId="17" r:id="rId6"/>
    <sheet name="Т5План ввода-вывода вода" sheetId="9" r:id="rId7"/>
    <sheet name="Т4План освоен. кап. влож. вода" sheetId="8" r:id="rId8"/>
    <sheet name="Т6Целевые показатели" sheetId="10" r:id="rId9"/>
    <sheet name="Т7Мероприятия канализация" sheetId="13" r:id="rId10"/>
    <sheet name="Т8Источники фин. канал." sheetId="18" r:id="rId11"/>
    <sheet name="Т10План ввода-вывода канал." sheetId="15" r:id="rId12"/>
    <sheet name="Т9План освоен. к. влож. канал." sheetId="16" r:id="rId13"/>
    <sheet name="Т11Целевые показатели канл." sheetId="11" r:id="rId14"/>
  </sheets>
  <definedNames>
    <definedName name="А1" localSheetId="0">#REF!</definedName>
    <definedName name="А1" localSheetId="11">#REF!</definedName>
    <definedName name="А1" localSheetId="6">#REF!</definedName>
    <definedName name="А1" localSheetId="9">#REF!</definedName>
    <definedName name="А1" localSheetId="2">#REF!</definedName>
    <definedName name="А1" localSheetId="1">#REF!</definedName>
    <definedName name="А1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0">ОБЩАЯ!$8:$11</definedName>
    <definedName name="_xlnm.Print_Titles" localSheetId="11">'Т10План ввода-вывода канал.'!$7:$10</definedName>
    <definedName name="_xlnm.Print_Titles" localSheetId="4">'Т2 Мероприятия вода'!$8:$11</definedName>
    <definedName name="_xlnm.Print_Titles" localSheetId="5">'Т3Источники финасирования вода'!$7:$10</definedName>
    <definedName name="_xlnm.Print_Titles" localSheetId="6">'Т5План ввода-вывода вода'!$8:$11</definedName>
    <definedName name="_xlnm.Print_Titles" localSheetId="9">'Т7Мероприятия канализация'!$8:$11</definedName>
    <definedName name="_xlnm.Print_Titles" localSheetId="12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_xlnm.Print_Area" localSheetId="0">ОБЩАЯ!$A$1:$AV$918</definedName>
    <definedName name="_xlnm.Print_Area" localSheetId="11">'Т10План ввода-вывода канал.'!$E$1:$BQ$108</definedName>
    <definedName name="_xlnm.Print_Area" localSheetId="4">'Т2 Мероприятия вода'!$A$1:$AV$564</definedName>
    <definedName name="_xlnm.Print_Area" localSheetId="5">'Т3Источники финасирования вода'!$E$1:$Z$97</definedName>
    <definedName name="_xlnm.Print_Area" localSheetId="7">'Т4План освоен. кап. влож. вода'!$A$1:$V$166</definedName>
    <definedName name="_xlnm.Print_Area" localSheetId="6">'Т5План ввода-вывода вода'!$A$1:$BL$165</definedName>
    <definedName name="_xlnm.Print_Area" localSheetId="9">'Т7Мероприятия канализация'!$A$1:$AV$392</definedName>
    <definedName name="_xlnm.Print_Area" localSheetId="10">'Т8Источники фин. канал.'!$A$1:$Z$66</definedName>
    <definedName name="_xlnm.Print_Area" localSheetId="12">'Т9План освоен. к. влож. канал.'!$A$1:$W$112</definedName>
    <definedName name="_xlnm.Print_Area" localSheetId="3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>#REF!</definedName>
  </definedNames>
  <calcPr calcId="191029"/>
</workbook>
</file>

<file path=xl/calcChain.xml><?xml version="1.0" encoding="utf-8"?>
<calcChain xmlns="http://schemas.openxmlformats.org/spreadsheetml/2006/main">
  <c r="AA301" i="13" l="1"/>
  <c r="AA425" i="6"/>
  <c r="AA367" i="6"/>
  <c r="AA360" i="6"/>
  <c r="AA187" i="6"/>
  <c r="AA174" i="6"/>
  <c r="L13" i="17"/>
  <c r="L14" i="17"/>
  <c r="L15" i="17"/>
  <c r="L17" i="17"/>
  <c r="L18" i="17"/>
  <c r="L19" i="17"/>
  <c r="L20" i="17"/>
  <c r="L21" i="17"/>
  <c r="L22" i="17"/>
  <c r="L23" i="17"/>
  <c r="L24" i="17"/>
  <c r="L27" i="17"/>
  <c r="L31" i="17"/>
  <c r="L40" i="17"/>
  <c r="L42" i="17"/>
  <c r="L55" i="17" s="1"/>
  <c r="L25" i="17" s="1"/>
  <c r="L46" i="17"/>
  <c r="L57" i="17"/>
  <c r="L70" i="17" s="1"/>
  <c r="L61" i="17"/>
  <c r="L16" i="17" s="1"/>
  <c r="L72" i="17"/>
  <c r="L76" i="17"/>
  <c r="L85" i="17"/>
  <c r="L12" i="17" l="1"/>
  <c r="W331" i="6" l="1"/>
  <c r="AB296" i="6"/>
  <c r="S29" i="18"/>
  <c r="S44" i="18"/>
  <c r="U44" i="18"/>
  <c r="U29" i="18"/>
  <c r="U74" i="17"/>
  <c r="U44" i="17"/>
  <c r="U59" i="17"/>
  <c r="R59" i="17"/>
  <c r="S59" i="17"/>
  <c r="T29" i="17"/>
  <c r="R29" i="17"/>
  <c r="R43" i="18" l="1"/>
  <c r="S43" i="18"/>
  <c r="T43" i="18"/>
  <c r="T42" i="18" s="1"/>
  <c r="U43" i="18"/>
  <c r="T74" i="17"/>
  <c r="T75" i="17"/>
  <c r="T76" i="17"/>
  <c r="T72" i="17"/>
  <c r="T59" i="17"/>
  <c r="T60" i="17"/>
  <c r="T61" i="17"/>
  <c r="T57" i="17"/>
  <c r="T30" i="17"/>
  <c r="R28" i="17"/>
  <c r="S28" i="17"/>
  <c r="T28" i="17"/>
  <c r="U28" i="17"/>
  <c r="Q59" i="17"/>
  <c r="U42" i="17"/>
  <c r="S74" i="17"/>
  <c r="T73" i="17"/>
  <c r="U73" i="17"/>
  <c r="T58" i="17"/>
  <c r="U58" i="17"/>
  <c r="T46" i="17"/>
  <c r="T45" i="17" s="1"/>
  <c r="T44" i="17" s="1"/>
  <c r="T43" i="17" s="1"/>
  <c r="T42" i="17" s="1"/>
  <c r="U46" i="17"/>
  <c r="T35" i="17"/>
  <c r="U35" i="17"/>
  <c r="T34" i="17"/>
  <c r="U34" i="17"/>
  <c r="T33" i="17"/>
  <c r="U33" i="17"/>
  <c r="T32" i="17"/>
  <c r="U32" i="17"/>
  <c r="V32" i="17"/>
  <c r="W32" i="17"/>
  <c r="X32" i="17"/>
  <c r="Y32" i="17"/>
  <c r="T24" i="17"/>
  <c r="U24" i="17"/>
  <c r="T23" i="17"/>
  <c r="U23" i="17"/>
  <c r="T22" i="17"/>
  <c r="U22" i="17"/>
  <c r="T21" i="17"/>
  <c r="U21" i="17"/>
  <c r="T20" i="17"/>
  <c r="U20" i="17"/>
  <c r="T19" i="17"/>
  <c r="U19" i="17"/>
  <c r="T18" i="17"/>
  <c r="U18" i="17"/>
  <c r="T17" i="17"/>
  <c r="U17" i="17"/>
  <c r="U30" i="18"/>
  <c r="T54" i="18"/>
  <c r="U54" i="18"/>
  <c r="T53" i="18"/>
  <c r="U53" i="18"/>
  <c r="T52" i="18"/>
  <c r="U52" i="18"/>
  <c r="T51" i="18"/>
  <c r="U51" i="18"/>
  <c r="T50" i="18"/>
  <c r="U50" i="18"/>
  <c r="T49" i="18"/>
  <c r="U49" i="18"/>
  <c r="T48" i="18"/>
  <c r="U48" i="18"/>
  <c r="T47" i="18"/>
  <c r="U47" i="18"/>
  <c r="T46" i="18"/>
  <c r="U46" i="18"/>
  <c r="T39" i="18"/>
  <c r="U39" i="18"/>
  <c r="T38" i="18"/>
  <c r="U38" i="18"/>
  <c r="T37" i="18"/>
  <c r="U37" i="18"/>
  <c r="T36" i="18"/>
  <c r="U36" i="18"/>
  <c r="T35" i="18"/>
  <c r="U35" i="18"/>
  <c r="T34" i="18"/>
  <c r="U34" i="18"/>
  <c r="T33" i="18"/>
  <c r="U33" i="18"/>
  <c r="T32" i="18"/>
  <c r="U32" i="18"/>
  <c r="T28" i="18"/>
  <c r="U28" i="18"/>
  <c r="T14" i="18"/>
  <c r="V13" i="18"/>
  <c r="W13" i="18"/>
  <c r="X13" i="18"/>
  <c r="Y13" i="18"/>
  <c r="T24" i="18"/>
  <c r="U24" i="18"/>
  <c r="T23" i="18"/>
  <c r="U23" i="18"/>
  <c r="T22" i="18"/>
  <c r="U22" i="18"/>
  <c r="T21" i="18"/>
  <c r="U21" i="18"/>
  <c r="T20" i="18"/>
  <c r="U20" i="18"/>
  <c r="T19" i="18"/>
  <c r="U19" i="18"/>
  <c r="T18" i="18"/>
  <c r="U18" i="18"/>
  <c r="T17" i="18"/>
  <c r="U17" i="18"/>
  <c r="Q75" i="17"/>
  <c r="Q60" i="17"/>
  <c r="U30" i="17"/>
  <c r="Q30" i="17" s="1"/>
  <c r="W132" i="13"/>
  <c r="X132" i="13"/>
  <c r="X138" i="13" s="1"/>
  <c r="Y132" i="13"/>
  <c r="Z132" i="13"/>
  <c r="Z138" i="13" s="1"/>
  <c r="AA132" i="13"/>
  <c r="AB132" i="13"/>
  <c r="AC132" i="13"/>
  <c r="AD132" i="13"/>
  <c r="AD138" i="13" s="1"/>
  <c r="AE132" i="13"/>
  <c r="AF132" i="13"/>
  <c r="AF138" i="13" s="1"/>
  <c r="AH132" i="13"/>
  <c r="AI132" i="13"/>
  <c r="AI138" i="13" s="1"/>
  <c r="AJ132" i="13"/>
  <c r="AK132" i="13"/>
  <c r="AK138" i="13" s="1"/>
  <c r="AL132" i="13"/>
  <c r="AM132" i="13"/>
  <c r="AM138" i="13" s="1"/>
  <c r="AN132" i="13"/>
  <c r="AO132" i="13"/>
  <c r="AO138" i="13" s="1"/>
  <c r="AP132" i="13"/>
  <c r="AQ132" i="13"/>
  <c r="AQ138" i="13" s="1"/>
  <c r="AR132" i="13"/>
  <c r="AS132" i="13"/>
  <c r="AS138" i="13" s="1"/>
  <c r="AT132" i="13"/>
  <c r="AU132" i="13"/>
  <c r="AU138" i="13" s="1"/>
  <c r="AV132" i="13"/>
  <c r="W138" i="13"/>
  <c r="Y138" i="13"/>
  <c r="AA138" i="13"/>
  <c r="AB138" i="13"/>
  <c r="AC138" i="13"/>
  <c r="AE138" i="13"/>
  <c r="AH138" i="13"/>
  <c r="AJ138" i="13"/>
  <c r="AL138" i="13"/>
  <c r="AN138" i="13"/>
  <c r="AP138" i="13"/>
  <c r="AR138" i="13"/>
  <c r="AT138" i="13"/>
  <c r="AV138" i="13"/>
  <c r="AG133" i="13"/>
  <c r="AG132" i="13" s="1"/>
  <c r="AG138" i="13" s="1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G152" i="13"/>
  <c r="AG151" i="13" s="1"/>
  <c r="AG153" i="13"/>
  <c r="AG241" i="6"/>
  <c r="AI296" i="6"/>
  <c r="AU179" i="6"/>
  <c r="AT179" i="6"/>
  <c r="AS179" i="6"/>
  <c r="W179" i="6"/>
  <c r="T179" i="6"/>
  <c r="S179" i="6"/>
  <c r="R179" i="6"/>
  <c r="Q179" i="6"/>
  <c r="P179" i="6"/>
  <c r="O179" i="6"/>
  <c r="N179" i="6"/>
  <c r="U178" i="6"/>
  <c r="U177" i="6"/>
  <c r="U176" i="6"/>
  <c r="X175" i="6"/>
  <c r="X174" i="6" s="1"/>
  <c r="X179" i="6" s="1"/>
  <c r="AR174" i="6"/>
  <c r="AR179" i="6" s="1"/>
  <c r="AQ174" i="6"/>
  <c r="AQ179" i="6" s="1"/>
  <c r="AP174" i="6"/>
  <c r="AP179" i="6" s="1"/>
  <c r="AO174" i="6"/>
  <c r="AO179" i="6" s="1"/>
  <c r="AN174" i="6"/>
  <c r="AN179" i="6" s="1"/>
  <c r="AM174" i="6"/>
  <c r="AM179" i="6" s="1"/>
  <c r="AL174" i="6"/>
  <c r="AL179" i="6" s="1"/>
  <c r="AK174" i="6"/>
  <c r="AK179" i="6" s="1"/>
  <c r="AJ174" i="6"/>
  <c r="AJ179" i="6" s="1"/>
  <c r="AI174" i="6"/>
  <c r="AI179" i="6" s="1"/>
  <c r="AH174" i="6"/>
  <c r="AH179" i="6" s="1"/>
  <c r="AG174" i="6"/>
  <c r="AG179" i="6" s="1"/>
  <c r="AF174" i="6"/>
  <c r="AF179" i="6" s="1"/>
  <c r="AE174" i="6"/>
  <c r="AE179" i="6" s="1"/>
  <c r="AD174" i="6"/>
  <c r="AD179" i="6" s="1"/>
  <c r="AC174" i="6"/>
  <c r="AC179" i="6" s="1"/>
  <c r="AB174" i="6"/>
  <c r="AB179" i="6" s="1"/>
  <c r="AA179" i="6"/>
  <c r="Z174" i="6"/>
  <c r="Z179" i="6" s="1"/>
  <c r="Y174" i="6"/>
  <c r="Y179" i="6" s="1"/>
  <c r="U174" i="6"/>
  <c r="U173" i="6"/>
  <c r="M173" i="6"/>
  <c r="AU246" i="6"/>
  <c r="AT246" i="6"/>
  <c r="AS246" i="6"/>
  <c r="W246" i="6"/>
  <c r="T246" i="6"/>
  <c r="S246" i="6"/>
  <c r="R246" i="6"/>
  <c r="Q246" i="6"/>
  <c r="P246" i="6"/>
  <c r="O246" i="6"/>
  <c r="N246" i="6"/>
  <c r="U245" i="6"/>
  <c r="U244" i="6"/>
  <c r="U243" i="6"/>
  <c r="U242" i="6"/>
  <c r="AA241" i="6"/>
  <c r="AA240" i="6" s="1"/>
  <c r="AA246" i="6" s="1"/>
  <c r="X241" i="6"/>
  <c r="AR240" i="6"/>
  <c r="AR246" i="6" s="1"/>
  <c r="AQ240" i="6"/>
  <c r="AQ246" i="6" s="1"/>
  <c r="AP240" i="6"/>
  <c r="AP246" i="6" s="1"/>
  <c r="AO240" i="6"/>
  <c r="AO246" i="6" s="1"/>
  <c r="AN240" i="6"/>
  <c r="AN246" i="6" s="1"/>
  <c r="AM240" i="6"/>
  <c r="AM246" i="6" s="1"/>
  <c r="AL240" i="6"/>
  <c r="AL246" i="6" s="1"/>
  <c r="AK240" i="6"/>
  <c r="AK246" i="6" s="1"/>
  <c r="AJ240" i="6"/>
  <c r="AJ246" i="6" s="1"/>
  <c r="AI240" i="6"/>
  <c r="AI246" i="6" s="1"/>
  <c r="AH240" i="6"/>
  <c r="AH246" i="6" s="1"/>
  <c r="AG240" i="6"/>
  <c r="AG246" i="6" s="1"/>
  <c r="AF240" i="6"/>
  <c r="AF246" i="6" s="1"/>
  <c r="AE240" i="6"/>
  <c r="AE246" i="6" s="1"/>
  <c r="AD240" i="6"/>
  <c r="AD246" i="6" s="1"/>
  <c r="AC240" i="6"/>
  <c r="AC246" i="6" s="1"/>
  <c r="AB240" i="6"/>
  <c r="AB246" i="6" s="1"/>
  <c r="Z240" i="6"/>
  <c r="Z246" i="6" s="1"/>
  <c r="Y240" i="6"/>
  <c r="Y246" i="6" s="1"/>
  <c r="X240" i="6"/>
  <c r="X246" i="6" s="1"/>
  <c r="U240" i="6"/>
  <c r="M240" i="6"/>
  <c r="AG200" i="13"/>
  <c r="AI361" i="6"/>
  <c r="X361" i="6"/>
  <c r="X368" i="6"/>
  <c r="X58" i="13"/>
  <c r="X296" i="6"/>
  <c r="AA296" i="6"/>
  <c r="W302" i="6"/>
  <c r="T13" i="18" l="1"/>
  <c r="U13" i="18"/>
  <c r="U246" i="6"/>
  <c r="U31" i="18"/>
  <c r="U16" i="18" s="1"/>
  <c r="U179" i="6"/>
  <c r="U42" i="18"/>
  <c r="U14" i="18"/>
  <c r="U57" i="17"/>
  <c r="U15" i="17"/>
  <c r="T31" i="18"/>
  <c r="T16" i="18" s="1"/>
  <c r="AG116" i="13"/>
  <c r="AG115" i="13"/>
  <c r="AG58" i="13"/>
  <c r="AG57" i="13"/>
  <c r="AU373" i="6"/>
  <c r="AT373" i="6"/>
  <c r="T373" i="6"/>
  <c r="S373" i="6"/>
  <c r="M367" i="6" s="1"/>
  <c r="R373" i="6"/>
  <c r="Q373" i="6"/>
  <c r="P373" i="6"/>
  <c r="O373" i="6"/>
  <c r="N373" i="6"/>
  <c r="U372" i="6"/>
  <c r="U371" i="6"/>
  <c r="U370" i="6"/>
  <c r="U369" i="6"/>
  <c r="AG368" i="6"/>
  <c r="AS367" i="6"/>
  <c r="AS373" i="6" s="1"/>
  <c r="AR367" i="6"/>
  <c r="AR373" i="6" s="1"/>
  <c r="AQ367" i="6"/>
  <c r="AQ373" i="6" s="1"/>
  <c r="AP367" i="6"/>
  <c r="AP373" i="6" s="1"/>
  <c r="AO367" i="6"/>
  <c r="AO373" i="6" s="1"/>
  <c r="AN367" i="6"/>
  <c r="AN373" i="6" s="1"/>
  <c r="AM367" i="6"/>
  <c r="AM373" i="6" s="1"/>
  <c r="AL367" i="6"/>
  <c r="AL373" i="6" s="1"/>
  <c r="AK367" i="6"/>
  <c r="AK373" i="6" s="1"/>
  <c r="AJ367" i="6"/>
  <c r="AJ373" i="6" s="1"/>
  <c r="AI367" i="6"/>
  <c r="AI373" i="6" s="1"/>
  <c r="AH367" i="6"/>
  <c r="AH373" i="6" s="1"/>
  <c r="AG367" i="6"/>
  <c r="AG373" i="6" s="1"/>
  <c r="AF367" i="6"/>
  <c r="AF373" i="6" s="1"/>
  <c r="AE367" i="6"/>
  <c r="AE373" i="6" s="1"/>
  <c r="AD367" i="6"/>
  <c r="AD373" i="6" s="1"/>
  <c r="AC367" i="6"/>
  <c r="AC373" i="6" s="1"/>
  <c r="AB367" i="6"/>
  <c r="AB373" i="6" s="1"/>
  <c r="AA373" i="6"/>
  <c r="Z367" i="6"/>
  <c r="Z373" i="6" s="1"/>
  <c r="Y367" i="6"/>
  <c r="Y373" i="6" s="1"/>
  <c r="X367" i="6"/>
  <c r="X373" i="6" s="1"/>
  <c r="W367" i="6"/>
  <c r="W373" i="6" s="1"/>
  <c r="U367" i="6"/>
  <c r="AU366" i="6"/>
  <c r="AT366" i="6"/>
  <c r="T366" i="6"/>
  <c r="S366" i="6"/>
  <c r="R366" i="6"/>
  <c r="M360" i="6" s="1"/>
  <c r="Q366" i="6"/>
  <c r="P366" i="6"/>
  <c r="O366" i="6"/>
  <c r="N366" i="6"/>
  <c r="U365" i="6"/>
  <c r="U364" i="6"/>
  <c r="U363" i="6"/>
  <c r="U362" i="6"/>
  <c r="AG361" i="6"/>
  <c r="AG360" i="6" s="1"/>
  <c r="AG366" i="6" s="1"/>
  <c r="AS360" i="6"/>
  <c r="AS366" i="6" s="1"/>
  <c r="AR360" i="6"/>
  <c r="AR366" i="6" s="1"/>
  <c r="AQ360" i="6"/>
  <c r="AQ366" i="6" s="1"/>
  <c r="AP360" i="6"/>
  <c r="AP366" i="6" s="1"/>
  <c r="AO360" i="6"/>
  <c r="AO366" i="6" s="1"/>
  <c r="AN360" i="6"/>
  <c r="AN366" i="6" s="1"/>
  <c r="AM360" i="6"/>
  <c r="AM366" i="6" s="1"/>
  <c r="AL360" i="6"/>
  <c r="AL366" i="6" s="1"/>
  <c r="AK360" i="6"/>
  <c r="AK366" i="6" s="1"/>
  <c r="AJ360" i="6"/>
  <c r="AJ366" i="6" s="1"/>
  <c r="AI360" i="6"/>
  <c r="AI366" i="6" s="1"/>
  <c r="AH360" i="6"/>
  <c r="AH366" i="6" s="1"/>
  <c r="AF360" i="6"/>
  <c r="AF366" i="6" s="1"/>
  <c r="AE360" i="6"/>
  <c r="AE366" i="6" s="1"/>
  <c r="AD360" i="6"/>
  <c r="AD366" i="6" s="1"/>
  <c r="AC360" i="6"/>
  <c r="AC366" i="6" s="1"/>
  <c r="AB360" i="6"/>
  <c r="AB366" i="6" s="1"/>
  <c r="AA366" i="6"/>
  <c r="Z360" i="6"/>
  <c r="Z366" i="6" s="1"/>
  <c r="Y360" i="6"/>
  <c r="Y366" i="6" s="1"/>
  <c r="X360" i="6"/>
  <c r="X366" i="6" s="1"/>
  <c r="W360" i="6"/>
  <c r="W366" i="6" s="1"/>
  <c r="U360" i="6"/>
  <c r="AI292" i="6"/>
  <c r="AI302" i="6" s="1"/>
  <c r="T302" i="6"/>
  <c r="S302" i="6"/>
  <c r="R302" i="6"/>
  <c r="Q302" i="6"/>
  <c r="P302" i="6"/>
  <c r="O302" i="6"/>
  <c r="N302" i="6"/>
  <c r="U301" i="6"/>
  <c r="U300" i="6"/>
  <c r="U299" i="6"/>
  <c r="U298" i="6"/>
  <c r="AG297" i="6"/>
  <c r="Y297" i="6"/>
  <c r="Y292" i="6" s="1"/>
  <c r="X297" i="6"/>
  <c r="AG296" i="6"/>
  <c r="AG295" i="6"/>
  <c r="AA295" i="6"/>
  <c r="X295" i="6"/>
  <c r="AG294" i="6"/>
  <c r="AA294" i="6"/>
  <c r="X294" i="6"/>
  <c r="AG293" i="6"/>
  <c r="AA293" i="6"/>
  <c r="X293" i="6"/>
  <c r="AU292" i="6"/>
  <c r="AT292" i="6"/>
  <c r="AT302" i="6" s="1"/>
  <c r="AS292" i="6"/>
  <c r="AS302" i="6" s="1"/>
  <c r="AR292" i="6"/>
  <c r="AR302" i="6" s="1"/>
  <c r="AQ292" i="6"/>
  <c r="AQ302" i="6" s="1"/>
  <c r="AP292" i="6"/>
  <c r="AP302" i="6" s="1"/>
  <c r="AO292" i="6"/>
  <c r="AO302" i="6" s="1"/>
  <c r="AN292" i="6"/>
  <c r="AN302" i="6" s="1"/>
  <c r="AM292" i="6"/>
  <c r="AL292" i="6"/>
  <c r="AK292" i="6"/>
  <c r="AJ292" i="6"/>
  <c r="AH292" i="6"/>
  <c r="AF292" i="6"/>
  <c r="AE292" i="6"/>
  <c r="AD292" i="6"/>
  <c r="AC292" i="6"/>
  <c r="AB292" i="6"/>
  <c r="Z292" i="6"/>
  <c r="U292" i="6"/>
  <c r="AG302" i="13"/>
  <c r="X302" i="13"/>
  <c r="AU186" i="13"/>
  <c r="AT186" i="13"/>
  <c r="AS186" i="13"/>
  <c r="AR186" i="13"/>
  <c r="AQ186" i="13"/>
  <c r="AP186" i="13"/>
  <c r="AO186" i="13"/>
  <c r="AN186" i="13"/>
  <c r="AM186" i="13"/>
  <c r="AL186" i="13"/>
  <c r="AK186" i="13"/>
  <c r="AJ186" i="13"/>
  <c r="AF186" i="13"/>
  <c r="AE186" i="13"/>
  <c r="AD186" i="13"/>
  <c r="AC186" i="13"/>
  <c r="AB186" i="13"/>
  <c r="AA186" i="13"/>
  <c r="Z186" i="13"/>
  <c r="Y186" i="13"/>
  <c r="X186" i="13"/>
  <c r="W186" i="13"/>
  <c r="T186" i="13"/>
  <c r="S186" i="13"/>
  <c r="R186" i="13"/>
  <c r="Q186" i="13"/>
  <c r="P186" i="13"/>
  <c r="O186" i="13"/>
  <c r="N186" i="13"/>
  <c r="U185" i="13"/>
  <c r="U184" i="13"/>
  <c r="U183" i="13"/>
  <c r="U182" i="13"/>
  <c r="AG181" i="13"/>
  <c r="X181" i="13"/>
  <c r="AI180" i="13"/>
  <c r="AI186" i="13" s="1"/>
  <c r="AH180" i="13"/>
  <c r="AH186" i="13" s="1"/>
  <c r="AG180" i="13"/>
  <c r="AG186" i="13" s="1"/>
  <c r="U180" i="13"/>
  <c r="AU66" i="6"/>
  <c r="AT66" i="6"/>
  <c r="AS66" i="6"/>
  <c r="W66" i="6"/>
  <c r="T66" i="6"/>
  <c r="S66" i="6"/>
  <c r="R66" i="6"/>
  <c r="Q66" i="6"/>
  <c r="P66" i="6"/>
  <c r="O66" i="6"/>
  <c r="N66" i="6"/>
  <c r="AA65" i="6"/>
  <c r="AA64" i="6" s="1"/>
  <c r="AA66" i="6" s="1"/>
  <c r="X65" i="6"/>
  <c r="AR64" i="6"/>
  <c r="AR66" i="6" s="1"/>
  <c r="AQ64" i="6"/>
  <c r="AQ66" i="6" s="1"/>
  <c r="AP64" i="6"/>
  <c r="AP66" i="6" s="1"/>
  <c r="AO64" i="6"/>
  <c r="AO66" i="6" s="1"/>
  <c r="AN64" i="6"/>
  <c r="AN66" i="6" s="1"/>
  <c r="AM64" i="6"/>
  <c r="AM66" i="6" s="1"/>
  <c r="AL64" i="6"/>
  <c r="AL66" i="6" s="1"/>
  <c r="AK64" i="6"/>
  <c r="AK66" i="6" s="1"/>
  <c r="AJ64" i="6"/>
  <c r="AJ66" i="6" s="1"/>
  <c r="AI64" i="6"/>
  <c r="AI66" i="6" s="1"/>
  <c r="AH64" i="6"/>
  <c r="AH66" i="6" s="1"/>
  <c r="AG64" i="6"/>
  <c r="AG66" i="6" s="1"/>
  <c r="AF64" i="6"/>
  <c r="AF66" i="6" s="1"/>
  <c r="AE64" i="6"/>
  <c r="AE66" i="6" s="1"/>
  <c r="AD64" i="6"/>
  <c r="AD66" i="6" s="1"/>
  <c r="AC64" i="6"/>
  <c r="AC66" i="6" s="1"/>
  <c r="AB64" i="6"/>
  <c r="AB66" i="6" s="1"/>
  <c r="Z64" i="6"/>
  <c r="Z66" i="6" s="1"/>
  <c r="Y64" i="6"/>
  <c r="Y66" i="6" s="1"/>
  <c r="X64" i="6"/>
  <c r="X66" i="6" s="1"/>
  <c r="U64" i="6"/>
  <c r="AG188" i="6"/>
  <c r="Y188" i="6"/>
  <c r="X188" i="6"/>
  <c r="AG427" i="6"/>
  <c r="X427" i="6"/>
  <c r="AH206" i="13"/>
  <c r="AU302" i="6" l="1"/>
  <c r="AU331" i="6"/>
  <c r="AA292" i="6"/>
  <c r="AA302" i="6" s="1"/>
  <c r="M180" i="13"/>
  <c r="X292" i="6"/>
  <c r="X302" i="6" s="1"/>
  <c r="U66" i="6"/>
  <c r="U186" i="13"/>
  <c r="U373" i="6"/>
  <c r="Y302" i="6"/>
  <c r="AC302" i="6"/>
  <c r="AE302" i="6"/>
  <c r="AH302" i="6"/>
  <c r="AJ302" i="6"/>
  <c r="AL302" i="6"/>
  <c r="Z302" i="6"/>
  <c r="AB302" i="6"/>
  <c r="AD302" i="6"/>
  <c r="AF302" i="6"/>
  <c r="AK302" i="6"/>
  <c r="AM302" i="6"/>
  <c r="U302" i="6"/>
  <c r="AG292" i="6"/>
  <c r="AG302" i="6" s="1"/>
  <c r="U366" i="6"/>
  <c r="R46" i="18"/>
  <c r="S46" i="18"/>
  <c r="R47" i="18"/>
  <c r="S47" i="18"/>
  <c r="R48" i="18"/>
  <c r="S48" i="18"/>
  <c r="R49" i="18"/>
  <c r="S49" i="18"/>
  <c r="R50" i="18"/>
  <c r="S50" i="18"/>
  <c r="R51" i="18"/>
  <c r="S51" i="18"/>
  <c r="R52" i="18"/>
  <c r="S52" i="18"/>
  <c r="R53" i="18"/>
  <c r="S53" i="18"/>
  <c r="R54" i="18"/>
  <c r="S54" i="18"/>
  <c r="Q45" i="18"/>
  <c r="Q44" i="18"/>
  <c r="M42" i="18"/>
  <c r="N42" i="18"/>
  <c r="P42" i="18"/>
  <c r="R42" i="18"/>
  <c r="S42" i="18"/>
  <c r="R32" i="18"/>
  <c r="S32" i="18"/>
  <c r="R33" i="18"/>
  <c r="S33" i="18"/>
  <c r="R34" i="18"/>
  <c r="S34" i="18"/>
  <c r="R35" i="18"/>
  <c r="S35" i="18"/>
  <c r="R36" i="18"/>
  <c r="S36" i="18"/>
  <c r="R37" i="18"/>
  <c r="S37" i="18"/>
  <c r="R38" i="18"/>
  <c r="S38" i="18"/>
  <c r="R39" i="18"/>
  <c r="S39" i="18"/>
  <c r="M31" i="18"/>
  <c r="N31" i="18"/>
  <c r="P31" i="18"/>
  <c r="P16" i="18" s="1"/>
  <c r="R28" i="18"/>
  <c r="R13" i="18" s="1"/>
  <c r="S28" i="18"/>
  <c r="R17" i="18"/>
  <c r="S17" i="18"/>
  <c r="R18" i="18"/>
  <c r="S18" i="18"/>
  <c r="R19" i="18"/>
  <c r="S19" i="18"/>
  <c r="R20" i="18"/>
  <c r="S20" i="18"/>
  <c r="R21" i="18"/>
  <c r="S21" i="18"/>
  <c r="R22" i="18"/>
  <c r="S22" i="18"/>
  <c r="R23" i="18"/>
  <c r="S23" i="18"/>
  <c r="R24" i="18"/>
  <c r="S24" i="18"/>
  <c r="M15" i="18"/>
  <c r="N15" i="18"/>
  <c r="P15" i="18"/>
  <c r="R15" i="18"/>
  <c r="S15" i="18"/>
  <c r="T15" i="18"/>
  <c r="U15" i="18"/>
  <c r="V15" i="18"/>
  <c r="W15" i="18"/>
  <c r="M13" i="18"/>
  <c r="N13" i="18"/>
  <c r="P13" i="18"/>
  <c r="S13" i="18"/>
  <c r="M14" i="18"/>
  <c r="N14" i="18"/>
  <c r="P14" i="18"/>
  <c r="R14" i="18"/>
  <c r="S14" i="18"/>
  <c r="M13" i="17"/>
  <c r="N13" i="17"/>
  <c r="P13" i="17"/>
  <c r="M14" i="17"/>
  <c r="N14" i="17"/>
  <c r="P14" i="17"/>
  <c r="M15" i="17"/>
  <c r="N15" i="17"/>
  <c r="P15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32" i="17"/>
  <c r="S32" i="17"/>
  <c r="R33" i="17"/>
  <c r="S33" i="17"/>
  <c r="R34" i="17"/>
  <c r="S34" i="17"/>
  <c r="R35" i="17"/>
  <c r="S35" i="17"/>
  <c r="M31" i="17"/>
  <c r="N31" i="17"/>
  <c r="P31" i="17"/>
  <c r="R36" i="17"/>
  <c r="S36" i="17"/>
  <c r="T36" i="17"/>
  <c r="U36" i="17"/>
  <c r="V36" i="17"/>
  <c r="W36" i="17"/>
  <c r="X36" i="17"/>
  <c r="Y36" i="17"/>
  <c r="R37" i="17"/>
  <c r="S37" i="17"/>
  <c r="T37" i="17"/>
  <c r="U37" i="17"/>
  <c r="V37" i="17"/>
  <c r="W37" i="17"/>
  <c r="X37" i="17"/>
  <c r="Y37" i="17"/>
  <c r="R38" i="17"/>
  <c r="S38" i="17"/>
  <c r="T38" i="17"/>
  <c r="U38" i="17"/>
  <c r="V38" i="17"/>
  <c r="W38" i="17"/>
  <c r="X38" i="17"/>
  <c r="Y38" i="17"/>
  <c r="R39" i="17"/>
  <c r="S39" i="17"/>
  <c r="T39" i="17"/>
  <c r="U39" i="17"/>
  <c r="V39" i="17"/>
  <c r="W39" i="17"/>
  <c r="X39" i="17"/>
  <c r="Y39" i="17"/>
  <c r="M42" i="17"/>
  <c r="N42" i="17"/>
  <c r="P42" i="17"/>
  <c r="R46" i="17"/>
  <c r="R45" i="17" s="1"/>
  <c r="S46" i="17"/>
  <c r="S45" i="17" s="1"/>
  <c r="M57" i="17"/>
  <c r="N57" i="17"/>
  <c r="P57" i="17"/>
  <c r="R58" i="17"/>
  <c r="R57" i="17" s="1"/>
  <c r="S58" i="17"/>
  <c r="S57" i="17" s="1"/>
  <c r="M61" i="17"/>
  <c r="N61" i="17"/>
  <c r="P61" i="17"/>
  <c r="R62" i="17"/>
  <c r="S62" i="17"/>
  <c r="T62" i="17"/>
  <c r="U62" i="17"/>
  <c r="V62" i="17"/>
  <c r="W62" i="17"/>
  <c r="X62" i="17"/>
  <c r="Y62" i="17"/>
  <c r="R63" i="17"/>
  <c r="S63" i="17"/>
  <c r="T63" i="17"/>
  <c r="U63" i="17"/>
  <c r="V63" i="17"/>
  <c r="W63" i="17"/>
  <c r="X63" i="17"/>
  <c r="Y63" i="17"/>
  <c r="R64" i="17"/>
  <c r="S64" i="17"/>
  <c r="T64" i="17"/>
  <c r="U64" i="17"/>
  <c r="V64" i="17"/>
  <c r="W64" i="17"/>
  <c r="X64" i="17"/>
  <c r="Y64" i="17"/>
  <c r="R65" i="17"/>
  <c r="S65" i="17"/>
  <c r="T65" i="17"/>
  <c r="U65" i="17"/>
  <c r="V65" i="17"/>
  <c r="W65" i="17"/>
  <c r="X65" i="17"/>
  <c r="Y65" i="17"/>
  <c r="R66" i="17"/>
  <c r="S66" i="17"/>
  <c r="T66" i="17"/>
  <c r="U66" i="17"/>
  <c r="V66" i="17"/>
  <c r="W66" i="17"/>
  <c r="X66" i="17"/>
  <c r="Y66" i="17"/>
  <c r="R67" i="17"/>
  <c r="S67" i="17"/>
  <c r="T67" i="17"/>
  <c r="U67" i="17"/>
  <c r="V67" i="17"/>
  <c r="W67" i="17"/>
  <c r="X67" i="17"/>
  <c r="Y67" i="17"/>
  <c r="R68" i="17"/>
  <c r="S68" i="17"/>
  <c r="T68" i="17"/>
  <c r="U68" i="17"/>
  <c r="V68" i="17"/>
  <c r="W68" i="17"/>
  <c r="X68" i="17"/>
  <c r="Y68" i="17"/>
  <c r="R69" i="17"/>
  <c r="S69" i="17"/>
  <c r="T69" i="17"/>
  <c r="U69" i="17"/>
  <c r="V69" i="17"/>
  <c r="W69" i="17"/>
  <c r="X69" i="17"/>
  <c r="Y69" i="17"/>
  <c r="R73" i="17"/>
  <c r="R72" i="17" s="1"/>
  <c r="S73" i="17"/>
  <c r="M72" i="17"/>
  <c r="N72" i="17"/>
  <c r="P72" i="17"/>
  <c r="R76" i="17"/>
  <c r="S76" i="17"/>
  <c r="W76" i="17"/>
  <c r="X76" i="17"/>
  <c r="Y76" i="17"/>
  <c r="W77" i="17"/>
  <c r="W78" i="17"/>
  <c r="W79" i="17"/>
  <c r="W80" i="17"/>
  <c r="W81" i="17"/>
  <c r="W82" i="17"/>
  <c r="W83" i="17"/>
  <c r="W84" i="17"/>
  <c r="AU111" i="13"/>
  <c r="AT111" i="13"/>
  <c r="AS111" i="13"/>
  <c r="AR111" i="13"/>
  <c r="AQ111" i="13"/>
  <c r="AP111" i="13"/>
  <c r="AO111" i="13"/>
  <c r="AN111" i="13"/>
  <c r="W111" i="13"/>
  <c r="T111" i="13"/>
  <c r="S111" i="13"/>
  <c r="R111" i="13"/>
  <c r="Q111" i="13"/>
  <c r="P111" i="13"/>
  <c r="O111" i="13"/>
  <c r="N111" i="13"/>
  <c r="U110" i="13"/>
  <c r="U109" i="13"/>
  <c r="AG108" i="13"/>
  <c r="AG107" i="13" s="1"/>
  <c r="AG111" i="13" s="1"/>
  <c r="Y108" i="13"/>
  <c r="Y107" i="13" s="1"/>
  <c r="Y111" i="13" s="1"/>
  <c r="X108" i="13"/>
  <c r="AM107" i="13"/>
  <c r="AM111" i="13" s="1"/>
  <c r="AL107" i="13"/>
  <c r="AL111" i="13" s="1"/>
  <c r="AK107" i="13"/>
  <c r="AK111" i="13" s="1"/>
  <c r="AJ107" i="13"/>
  <c r="AJ111" i="13" s="1"/>
  <c r="AI107" i="13"/>
  <c r="AI111" i="13" s="1"/>
  <c r="AH107" i="13"/>
  <c r="AH111" i="13" s="1"/>
  <c r="AF107" i="13"/>
  <c r="AF111" i="13" s="1"/>
  <c r="AE107" i="13"/>
  <c r="AE111" i="13" s="1"/>
  <c r="AD107" i="13"/>
  <c r="AD111" i="13" s="1"/>
  <c r="AC107" i="13"/>
  <c r="AC111" i="13" s="1"/>
  <c r="AB107" i="13"/>
  <c r="AB111" i="13" s="1"/>
  <c r="AA107" i="13"/>
  <c r="AA111" i="13" s="1"/>
  <c r="Z107" i="13"/>
  <c r="Z111" i="13" s="1"/>
  <c r="X107" i="13"/>
  <c r="X111" i="13" s="1"/>
  <c r="U107" i="13"/>
  <c r="U106" i="13"/>
  <c r="U105" i="13"/>
  <c r="AG208" i="13"/>
  <c r="AG284" i="13"/>
  <c r="AU432" i="6"/>
  <c r="AT432" i="6"/>
  <c r="AS432" i="6"/>
  <c r="W432" i="6"/>
  <c r="T432" i="6"/>
  <c r="S432" i="6"/>
  <c r="R432" i="6"/>
  <c r="Q432" i="6"/>
  <c r="P432" i="6"/>
  <c r="O432" i="6"/>
  <c r="N432" i="6"/>
  <c r="U431" i="6"/>
  <c r="U430" i="6"/>
  <c r="U429" i="6"/>
  <c r="U428" i="6"/>
  <c r="AG426" i="6"/>
  <c r="AR425" i="6"/>
  <c r="AR432" i="6" s="1"/>
  <c r="AQ425" i="6"/>
  <c r="AQ432" i="6" s="1"/>
  <c r="AP425" i="6"/>
  <c r="AP432" i="6" s="1"/>
  <c r="AO425" i="6"/>
  <c r="AO432" i="6" s="1"/>
  <c r="AN425" i="6"/>
  <c r="AN432" i="6" s="1"/>
  <c r="AM425" i="6"/>
  <c r="AM432" i="6" s="1"/>
  <c r="AL425" i="6"/>
  <c r="AL432" i="6" s="1"/>
  <c r="AK425" i="6"/>
  <c r="AK432" i="6" s="1"/>
  <c r="AJ425" i="6"/>
  <c r="AJ432" i="6" s="1"/>
  <c r="AI425" i="6"/>
  <c r="AI432" i="6" s="1"/>
  <c r="AH425" i="6"/>
  <c r="AH432" i="6" s="1"/>
  <c r="AG425" i="6"/>
  <c r="AG432" i="6" s="1"/>
  <c r="AF425" i="6"/>
  <c r="AF432" i="6" s="1"/>
  <c r="AE425" i="6"/>
  <c r="AE432" i="6" s="1"/>
  <c r="AD425" i="6"/>
  <c r="AD432" i="6" s="1"/>
  <c r="AC425" i="6"/>
  <c r="AC432" i="6" s="1"/>
  <c r="AB425" i="6"/>
  <c r="AB432" i="6" s="1"/>
  <c r="AA432" i="6"/>
  <c r="Z425" i="6"/>
  <c r="Z432" i="6" s="1"/>
  <c r="Y425" i="6"/>
  <c r="Y432" i="6" s="1"/>
  <c r="X425" i="6"/>
  <c r="X432" i="6" s="1"/>
  <c r="U425" i="6"/>
  <c r="AU158" i="13"/>
  <c r="AT158" i="13"/>
  <c r="AS158" i="13"/>
  <c r="AR158" i="13"/>
  <c r="W158" i="13"/>
  <c r="T158" i="13"/>
  <c r="S158" i="13"/>
  <c r="R158" i="13"/>
  <c r="Q158" i="13"/>
  <c r="P158" i="13"/>
  <c r="O158" i="13"/>
  <c r="N158" i="13"/>
  <c r="U157" i="13"/>
  <c r="U156" i="13"/>
  <c r="U155" i="13"/>
  <c r="U154" i="13"/>
  <c r="AG158" i="13"/>
  <c r="Y152" i="13"/>
  <c r="Y151" i="13" s="1"/>
  <c r="Y158" i="13" s="1"/>
  <c r="X152" i="13"/>
  <c r="AQ158" i="13"/>
  <c r="AP158" i="13"/>
  <c r="AO158" i="13"/>
  <c r="AN158" i="13"/>
  <c r="AM158" i="13"/>
  <c r="AL158" i="13"/>
  <c r="AK158" i="13"/>
  <c r="AJ158" i="13"/>
  <c r="AI158" i="13"/>
  <c r="AH158" i="13"/>
  <c r="AF151" i="13"/>
  <c r="AF158" i="13" s="1"/>
  <c r="AE151" i="13"/>
  <c r="AE158" i="13" s="1"/>
  <c r="AD151" i="13"/>
  <c r="AD158" i="13" s="1"/>
  <c r="AC151" i="13"/>
  <c r="AC158" i="13" s="1"/>
  <c r="AB151" i="13"/>
  <c r="AB158" i="13" s="1"/>
  <c r="AA151" i="13"/>
  <c r="AA158" i="13" s="1"/>
  <c r="Z151" i="13"/>
  <c r="Z158" i="13" s="1"/>
  <c r="X151" i="13"/>
  <c r="X158" i="13" s="1"/>
  <c r="U151" i="13"/>
  <c r="S31" i="18" l="1"/>
  <c r="S16" i="18" s="1"/>
  <c r="M425" i="6"/>
  <c r="R31" i="18"/>
  <c r="R16" i="18" s="1"/>
  <c r="U61" i="17"/>
  <c r="R31" i="17"/>
  <c r="P16" i="17"/>
  <c r="R61" i="17"/>
  <c r="S44" i="17"/>
  <c r="Q45" i="17"/>
  <c r="S72" i="17"/>
  <c r="X31" i="17"/>
  <c r="T31" i="17"/>
  <c r="T16" i="17" s="1"/>
  <c r="S61" i="17"/>
  <c r="U31" i="17"/>
  <c r="W31" i="17"/>
  <c r="S31" i="17"/>
  <c r="Y31" i="17"/>
  <c r="V31" i="17"/>
  <c r="M105" i="13"/>
  <c r="M151" i="13"/>
  <c r="R44" i="17"/>
  <c r="R15" i="17"/>
  <c r="U158" i="13"/>
  <c r="U432" i="6"/>
  <c r="S15" i="17"/>
  <c r="U111" i="13"/>
  <c r="S43" i="17"/>
  <c r="Y265" i="6"/>
  <c r="Z265" i="6"/>
  <c r="AA265" i="6"/>
  <c r="AB265" i="6"/>
  <c r="AC265" i="6"/>
  <c r="AD265" i="6"/>
  <c r="AE265" i="6"/>
  <c r="AF265" i="6"/>
  <c r="AH265" i="6"/>
  <c r="AI265" i="6"/>
  <c r="AJ265" i="6"/>
  <c r="AK265" i="6"/>
  <c r="AM265" i="6"/>
  <c r="AN265" i="6"/>
  <c r="AO265" i="6"/>
  <c r="AP265" i="6"/>
  <c r="AQ265" i="6"/>
  <c r="AR265" i="6"/>
  <c r="AS265" i="6"/>
  <c r="AT265" i="6"/>
  <c r="AL266" i="6"/>
  <c r="AL265" i="6" s="1"/>
  <c r="AG266" i="6"/>
  <c r="AG265" i="6" s="1"/>
  <c r="X266" i="6"/>
  <c r="X265" i="6" s="1"/>
  <c r="Y301" i="13"/>
  <c r="Y307" i="13" s="1"/>
  <c r="Z301" i="13"/>
  <c r="Z307" i="13" s="1"/>
  <c r="AA307" i="13"/>
  <c r="AB301" i="13"/>
  <c r="AB307" i="13" s="1"/>
  <c r="AC301" i="13"/>
  <c r="AC307" i="13" s="1"/>
  <c r="AD301" i="13"/>
  <c r="AD307" i="13" s="1"/>
  <c r="AE301" i="13"/>
  <c r="AE307" i="13" s="1"/>
  <c r="AF301" i="13"/>
  <c r="AF307" i="13" s="1"/>
  <c r="AG301" i="13"/>
  <c r="AG307" i="13" s="1"/>
  <c r="AH301" i="13"/>
  <c r="AH307" i="13" s="1"/>
  <c r="AI301" i="13"/>
  <c r="AI307" i="13" s="1"/>
  <c r="AJ301" i="13"/>
  <c r="AJ307" i="13" s="1"/>
  <c r="AK301" i="13"/>
  <c r="AK307" i="13" s="1"/>
  <c r="AL301" i="13"/>
  <c r="AL307" i="13" s="1"/>
  <c r="AM301" i="13"/>
  <c r="AM307" i="13" s="1"/>
  <c r="AN301" i="13"/>
  <c r="AN307" i="13" s="1"/>
  <c r="AO301" i="13"/>
  <c r="AO307" i="13" s="1"/>
  <c r="AP301" i="13"/>
  <c r="AP307" i="13" s="1"/>
  <c r="AQ301" i="13"/>
  <c r="AQ307" i="13" s="1"/>
  <c r="AR301" i="13"/>
  <c r="X301" i="13"/>
  <c r="X307" i="13" s="1"/>
  <c r="AU289" i="13"/>
  <c r="AT289" i="13"/>
  <c r="AS289" i="13"/>
  <c r="AR289" i="13"/>
  <c r="W289" i="13"/>
  <c r="T289" i="13"/>
  <c r="S289" i="13"/>
  <c r="R289" i="13"/>
  <c r="Q289" i="13"/>
  <c r="P289" i="13"/>
  <c r="O289" i="13"/>
  <c r="N289" i="13"/>
  <c r="U288" i="13"/>
  <c r="U287" i="13"/>
  <c r="U286" i="13"/>
  <c r="U285" i="13"/>
  <c r="Y284" i="13"/>
  <c r="X284" i="13"/>
  <c r="AQ283" i="13"/>
  <c r="AQ289" i="13" s="1"/>
  <c r="AP283" i="13"/>
  <c r="AP289" i="13" s="1"/>
  <c r="AO283" i="13"/>
  <c r="AO289" i="13" s="1"/>
  <c r="AN283" i="13"/>
  <c r="AN289" i="13" s="1"/>
  <c r="AM283" i="13"/>
  <c r="AM289" i="13" s="1"/>
  <c r="AL283" i="13"/>
  <c r="AL289" i="13" s="1"/>
  <c r="AK283" i="13"/>
  <c r="AK289" i="13" s="1"/>
  <c r="AJ283" i="13"/>
  <c r="AJ289" i="13" s="1"/>
  <c r="AI283" i="13"/>
  <c r="AI289" i="13" s="1"/>
  <c r="AH283" i="13"/>
  <c r="AH289" i="13" s="1"/>
  <c r="AG283" i="13"/>
  <c r="AG289" i="13" s="1"/>
  <c r="AF283" i="13"/>
  <c r="AF289" i="13" s="1"/>
  <c r="AE283" i="13"/>
  <c r="AE289" i="13" s="1"/>
  <c r="AD283" i="13"/>
  <c r="AD289" i="13" s="1"/>
  <c r="AC283" i="13"/>
  <c r="AC289" i="13" s="1"/>
  <c r="AB283" i="13"/>
  <c r="AB289" i="13" s="1"/>
  <c r="AA283" i="13"/>
  <c r="AA289" i="13" s="1"/>
  <c r="Z283" i="13"/>
  <c r="Z289" i="13" s="1"/>
  <c r="Y283" i="13"/>
  <c r="Y289" i="13" s="1"/>
  <c r="X283" i="13"/>
  <c r="X289" i="13" s="1"/>
  <c r="U283" i="13"/>
  <c r="U118" i="13"/>
  <c r="U117" i="13"/>
  <c r="Y116" i="13"/>
  <c r="X116" i="13"/>
  <c r="Y115" i="13"/>
  <c r="X115" i="13"/>
  <c r="AU114" i="13"/>
  <c r="AT114" i="13"/>
  <c r="AS114" i="13"/>
  <c r="AR114" i="13"/>
  <c r="AQ114" i="13"/>
  <c r="AP114" i="13"/>
  <c r="AO114" i="13"/>
  <c r="AN114" i="13"/>
  <c r="AM114" i="13"/>
  <c r="AL114" i="13"/>
  <c r="AK114" i="13"/>
  <c r="AJ114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U114" i="13"/>
  <c r="U113" i="13"/>
  <c r="U112" i="13"/>
  <c r="AU62" i="13"/>
  <c r="AT62" i="13"/>
  <c r="AS62" i="13"/>
  <c r="AR62" i="13"/>
  <c r="W62" i="13"/>
  <c r="T62" i="13"/>
  <c r="S62" i="13"/>
  <c r="R62" i="13"/>
  <c r="Q62" i="13"/>
  <c r="P62" i="13"/>
  <c r="O62" i="13"/>
  <c r="N62" i="13"/>
  <c r="U61" i="13"/>
  <c r="U60" i="13"/>
  <c r="U59" i="13"/>
  <c r="X57" i="13"/>
  <c r="AQ56" i="13"/>
  <c r="AQ62" i="13" s="1"/>
  <c r="AP56" i="13"/>
  <c r="AP62" i="13" s="1"/>
  <c r="AO56" i="13"/>
  <c r="AO62" i="13" s="1"/>
  <c r="AN56" i="13"/>
  <c r="AN62" i="13" s="1"/>
  <c r="AM56" i="13"/>
  <c r="AM62" i="13" s="1"/>
  <c r="AL56" i="13"/>
  <c r="AL62" i="13" s="1"/>
  <c r="AK56" i="13"/>
  <c r="AK62" i="13" s="1"/>
  <c r="AJ56" i="13"/>
  <c r="AJ62" i="13" s="1"/>
  <c r="AI56" i="13"/>
  <c r="AI62" i="13" s="1"/>
  <c r="AH56" i="13"/>
  <c r="AH62" i="13" s="1"/>
  <c r="AG56" i="13"/>
  <c r="AG62" i="13" s="1"/>
  <c r="AF56" i="13"/>
  <c r="AF62" i="13" s="1"/>
  <c r="AE56" i="13"/>
  <c r="AE62" i="13" s="1"/>
  <c r="AD56" i="13"/>
  <c r="AD62" i="13" s="1"/>
  <c r="AC56" i="13"/>
  <c r="AC62" i="13" s="1"/>
  <c r="AB56" i="13"/>
  <c r="AB62" i="13" s="1"/>
  <c r="AA56" i="13"/>
  <c r="AA62" i="13" s="1"/>
  <c r="Z56" i="13"/>
  <c r="Z62" i="13" s="1"/>
  <c r="Y56" i="13"/>
  <c r="Y62" i="13" s="1"/>
  <c r="X56" i="13"/>
  <c r="X62" i="13" s="1"/>
  <c r="U56" i="13"/>
  <c r="U55" i="13"/>
  <c r="X30" i="18"/>
  <c r="Q29" i="17"/>
  <c r="T911" i="21"/>
  <c r="S911" i="21"/>
  <c r="R911" i="21"/>
  <c r="P911" i="21"/>
  <c r="O911" i="21"/>
  <c r="N911" i="21"/>
  <c r="T910" i="21"/>
  <c r="S910" i="21"/>
  <c r="R910" i="21"/>
  <c r="P910" i="21"/>
  <c r="O910" i="21"/>
  <c r="N910" i="21"/>
  <c r="T909" i="21"/>
  <c r="S909" i="21"/>
  <c r="R909" i="21"/>
  <c r="P909" i="21"/>
  <c r="O909" i="21"/>
  <c r="N909" i="21"/>
  <c r="T908" i="21"/>
  <c r="S908" i="21"/>
  <c r="R908" i="21"/>
  <c r="P908" i="21"/>
  <c r="O908" i="21"/>
  <c r="N908" i="21"/>
  <c r="U907" i="21"/>
  <c r="T907" i="21"/>
  <c r="S907" i="21"/>
  <c r="R907" i="21"/>
  <c r="P907" i="21"/>
  <c r="O907" i="21"/>
  <c r="N907" i="21"/>
  <c r="U906" i="21"/>
  <c r="T906" i="21"/>
  <c r="S906" i="21"/>
  <c r="R906" i="21"/>
  <c r="P906" i="21"/>
  <c r="O906" i="21"/>
  <c r="N906" i="21"/>
  <c r="AL904" i="21"/>
  <c r="Q897" i="21"/>
  <c r="L883" i="21"/>
  <c r="AU882" i="21"/>
  <c r="AT882" i="21"/>
  <c r="AS882" i="21"/>
  <c r="AR882" i="21"/>
  <c r="AQ882" i="21"/>
  <c r="AP882" i="21"/>
  <c r="AO882" i="21"/>
  <c r="AN882" i="21"/>
  <c r="AM882" i="21"/>
  <c r="AL882" i="21"/>
  <c r="AK882" i="21"/>
  <c r="AJ882" i="21"/>
  <c r="AI882" i="21"/>
  <c r="AH882" i="21"/>
  <c r="AG882" i="21"/>
  <c r="AF882" i="21"/>
  <c r="AE882" i="21"/>
  <c r="AD882" i="21"/>
  <c r="AC882" i="21"/>
  <c r="AB882" i="21"/>
  <c r="AA882" i="21"/>
  <c r="Z882" i="21"/>
  <c r="Y882" i="21"/>
  <c r="X882" i="21"/>
  <c r="W882" i="21"/>
  <c r="T882" i="21"/>
  <c r="S882" i="21"/>
  <c r="R882" i="21"/>
  <c r="Q882" i="21"/>
  <c r="P882" i="21"/>
  <c r="O882" i="21"/>
  <c r="N882" i="21"/>
  <c r="AU881" i="21"/>
  <c r="AT881" i="21"/>
  <c r="AS881" i="21"/>
  <c r="AR881" i="21"/>
  <c r="AQ881" i="21"/>
  <c r="AP881" i="21"/>
  <c r="AO881" i="21"/>
  <c r="AN881" i="21"/>
  <c r="AM881" i="21"/>
  <c r="AL881" i="21"/>
  <c r="AK881" i="21"/>
  <c r="AJ881" i="21"/>
  <c r="AI881" i="21"/>
  <c r="AH881" i="21"/>
  <c r="AG881" i="21"/>
  <c r="AF881" i="21"/>
  <c r="AE881" i="21"/>
  <c r="AD881" i="21"/>
  <c r="AC881" i="21"/>
  <c r="AB881" i="21"/>
  <c r="AA881" i="21"/>
  <c r="Z881" i="21"/>
  <c r="Y881" i="21"/>
  <c r="X881" i="21"/>
  <c r="W881" i="21"/>
  <c r="T881" i="21"/>
  <c r="S881" i="21"/>
  <c r="R881" i="21"/>
  <c r="Q881" i="21"/>
  <c r="P881" i="21"/>
  <c r="O881" i="21"/>
  <c r="N881" i="21"/>
  <c r="AU880" i="21"/>
  <c r="AT880" i="21"/>
  <c r="AS880" i="21"/>
  <c r="AR880" i="21"/>
  <c r="AQ880" i="21"/>
  <c r="AP880" i="21"/>
  <c r="AO880" i="21"/>
  <c r="AN880" i="21"/>
  <c r="AM880" i="21"/>
  <c r="AL880" i="21"/>
  <c r="AK880" i="21"/>
  <c r="AJ880" i="21"/>
  <c r="AI880" i="21"/>
  <c r="AH880" i="21"/>
  <c r="AG880" i="21"/>
  <c r="AF880" i="21"/>
  <c r="AE880" i="21"/>
  <c r="AD880" i="21"/>
  <c r="AC880" i="21"/>
  <c r="AB880" i="21"/>
  <c r="AA880" i="21"/>
  <c r="Z880" i="21"/>
  <c r="Y880" i="21"/>
  <c r="X880" i="21"/>
  <c r="W880" i="21"/>
  <c r="T880" i="21"/>
  <c r="S880" i="21"/>
  <c r="R880" i="21"/>
  <c r="Q880" i="21"/>
  <c r="P880" i="21"/>
  <c r="O880" i="21"/>
  <c r="N880" i="21"/>
  <c r="AU879" i="21"/>
  <c r="AT879" i="21"/>
  <c r="AS879" i="21"/>
  <c r="AR879" i="21"/>
  <c r="AQ879" i="21"/>
  <c r="AP879" i="21"/>
  <c r="AO879" i="21"/>
  <c r="AN879" i="21"/>
  <c r="AM879" i="21"/>
  <c r="AL879" i="21"/>
  <c r="AK879" i="21"/>
  <c r="AJ879" i="21"/>
  <c r="AI879" i="21"/>
  <c r="AH879" i="21"/>
  <c r="AG879" i="21"/>
  <c r="AF879" i="21"/>
  <c r="AE879" i="21"/>
  <c r="AD879" i="21"/>
  <c r="AC879" i="21"/>
  <c r="AB879" i="21"/>
  <c r="AA879" i="21"/>
  <c r="Z879" i="21"/>
  <c r="Y879" i="21"/>
  <c r="X879" i="21"/>
  <c r="W879" i="21"/>
  <c r="T879" i="21"/>
  <c r="S879" i="21"/>
  <c r="R879" i="21"/>
  <c r="Q879" i="21"/>
  <c r="P879" i="21"/>
  <c r="O879" i="21"/>
  <c r="N879" i="21"/>
  <c r="AU878" i="21"/>
  <c r="AT878" i="21"/>
  <c r="AS878" i="21"/>
  <c r="AR878" i="21"/>
  <c r="AQ878" i="21"/>
  <c r="AP878" i="21"/>
  <c r="AO878" i="21"/>
  <c r="AN878" i="21"/>
  <c r="AM878" i="21"/>
  <c r="AL878" i="21"/>
  <c r="AK878" i="21"/>
  <c r="AJ878" i="21"/>
  <c r="AI878" i="21"/>
  <c r="AH878" i="21"/>
  <c r="AG878" i="21"/>
  <c r="AF878" i="21"/>
  <c r="AE878" i="21"/>
  <c r="AD878" i="21"/>
  <c r="AC878" i="21"/>
  <c r="AB878" i="21"/>
  <c r="AA878" i="21"/>
  <c r="Z878" i="21"/>
  <c r="Y878" i="21"/>
  <c r="X878" i="21"/>
  <c r="W878" i="21"/>
  <c r="T878" i="21"/>
  <c r="S878" i="21"/>
  <c r="R878" i="21"/>
  <c r="Q878" i="21"/>
  <c r="P878" i="21"/>
  <c r="O878" i="21"/>
  <c r="N878" i="21"/>
  <c r="AU874" i="21"/>
  <c r="AT874" i="21"/>
  <c r="AS874" i="21"/>
  <c r="AR874" i="21"/>
  <c r="AQ874" i="21"/>
  <c r="AP874" i="21"/>
  <c r="AO874" i="21"/>
  <c r="AN874" i="21"/>
  <c r="AM874" i="21"/>
  <c r="AL874" i="21"/>
  <c r="AK874" i="21"/>
  <c r="AJ874" i="21"/>
  <c r="AI874" i="21"/>
  <c r="AH874" i="21"/>
  <c r="AG874" i="21"/>
  <c r="AF874" i="21"/>
  <c r="AE874" i="21"/>
  <c r="AD874" i="21"/>
  <c r="AC874" i="21"/>
  <c r="AB874" i="21"/>
  <c r="AA874" i="21"/>
  <c r="Z874" i="21"/>
  <c r="Y874" i="21"/>
  <c r="X874" i="21"/>
  <c r="W874" i="21"/>
  <c r="T874" i="21"/>
  <c r="T883" i="21" s="1"/>
  <c r="S874" i="21"/>
  <c r="S883" i="21" s="1"/>
  <c r="R874" i="21"/>
  <c r="R883" i="21" s="1"/>
  <c r="Q874" i="21"/>
  <c r="P874" i="21"/>
  <c r="P883" i="21" s="1"/>
  <c r="O874" i="21"/>
  <c r="O883" i="21" s="1"/>
  <c r="N874" i="21"/>
  <c r="N883" i="21" s="1"/>
  <c r="U873" i="21"/>
  <c r="U882" i="21" s="1"/>
  <c r="U872" i="21"/>
  <c r="U881" i="21" s="1"/>
  <c r="U871" i="21"/>
  <c r="U880" i="21" s="1"/>
  <c r="U870" i="21"/>
  <c r="U879" i="21" s="1"/>
  <c r="U869" i="21"/>
  <c r="L849" i="21"/>
  <c r="W848" i="21"/>
  <c r="T848" i="21"/>
  <c r="S848" i="21"/>
  <c r="R848" i="21"/>
  <c r="Q848" i="21"/>
  <c r="P848" i="21"/>
  <c r="O848" i="21"/>
  <c r="N848" i="21"/>
  <c r="AU847" i="21"/>
  <c r="AT847" i="21"/>
  <c r="AS847" i="21"/>
  <c r="AR847" i="21"/>
  <c r="AQ847" i="21"/>
  <c r="AP847" i="21"/>
  <c r="AO847" i="21"/>
  <c r="AN847" i="21"/>
  <c r="AM847" i="21"/>
  <c r="AL847" i="21"/>
  <c r="AK847" i="21"/>
  <c r="AJ847" i="21"/>
  <c r="AI847" i="21"/>
  <c r="AH847" i="21"/>
  <c r="AG847" i="21"/>
  <c r="AF847" i="21"/>
  <c r="AE847" i="21"/>
  <c r="AD847" i="21"/>
  <c r="AC847" i="21"/>
  <c r="AB847" i="21"/>
  <c r="AA847" i="21"/>
  <c r="Z847" i="21"/>
  <c r="Y847" i="21"/>
  <c r="X847" i="21"/>
  <c r="W847" i="21"/>
  <c r="T847" i="21"/>
  <c r="S847" i="21"/>
  <c r="R847" i="21"/>
  <c r="Q847" i="21"/>
  <c r="P847" i="21"/>
  <c r="O847" i="21"/>
  <c r="N847" i="21"/>
  <c r="AU846" i="21"/>
  <c r="AT846" i="21"/>
  <c r="AS846" i="21"/>
  <c r="AR846" i="21"/>
  <c r="AQ846" i="21"/>
  <c r="AP846" i="21"/>
  <c r="AO846" i="21"/>
  <c r="AN846" i="21"/>
  <c r="AM846" i="21"/>
  <c r="AL846" i="21"/>
  <c r="AK846" i="21"/>
  <c r="AJ846" i="21"/>
  <c r="AI846" i="21"/>
  <c r="AH846" i="21"/>
  <c r="AG846" i="21"/>
  <c r="AF846" i="21"/>
  <c r="AE846" i="21"/>
  <c r="AD846" i="21"/>
  <c r="AC846" i="21"/>
  <c r="AB846" i="21"/>
  <c r="AA846" i="21"/>
  <c r="Z846" i="21"/>
  <c r="Y846" i="21"/>
  <c r="X846" i="21"/>
  <c r="W846" i="21"/>
  <c r="T846" i="21"/>
  <c r="S846" i="21"/>
  <c r="R846" i="21"/>
  <c r="Q846" i="21"/>
  <c r="P846" i="21"/>
  <c r="O846" i="21"/>
  <c r="N846" i="21"/>
  <c r="AU845" i="21"/>
  <c r="AT845" i="21"/>
  <c r="AS845" i="21"/>
  <c r="AR845" i="21"/>
  <c r="AQ845" i="21"/>
  <c r="AP845" i="21"/>
  <c r="AO845" i="21"/>
  <c r="AN845" i="21"/>
  <c r="AM845" i="21"/>
  <c r="AL845" i="21"/>
  <c r="AK845" i="21"/>
  <c r="AJ845" i="21"/>
  <c r="AI845" i="21"/>
  <c r="AH845" i="21"/>
  <c r="AG845" i="21"/>
  <c r="AF845" i="21"/>
  <c r="AE845" i="21"/>
  <c r="AD845" i="21"/>
  <c r="AC845" i="21"/>
  <c r="AB845" i="21"/>
  <c r="AA845" i="21"/>
  <c r="Z845" i="21"/>
  <c r="Y845" i="21"/>
  <c r="X845" i="21"/>
  <c r="W845" i="21"/>
  <c r="T845" i="21"/>
  <c r="S845" i="21"/>
  <c r="R845" i="21"/>
  <c r="Q845" i="21"/>
  <c r="P845" i="21"/>
  <c r="O845" i="21"/>
  <c r="N845" i="21"/>
  <c r="AU844" i="21"/>
  <c r="AT844" i="21"/>
  <c r="W844" i="21"/>
  <c r="T844" i="21"/>
  <c r="S844" i="21"/>
  <c r="R844" i="21"/>
  <c r="Q844" i="21"/>
  <c r="P844" i="21"/>
  <c r="O844" i="21"/>
  <c r="N844" i="21"/>
  <c r="W840" i="21"/>
  <c r="T840" i="21"/>
  <c r="S840" i="21"/>
  <c r="M829" i="21" s="1"/>
  <c r="R840" i="21"/>
  <c r="Q840" i="21"/>
  <c r="P840" i="21"/>
  <c r="O840" i="21"/>
  <c r="N840" i="21"/>
  <c r="AU836" i="21"/>
  <c r="AT836" i="21"/>
  <c r="AS836" i="21"/>
  <c r="AS848" i="21" s="1"/>
  <c r="AR836" i="21"/>
  <c r="AR848" i="21" s="1"/>
  <c r="AQ836" i="21"/>
  <c r="AQ848" i="21" s="1"/>
  <c r="AP836" i="21"/>
  <c r="AP848" i="21" s="1"/>
  <c r="AO836" i="21"/>
  <c r="AO848" i="21" s="1"/>
  <c r="AN836" i="21"/>
  <c r="AN848" i="21" s="1"/>
  <c r="AM836" i="21"/>
  <c r="AM848" i="21" s="1"/>
  <c r="AL836" i="21"/>
  <c r="AL848" i="21" s="1"/>
  <c r="AK836" i="21"/>
  <c r="AK848" i="21" s="1"/>
  <c r="AJ836" i="21"/>
  <c r="AJ848" i="21" s="1"/>
  <c r="AI836" i="21"/>
  <c r="AI848" i="21" s="1"/>
  <c r="AH836" i="21"/>
  <c r="AH848" i="21" s="1"/>
  <c r="AG836" i="21"/>
  <c r="AG848" i="21" s="1"/>
  <c r="AF836" i="21"/>
  <c r="AF848" i="21" s="1"/>
  <c r="AE836" i="21"/>
  <c r="AE848" i="21" s="1"/>
  <c r="AD836" i="21"/>
  <c r="AD848" i="21" s="1"/>
  <c r="AC836" i="21"/>
  <c r="AC848" i="21" s="1"/>
  <c r="AB836" i="21"/>
  <c r="AB848" i="21" s="1"/>
  <c r="AA836" i="21"/>
  <c r="AA848" i="21" s="1"/>
  <c r="Z836" i="21"/>
  <c r="Z848" i="21" s="1"/>
  <c r="Y836" i="21"/>
  <c r="Y848" i="21" s="1"/>
  <c r="X836" i="21"/>
  <c r="X848" i="21" s="1"/>
  <c r="U836" i="21"/>
  <c r="U835" i="21"/>
  <c r="U834" i="21"/>
  <c r="U833" i="21"/>
  <c r="AS829" i="21"/>
  <c r="AR829" i="21"/>
  <c r="AQ829" i="21"/>
  <c r="AP829" i="21"/>
  <c r="AO829" i="21"/>
  <c r="AN829" i="21"/>
  <c r="AM829" i="21"/>
  <c r="AL829" i="21"/>
  <c r="AK829" i="21"/>
  <c r="AJ829" i="21"/>
  <c r="AI829" i="21"/>
  <c r="AH829" i="21"/>
  <c r="AG829" i="21"/>
  <c r="AF829" i="21"/>
  <c r="AE829" i="21"/>
  <c r="AD829" i="21"/>
  <c r="AC829" i="21"/>
  <c r="AB829" i="21"/>
  <c r="AA829" i="21"/>
  <c r="Z829" i="21"/>
  <c r="Y829" i="21"/>
  <c r="X829" i="21"/>
  <c r="U829" i="21"/>
  <c r="AU828" i="21"/>
  <c r="AT828" i="21"/>
  <c r="AS828" i="21"/>
  <c r="AR828" i="21"/>
  <c r="AQ828" i="21"/>
  <c r="AP828" i="21"/>
  <c r="AO828" i="21"/>
  <c r="AN828" i="21"/>
  <c r="AM828" i="21"/>
  <c r="AL828" i="21"/>
  <c r="AK828" i="21"/>
  <c r="AJ828" i="21"/>
  <c r="AI828" i="21"/>
  <c r="AH828" i="21"/>
  <c r="AG828" i="21"/>
  <c r="AF828" i="21"/>
  <c r="AE828" i="21"/>
  <c r="AD828" i="21"/>
  <c r="AC828" i="21"/>
  <c r="AB828" i="21"/>
  <c r="AA828" i="21"/>
  <c r="Z828" i="21"/>
  <c r="Y828" i="21"/>
  <c r="X828" i="21"/>
  <c r="W828" i="21"/>
  <c r="T828" i="21"/>
  <c r="S828" i="21"/>
  <c r="R828" i="21"/>
  <c r="Q828" i="21"/>
  <c r="M823" i="21" s="1"/>
  <c r="P828" i="21"/>
  <c r="O828" i="21"/>
  <c r="N828" i="21"/>
  <c r="U827" i="21"/>
  <c r="U826" i="21"/>
  <c r="U825" i="21"/>
  <c r="U824" i="21"/>
  <c r="U823" i="21"/>
  <c r="AU822" i="21"/>
  <c r="AT822" i="21"/>
  <c r="AS822" i="21"/>
  <c r="AR822" i="21"/>
  <c r="AQ822" i="21"/>
  <c r="AP822" i="21"/>
  <c r="AO822" i="21"/>
  <c r="AN822" i="21"/>
  <c r="AM822" i="21"/>
  <c r="AL822" i="21"/>
  <c r="AK822" i="21"/>
  <c r="AJ822" i="21"/>
  <c r="AI822" i="21"/>
  <c r="AH822" i="21"/>
  <c r="AG822" i="21"/>
  <c r="AF822" i="21"/>
  <c r="AE822" i="21"/>
  <c r="AD822" i="21"/>
  <c r="AC822" i="21"/>
  <c r="AB822" i="21"/>
  <c r="AA822" i="21"/>
  <c r="Z822" i="21"/>
  <c r="Y822" i="21"/>
  <c r="X822" i="21"/>
  <c r="W822" i="21"/>
  <c r="T822" i="21"/>
  <c r="S822" i="21"/>
  <c r="R822" i="21"/>
  <c r="Q822" i="21"/>
  <c r="P822" i="21"/>
  <c r="O822" i="21"/>
  <c r="N822" i="21"/>
  <c r="U821" i="21"/>
  <c r="U820" i="21"/>
  <c r="U819" i="21"/>
  <c r="U818" i="21"/>
  <c r="U817" i="21"/>
  <c r="AU816" i="21"/>
  <c r="AT816" i="21"/>
  <c r="AS816" i="21"/>
  <c r="AR816" i="21"/>
  <c r="AQ816" i="21"/>
  <c r="AP816" i="21"/>
  <c r="AO816" i="21"/>
  <c r="AN816" i="21"/>
  <c r="AM816" i="21"/>
  <c r="AL816" i="21"/>
  <c r="AK816" i="21"/>
  <c r="AJ816" i="21"/>
  <c r="AI816" i="21"/>
  <c r="AH816" i="21"/>
  <c r="AG816" i="21"/>
  <c r="AF816" i="21"/>
  <c r="AE816" i="21"/>
  <c r="AD816" i="21"/>
  <c r="AC816" i="21"/>
  <c r="AB816" i="21"/>
  <c r="AA816" i="21"/>
  <c r="Z816" i="21"/>
  <c r="Y816" i="21"/>
  <c r="X816" i="21"/>
  <c r="W816" i="21"/>
  <c r="T816" i="21"/>
  <c r="S816" i="21"/>
  <c r="R816" i="21"/>
  <c r="Q816" i="21"/>
  <c r="P816" i="21"/>
  <c r="O816" i="21"/>
  <c r="N816" i="21"/>
  <c r="U815" i="21"/>
  <c r="U814" i="21"/>
  <c r="U813" i="21"/>
  <c r="U812" i="21"/>
  <c r="U811" i="21"/>
  <c r="AU810" i="21"/>
  <c r="AT810" i="21"/>
  <c r="AS810" i="21"/>
  <c r="AR810" i="21"/>
  <c r="AQ810" i="21"/>
  <c r="AP810" i="21"/>
  <c r="AO810" i="21"/>
  <c r="AN810" i="21"/>
  <c r="AM810" i="21"/>
  <c r="AL810" i="21"/>
  <c r="AK810" i="21"/>
  <c r="AJ810" i="21"/>
  <c r="AI810" i="21"/>
  <c r="AH810" i="21"/>
  <c r="AG810" i="21"/>
  <c r="AF810" i="21"/>
  <c r="AE810" i="21"/>
  <c r="AD810" i="21"/>
  <c r="AC810" i="21"/>
  <c r="AB810" i="21"/>
  <c r="AA810" i="21"/>
  <c r="Z810" i="21"/>
  <c r="Y810" i="21"/>
  <c r="X810" i="21"/>
  <c r="W810" i="21"/>
  <c r="T810" i="21"/>
  <c r="S810" i="21"/>
  <c r="R810" i="21"/>
  <c r="Q810" i="21"/>
  <c r="P810" i="21"/>
  <c r="O810" i="21"/>
  <c r="N810" i="21"/>
  <c r="U809" i="21"/>
  <c r="U808" i="21"/>
  <c r="U807" i="21"/>
  <c r="U806" i="21"/>
  <c r="U805" i="21"/>
  <c r="AU804" i="21"/>
  <c r="AT804" i="21"/>
  <c r="W804" i="21"/>
  <c r="T804" i="21"/>
  <c r="S804" i="21"/>
  <c r="R804" i="21"/>
  <c r="Q804" i="21"/>
  <c r="P804" i="21"/>
  <c r="O804" i="21"/>
  <c r="N804" i="21"/>
  <c r="U803" i="21"/>
  <c r="U802" i="21"/>
  <c r="U801" i="21"/>
  <c r="U800" i="21"/>
  <c r="AS798" i="21"/>
  <c r="AS804" i="21" s="1"/>
  <c r="AR798" i="21"/>
  <c r="AR804" i="21" s="1"/>
  <c r="AQ798" i="21"/>
  <c r="AQ804" i="21" s="1"/>
  <c r="AP798" i="21"/>
  <c r="AP804" i="21" s="1"/>
  <c r="AO798" i="21"/>
  <c r="AO804" i="21" s="1"/>
  <c r="AN798" i="21"/>
  <c r="AN804" i="21" s="1"/>
  <c r="AM798" i="21"/>
  <c r="AM804" i="21" s="1"/>
  <c r="AL798" i="21"/>
  <c r="AL804" i="21" s="1"/>
  <c r="AK798" i="21"/>
  <c r="AK804" i="21" s="1"/>
  <c r="AJ798" i="21"/>
  <c r="AJ804" i="21" s="1"/>
  <c r="AI798" i="21"/>
  <c r="AI804" i="21" s="1"/>
  <c r="AH798" i="21"/>
  <c r="AH804" i="21" s="1"/>
  <c r="AG798" i="21"/>
  <c r="AG804" i="21" s="1"/>
  <c r="AF798" i="21"/>
  <c r="AF804" i="21" s="1"/>
  <c r="AE798" i="21"/>
  <c r="AE804" i="21" s="1"/>
  <c r="AD798" i="21"/>
  <c r="AD804" i="21" s="1"/>
  <c r="AC798" i="21"/>
  <c r="AC804" i="21" s="1"/>
  <c r="AB798" i="21"/>
  <c r="AB804" i="21" s="1"/>
  <c r="AA798" i="21"/>
  <c r="AA804" i="21" s="1"/>
  <c r="Z798" i="21"/>
  <c r="Z804" i="21" s="1"/>
  <c r="Y798" i="21"/>
  <c r="Y804" i="21" s="1"/>
  <c r="X798" i="21"/>
  <c r="X804" i="21" s="1"/>
  <c r="U798" i="21"/>
  <c r="M798" i="21"/>
  <c r="AU797" i="21"/>
  <c r="AT797" i="21"/>
  <c r="AS797" i="21"/>
  <c r="AR797" i="21"/>
  <c r="AQ797" i="21"/>
  <c r="AP797" i="21"/>
  <c r="AO797" i="21"/>
  <c r="AN797" i="21"/>
  <c r="AM797" i="21"/>
  <c r="AL797" i="21"/>
  <c r="AK797" i="21"/>
  <c r="AJ797" i="21"/>
  <c r="AI797" i="21"/>
  <c r="AH797" i="21"/>
  <c r="AG797" i="21"/>
  <c r="AF797" i="21"/>
  <c r="AE797" i="21"/>
  <c r="AD797" i="21"/>
  <c r="AC797" i="21"/>
  <c r="AB797" i="21"/>
  <c r="AA797" i="21"/>
  <c r="Z797" i="21"/>
  <c r="Y797" i="21"/>
  <c r="X797" i="21"/>
  <c r="W797" i="21"/>
  <c r="T797" i="21"/>
  <c r="S797" i="21"/>
  <c r="R797" i="21"/>
  <c r="Q797" i="21"/>
  <c r="P797" i="21"/>
  <c r="O797" i="21"/>
  <c r="N797" i="21"/>
  <c r="U796" i="21"/>
  <c r="U795" i="21"/>
  <c r="U794" i="21"/>
  <c r="U793" i="21"/>
  <c r="U792" i="21"/>
  <c r="AU791" i="21"/>
  <c r="AT791" i="21"/>
  <c r="AS791" i="21"/>
  <c r="AR791" i="21"/>
  <c r="AQ791" i="21"/>
  <c r="AP791" i="21"/>
  <c r="AO791" i="21"/>
  <c r="AN791" i="21"/>
  <c r="AM791" i="21"/>
  <c r="AL791" i="21"/>
  <c r="AK791" i="21"/>
  <c r="AJ791" i="21"/>
  <c r="AI791" i="21"/>
  <c r="AH791" i="21"/>
  <c r="AG791" i="21"/>
  <c r="AF791" i="21"/>
  <c r="AE791" i="21"/>
  <c r="AD791" i="21"/>
  <c r="AC791" i="21"/>
  <c r="AB791" i="21"/>
  <c r="AA791" i="21"/>
  <c r="Z791" i="21"/>
  <c r="Y791" i="21"/>
  <c r="X791" i="21"/>
  <c r="W791" i="21"/>
  <c r="T791" i="21"/>
  <c r="S791" i="21"/>
  <c r="R791" i="21"/>
  <c r="P791" i="21"/>
  <c r="O791" i="21"/>
  <c r="N791" i="21"/>
  <c r="U790" i="21"/>
  <c r="U789" i="21"/>
  <c r="U788" i="21"/>
  <c r="U787" i="21"/>
  <c r="U786" i="21"/>
  <c r="AU785" i="21"/>
  <c r="AT785" i="21"/>
  <c r="AS785" i="21"/>
  <c r="AR785" i="21"/>
  <c r="AQ785" i="21"/>
  <c r="AP785" i="21"/>
  <c r="AO785" i="21"/>
  <c r="AN785" i="21"/>
  <c r="AM785" i="21"/>
  <c r="AL785" i="21"/>
  <c r="AK785" i="21"/>
  <c r="AJ785" i="21"/>
  <c r="AI785" i="21"/>
  <c r="AH785" i="21"/>
  <c r="AG785" i="21"/>
  <c r="AF785" i="21"/>
  <c r="AE785" i="21"/>
  <c r="AD785" i="21"/>
  <c r="AC785" i="21"/>
  <c r="AB785" i="21"/>
  <c r="AA785" i="21"/>
  <c r="Z785" i="21"/>
  <c r="Y785" i="21"/>
  <c r="X785" i="21"/>
  <c r="W785" i="21"/>
  <c r="T785" i="21"/>
  <c r="S785" i="21"/>
  <c r="R785" i="21"/>
  <c r="P785" i="21"/>
  <c r="O785" i="21"/>
  <c r="N785" i="21"/>
  <c r="U784" i="21"/>
  <c r="U783" i="21"/>
  <c r="U782" i="21"/>
  <c r="U781" i="21"/>
  <c r="U780" i="21"/>
  <c r="AU779" i="21"/>
  <c r="AT779" i="21"/>
  <c r="AS779" i="21"/>
  <c r="AR779" i="21"/>
  <c r="AQ779" i="21"/>
  <c r="AP779" i="21"/>
  <c r="AO779" i="21"/>
  <c r="AN779" i="21"/>
  <c r="AM779" i="21"/>
  <c r="AL779" i="21"/>
  <c r="AK779" i="21"/>
  <c r="AJ779" i="21"/>
  <c r="AI779" i="21"/>
  <c r="AH779" i="21"/>
  <c r="AG779" i="21"/>
  <c r="AF779" i="21"/>
  <c r="AE779" i="21"/>
  <c r="AD779" i="21"/>
  <c r="AC779" i="21"/>
  <c r="AB779" i="21"/>
  <c r="AA779" i="21"/>
  <c r="Z779" i="21"/>
  <c r="Y779" i="21"/>
  <c r="X779" i="21"/>
  <c r="W779" i="21"/>
  <c r="T779" i="21"/>
  <c r="S779" i="21"/>
  <c r="R779" i="21"/>
  <c r="Q779" i="21"/>
  <c r="P779" i="21"/>
  <c r="O779" i="21"/>
  <c r="N779" i="21"/>
  <c r="U778" i="21"/>
  <c r="U777" i="21"/>
  <c r="U776" i="21"/>
  <c r="U775" i="21"/>
  <c r="U774" i="21"/>
  <c r="AU773" i="21"/>
  <c r="AT773" i="21"/>
  <c r="AS773" i="21"/>
  <c r="AR773" i="21"/>
  <c r="AQ773" i="21"/>
  <c r="AP773" i="21"/>
  <c r="AO773" i="21"/>
  <c r="AN773" i="21"/>
  <c r="AM773" i="21"/>
  <c r="AL773" i="21"/>
  <c r="AK773" i="21"/>
  <c r="AJ773" i="21"/>
  <c r="AI773" i="21"/>
  <c r="AH773" i="21"/>
  <c r="AG773" i="21"/>
  <c r="AF773" i="21"/>
  <c r="AE773" i="21"/>
  <c r="AD773" i="21"/>
  <c r="AC773" i="21"/>
  <c r="AB773" i="21"/>
  <c r="AA773" i="21"/>
  <c r="Z773" i="21"/>
  <c r="Y773" i="21"/>
  <c r="X773" i="21"/>
  <c r="W773" i="21"/>
  <c r="T773" i="21"/>
  <c r="S773" i="21"/>
  <c r="R773" i="21"/>
  <c r="Q773" i="21"/>
  <c r="P773" i="21"/>
  <c r="O773" i="21"/>
  <c r="N773" i="21"/>
  <c r="U772" i="21"/>
  <c r="U771" i="21"/>
  <c r="U770" i="21"/>
  <c r="U769" i="21"/>
  <c r="U768" i="21"/>
  <c r="AU766" i="21"/>
  <c r="AT766" i="21"/>
  <c r="AS766" i="21"/>
  <c r="AR766" i="21"/>
  <c r="AQ766" i="21"/>
  <c r="AP766" i="21"/>
  <c r="AO766" i="21"/>
  <c r="AN766" i="21"/>
  <c r="AM766" i="21"/>
  <c r="AL766" i="21"/>
  <c r="AK766" i="21"/>
  <c r="AJ766" i="21"/>
  <c r="AI766" i="21"/>
  <c r="AH766" i="21"/>
  <c r="AG766" i="21"/>
  <c r="AF766" i="21"/>
  <c r="AE766" i="21"/>
  <c r="AD766" i="21"/>
  <c r="AC766" i="21"/>
  <c r="AB766" i="21"/>
  <c r="AA766" i="21"/>
  <c r="Z766" i="21"/>
  <c r="Y766" i="21"/>
  <c r="X766" i="21"/>
  <c r="W766" i="21"/>
  <c r="T766" i="21"/>
  <c r="S766" i="21"/>
  <c r="R766" i="21"/>
  <c r="Q766" i="21"/>
  <c r="P766" i="21"/>
  <c r="O766" i="21"/>
  <c r="N766" i="21"/>
  <c r="U765" i="21"/>
  <c r="U764" i="21"/>
  <c r="U763" i="21"/>
  <c r="U762" i="21"/>
  <c r="U761" i="21"/>
  <c r="AU759" i="21"/>
  <c r="AT759" i="21"/>
  <c r="AS759" i="21"/>
  <c r="AR759" i="21"/>
  <c r="AQ759" i="21"/>
  <c r="AP759" i="21"/>
  <c r="AO759" i="21"/>
  <c r="AN759" i="21"/>
  <c r="AM759" i="21"/>
  <c r="AL759" i="21"/>
  <c r="AK759" i="21"/>
  <c r="AJ759" i="21"/>
  <c r="AI759" i="21"/>
  <c r="AH759" i="21"/>
  <c r="AG759" i="21"/>
  <c r="AF759" i="21"/>
  <c r="AE759" i="21"/>
  <c r="AD759" i="21"/>
  <c r="AC759" i="21"/>
  <c r="AB759" i="21"/>
  <c r="AA759" i="21"/>
  <c r="Z759" i="21"/>
  <c r="Y759" i="21"/>
  <c r="X759" i="21"/>
  <c r="W759" i="21"/>
  <c r="T759" i="21"/>
  <c r="S759" i="21"/>
  <c r="R759" i="21"/>
  <c r="Q759" i="21"/>
  <c r="P759" i="21"/>
  <c r="O759" i="21"/>
  <c r="N759" i="21"/>
  <c r="U758" i="21"/>
  <c r="U757" i="21"/>
  <c r="U756" i="21"/>
  <c r="U755" i="21"/>
  <c r="U754" i="21"/>
  <c r="AU753" i="21"/>
  <c r="AT753" i="21"/>
  <c r="AS753" i="21"/>
  <c r="AR753" i="21"/>
  <c r="AQ753" i="21"/>
  <c r="AP753" i="21"/>
  <c r="AO753" i="21"/>
  <c r="AN753" i="21"/>
  <c r="AM753" i="21"/>
  <c r="AL753" i="21"/>
  <c r="AK753" i="21"/>
  <c r="AJ753" i="21"/>
  <c r="AI753" i="21"/>
  <c r="AH753" i="21"/>
  <c r="AG753" i="21"/>
  <c r="AF753" i="21"/>
  <c r="AE753" i="21"/>
  <c r="AD753" i="21"/>
  <c r="AC753" i="21"/>
  <c r="AB753" i="21"/>
  <c r="AA753" i="21"/>
  <c r="Z753" i="21"/>
  <c r="Y753" i="21"/>
  <c r="X753" i="21"/>
  <c r="W753" i="21"/>
  <c r="T753" i="21"/>
  <c r="S753" i="21"/>
  <c r="R753" i="21"/>
  <c r="Q753" i="21"/>
  <c r="M748" i="21" s="1"/>
  <c r="P753" i="21"/>
  <c r="O753" i="21"/>
  <c r="N753" i="21"/>
  <c r="U752" i="21"/>
  <c r="U751" i="21"/>
  <c r="U750" i="21"/>
  <c r="U749" i="21"/>
  <c r="U748" i="21"/>
  <c r="AU747" i="21"/>
  <c r="AT747" i="21"/>
  <c r="AS747" i="21"/>
  <c r="AR747" i="21"/>
  <c r="AQ747" i="21"/>
  <c r="AP747" i="21"/>
  <c r="AO747" i="21"/>
  <c r="AN747" i="21"/>
  <c r="AM747" i="21"/>
  <c r="AL747" i="21"/>
  <c r="AK747" i="21"/>
  <c r="AJ747" i="21"/>
  <c r="AI747" i="21"/>
  <c r="AH747" i="21"/>
  <c r="AG747" i="21"/>
  <c r="AF747" i="21"/>
  <c r="AE747" i="21"/>
  <c r="AD747" i="21"/>
  <c r="AC747" i="21"/>
  <c r="AB747" i="21"/>
  <c r="AA747" i="21"/>
  <c r="Z747" i="21"/>
  <c r="Y747" i="21"/>
  <c r="X747" i="21"/>
  <c r="W747" i="21"/>
  <c r="T747" i="21"/>
  <c r="S747" i="21"/>
  <c r="R747" i="21"/>
  <c r="Q747" i="21"/>
  <c r="P747" i="21"/>
  <c r="O747" i="21"/>
  <c r="N747" i="21"/>
  <c r="U746" i="21"/>
  <c r="U745" i="21"/>
  <c r="U744" i="21"/>
  <c r="U743" i="21"/>
  <c r="U742" i="21"/>
  <c r="L738" i="21"/>
  <c r="AU737" i="21"/>
  <c r="AT737" i="21"/>
  <c r="AS737" i="21"/>
  <c r="AR737" i="21"/>
  <c r="AQ737" i="21"/>
  <c r="AP737" i="21"/>
  <c r="AO737" i="21"/>
  <c r="AN737" i="21"/>
  <c r="AM737" i="21"/>
  <c r="AL737" i="21"/>
  <c r="AK737" i="21"/>
  <c r="AJ737" i="21"/>
  <c r="AI737" i="21"/>
  <c r="AH737" i="21"/>
  <c r="AG737" i="21"/>
  <c r="AF737" i="21"/>
  <c r="AE737" i="21"/>
  <c r="AD737" i="21"/>
  <c r="AC737" i="21"/>
  <c r="AB737" i="21"/>
  <c r="AA737" i="21"/>
  <c r="Z737" i="21"/>
  <c r="Y737" i="21"/>
  <c r="X737" i="21"/>
  <c r="W737" i="21"/>
  <c r="T737" i="21"/>
  <c r="S737" i="21"/>
  <c r="R737" i="21"/>
  <c r="Q737" i="21"/>
  <c r="P737" i="21"/>
  <c r="O737" i="21"/>
  <c r="N737" i="21"/>
  <c r="AU736" i="21"/>
  <c r="AT736" i="21"/>
  <c r="AS736" i="21"/>
  <c r="AR736" i="21"/>
  <c r="AQ736" i="21"/>
  <c r="AP736" i="21"/>
  <c r="AO736" i="21"/>
  <c r="AN736" i="21"/>
  <c r="AM736" i="21"/>
  <c r="AL736" i="21"/>
  <c r="AK736" i="21"/>
  <c r="AJ736" i="21"/>
  <c r="AI736" i="21"/>
  <c r="AH736" i="21"/>
  <c r="AG736" i="21"/>
  <c r="AF736" i="21"/>
  <c r="AE736" i="21"/>
  <c r="AD736" i="21"/>
  <c r="AC736" i="21"/>
  <c r="AB736" i="21"/>
  <c r="AA736" i="21"/>
  <c r="Z736" i="21"/>
  <c r="Y736" i="21"/>
  <c r="X736" i="21"/>
  <c r="W736" i="21"/>
  <c r="T736" i="21"/>
  <c r="S736" i="21"/>
  <c r="R736" i="21"/>
  <c r="Q736" i="21"/>
  <c r="P736" i="21"/>
  <c r="O736" i="21"/>
  <c r="N736" i="21"/>
  <c r="AU735" i="21"/>
  <c r="AT735" i="21"/>
  <c r="AS735" i="21"/>
  <c r="AR735" i="21"/>
  <c r="AQ735" i="21"/>
  <c r="AP735" i="21"/>
  <c r="AO735" i="21"/>
  <c r="AN735" i="21"/>
  <c r="AM735" i="21"/>
  <c r="AL735" i="21"/>
  <c r="AK735" i="21"/>
  <c r="AJ735" i="21"/>
  <c r="AI735" i="21"/>
  <c r="AH735" i="21"/>
  <c r="AG735" i="21"/>
  <c r="AF735" i="21"/>
  <c r="AE735" i="21"/>
  <c r="AD735" i="21"/>
  <c r="AC735" i="21"/>
  <c r="AB735" i="21"/>
  <c r="AA735" i="21"/>
  <c r="Z735" i="21"/>
  <c r="Y735" i="21"/>
  <c r="X735" i="21"/>
  <c r="W735" i="21"/>
  <c r="T735" i="21"/>
  <c r="S735" i="21"/>
  <c r="R735" i="21"/>
  <c r="Q735" i="21"/>
  <c r="P735" i="21"/>
  <c r="O735" i="21"/>
  <c r="N735" i="21"/>
  <c r="AU734" i="21"/>
  <c r="AT734" i="21"/>
  <c r="AS734" i="21"/>
  <c r="AR734" i="21"/>
  <c r="AQ734" i="21"/>
  <c r="AP734" i="21"/>
  <c r="AO734" i="21"/>
  <c r="AN734" i="21"/>
  <c r="AM734" i="21"/>
  <c r="AL734" i="21"/>
  <c r="AK734" i="21"/>
  <c r="AJ734" i="21"/>
  <c r="AI734" i="21"/>
  <c r="AH734" i="21"/>
  <c r="AG734" i="21"/>
  <c r="AF734" i="21"/>
  <c r="AE734" i="21"/>
  <c r="AD734" i="21"/>
  <c r="AC734" i="21"/>
  <c r="AB734" i="21"/>
  <c r="AA734" i="21"/>
  <c r="Z734" i="21"/>
  <c r="Y734" i="21"/>
  <c r="X734" i="21"/>
  <c r="W734" i="21"/>
  <c r="T734" i="21"/>
  <c r="S734" i="21"/>
  <c r="R734" i="21"/>
  <c r="Q734" i="21"/>
  <c r="P734" i="21"/>
  <c r="O734" i="21"/>
  <c r="N734" i="21"/>
  <c r="AU733" i="21"/>
  <c r="AT733" i="21"/>
  <c r="W733" i="21"/>
  <c r="T733" i="21"/>
  <c r="S733" i="21"/>
  <c r="R733" i="21"/>
  <c r="Q733" i="21"/>
  <c r="P733" i="21"/>
  <c r="O733" i="21"/>
  <c r="N733" i="21"/>
  <c r="AU729" i="21"/>
  <c r="AT729" i="21"/>
  <c r="AS729" i="21"/>
  <c r="AR729" i="21"/>
  <c r="AQ729" i="21"/>
  <c r="AP729" i="21"/>
  <c r="AO729" i="21"/>
  <c r="AN729" i="21"/>
  <c r="AM729" i="21"/>
  <c r="AL729" i="21"/>
  <c r="AK729" i="21"/>
  <c r="AJ729" i="21"/>
  <c r="AI729" i="21"/>
  <c r="AH729" i="21"/>
  <c r="AG729" i="21"/>
  <c r="AE729" i="21"/>
  <c r="AD729" i="21"/>
  <c r="AC729" i="21"/>
  <c r="AB729" i="21"/>
  <c r="AA729" i="21"/>
  <c r="Z729" i="21"/>
  <c r="Y729" i="21"/>
  <c r="W729" i="21"/>
  <c r="T729" i="21"/>
  <c r="S729" i="21"/>
  <c r="R729" i="21"/>
  <c r="Q729" i="21"/>
  <c r="P729" i="21"/>
  <c r="O729" i="21"/>
  <c r="N729" i="21"/>
  <c r="U729" i="21" s="1"/>
  <c r="U728" i="21"/>
  <c r="U727" i="21"/>
  <c r="U726" i="21"/>
  <c r="U725" i="21"/>
  <c r="AF723" i="21"/>
  <c r="AF729" i="21" s="1"/>
  <c r="X723" i="21"/>
  <c r="X729" i="21" s="1"/>
  <c r="U723" i="21"/>
  <c r="M723" i="21"/>
  <c r="AU722" i="21"/>
  <c r="AT722" i="21"/>
  <c r="AS722" i="21"/>
  <c r="AR722" i="21"/>
  <c r="AQ722" i="21"/>
  <c r="AP722" i="21"/>
  <c r="AO722" i="21"/>
  <c r="AN722" i="21"/>
  <c r="AM722" i="21"/>
  <c r="AL722" i="21"/>
  <c r="AK722" i="21"/>
  <c r="AJ722" i="21"/>
  <c r="AI722" i="21"/>
  <c r="AH722" i="21"/>
  <c r="W722" i="21"/>
  <c r="T722" i="21"/>
  <c r="S722" i="21"/>
  <c r="R722" i="21"/>
  <c r="Q722" i="21"/>
  <c r="P722" i="21"/>
  <c r="O722" i="21"/>
  <c r="N722" i="21"/>
  <c r="U721" i="21"/>
  <c r="U720" i="21"/>
  <c r="U719" i="21"/>
  <c r="U718" i="21"/>
  <c r="AG716" i="21"/>
  <c r="AF716" i="21"/>
  <c r="AF722" i="21" s="1"/>
  <c r="AE716" i="21"/>
  <c r="AD716" i="21"/>
  <c r="AD722" i="21" s="1"/>
  <c r="AC716" i="21"/>
  <c r="AB716" i="21"/>
  <c r="AA716" i="21"/>
  <c r="Z716" i="21"/>
  <c r="Y716" i="21"/>
  <c r="X716" i="21"/>
  <c r="X722" i="21" s="1"/>
  <c r="U716" i="21"/>
  <c r="AU715" i="21"/>
  <c r="AT715" i="21"/>
  <c r="AS715" i="21"/>
  <c r="AR715" i="21"/>
  <c r="AQ715" i="21"/>
  <c r="AP715" i="21"/>
  <c r="AO715" i="21"/>
  <c r="AN715" i="21"/>
  <c r="AM715" i="21"/>
  <c r="AL715" i="21"/>
  <c r="AK715" i="21"/>
  <c r="AJ715" i="21"/>
  <c r="AI715" i="21"/>
  <c r="AH715" i="21"/>
  <c r="AG715" i="21"/>
  <c r="AF715" i="21"/>
  <c r="AE715" i="21"/>
  <c r="AD715" i="21"/>
  <c r="AC715" i="21"/>
  <c r="AB715" i="21"/>
  <c r="AA715" i="21"/>
  <c r="Z715" i="21"/>
  <c r="Y715" i="21"/>
  <c r="X715" i="21"/>
  <c r="W715" i="21"/>
  <c r="T715" i="21"/>
  <c r="S715" i="21"/>
  <c r="M710" i="21" s="1"/>
  <c r="R715" i="21"/>
  <c r="Q715" i="21"/>
  <c r="P715" i="21"/>
  <c r="O715" i="21"/>
  <c r="N715" i="21"/>
  <c r="U714" i="21"/>
  <c r="U713" i="21"/>
  <c r="U712" i="21"/>
  <c r="U711" i="21"/>
  <c r="U710" i="21"/>
  <c r="AU709" i="21"/>
  <c r="AT709" i="21"/>
  <c r="AS709" i="21"/>
  <c r="AR709" i="21"/>
  <c r="AQ709" i="21"/>
  <c r="AP709" i="21"/>
  <c r="AO709" i="21"/>
  <c r="AN709" i="21"/>
  <c r="AM709" i="21"/>
  <c r="AL709" i="21"/>
  <c r="AK709" i="21"/>
  <c r="AJ709" i="21"/>
  <c r="AI709" i="21"/>
  <c r="AH709" i="21"/>
  <c r="AG709" i="21"/>
  <c r="AF709" i="21"/>
  <c r="AE709" i="21"/>
  <c r="AD709" i="21"/>
  <c r="AC709" i="21"/>
  <c r="AB709" i="21"/>
  <c r="AA709" i="21"/>
  <c r="Z709" i="21"/>
  <c r="Y709" i="21"/>
  <c r="X709" i="21"/>
  <c r="W709" i="21"/>
  <c r="T709" i="21"/>
  <c r="S709" i="21"/>
  <c r="R709" i="21"/>
  <c r="Q709" i="21"/>
  <c r="P709" i="21"/>
  <c r="O709" i="21"/>
  <c r="N709" i="21"/>
  <c r="U708" i="21"/>
  <c r="U707" i="21"/>
  <c r="U706" i="21"/>
  <c r="U705" i="21"/>
  <c r="U704" i="21"/>
  <c r="AU703" i="21"/>
  <c r="AT703" i="21"/>
  <c r="AS703" i="21"/>
  <c r="AR703" i="21"/>
  <c r="AQ703" i="21"/>
  <c r="AP703" i="21"/>
  <c r="AO703" i="21"/>
  <c r="AN703" i="21"/>
  <c r="AM703" i="21"/>
  <c r="AL703" i="21"/>
  <c r="AK703" i="21"/>
  <c r="AJ703" i="21"/>
  <c r="AI703" i="21"/>
  <c r="AH703" i="21"/>
  <c r="AG703" i="21"/>
  <c r="AF703" i="21"/>
  <c r="AE703" i="21"/>
  <c r="AD703" i="21"/>
  <c r="AC703" i="21"/>
  <c r="AB703" i="21"/>
  <c r="AA703" i="21"/>
  <c r="Z703" i="21"/>
  <c r="Y703" i="21"/>
  <c r="X703" i="21"/>
  <c r="W703" i="21"/>
  <c r="T703" i="21"/>
  <c r="S703" i="21"/>
  <c r="R703" i="21"/>
  <c r="Q703" i="21"/>
  <c r="M698" i="21" s="1"/>
  <c r="P703" i="21"/>
  <c r="O703" i="21"/>
  <c r="N703" i="21"/>
  <c r="U702" i="21"/>
  <c r="U701" i="21"/>
  <c r="U700" i="21"/>
  <c r="U699" i="21"/>
  <c r="U698" i="21"/>
  <c r="AU697" i="21"/>
  <c r="AT697" i="21"/>
  <c r="W697" i="21"/>
  <c r="T697" i="21"/>
  <c r="S697" i="21"/>
  <c r="R697" i="21"/>
  <c r="Q697" i="21"/>
  <c r="M690" i="21" s="1"/>
  <c r="P697" i="21"/>
  <c r="O697" i="21"/>
  <c r="N697" i="21"/>
  <c r="U696" i="21"/>
  <c r="U695" i="21"/>
  <c r="U694" i="21"/>
  <c r="U693" i="21"/>
  <c r="AS690" i="21"/>
  <c r="AR690" i="21"/>
  <c r="AQ690" i="21"/>
  <c r="AP690" i="21"/>
  <c r="AO690" i="21"/>
  <c r="AN690" i="21"/>
  <c r="AN697" i="21" s="1"/>
  <c r="AM690" i="21"/>
  <c r="AL690" i="21"/>
  <c r="AL697" i="21" s="1"/>
  <c r="AK690" i="21"/>
  <c r="AJ690" i="21"/>
  <c r="AI690" i="21"/>
  <c r="AH690" i="21"/>
  <c r="AG690" i="21"/>
  <c r="AG697" i="21" s="1"/>
  <c r="AF690" i="21"/>
  <c r="AF697" i="21" s="1"/>
  <c r="AE690" i="21"/>
  <c r="AE697" i="21" s="1"/>
  <c r="AD690" i="21"/>
  <c r="AD697" i="21" s="1"/>
  <c r="AC690" i="21"/>
  <c r="AC697" i="21" s="1"/>
  <c r="AB690" i="21"/>
  <c r="AB697" i="21" s="1"/>
  <c r="AA690" i="21"/>
  <c r="AA697" i="21" s="1"/>
  <c r="Z690" i="21"/>
  <c r="Z697" i="21" s="1"/>
  <c r="Y690" i="21"/>
  <c r="Y697" i="21" s="1"/>
  <c r="X690" i="21"/>
  <c r="X697" i="21" s="1"/>
  <c r="U690" i="21"/>
  <c r="AU687" i="21"/>
  <c r="AT687" i="21"/>
  <c r="AS687" i="21"/>
  <c r="AR687" i="21"/>
  <c r="AQ687" i="21"/>
  <c r="AP687" i="21"/>
  <c r="AO687" i="21"/>
  <c r="AN687" i="21"/>
  <c r="AM687" i="21"/>
  <c r="AL687" i="21"/>
  <c r="AK687" i="21"/>
  <c r="AJ687" i="21"/>
  <c r="AI687" i="21"/>
  <c r="AH687" i="21"/>
  <c r="AG687" i="21"/>
  <c r="AF687" i="21"/>
  <c r="AE687" i="21"/>
  <c r="AD687" i="21"/>
  <c r="AC687" i="21"/>
  <c r="AB687" i="21"/>
  <c r="AA687" i="21"/>
  <c r="Z687" i="21"/>
  <c r="Y687" i="21"/>
  <c r="X687" i="21"/>
  <c r="W687" i="21"/>
  <c r="T687" i="21"/>
  <c r="S687" i="21"/>
  <c r="R687" i="21"/>
  <c r="Q687" i="21"/>
  <c r="P687" i="21"/>
  <c r="O687" i="21"/>
  <c r="N687" i="21"/>
  <c r="U686" i="21"/>
  <c r="U685" i="21"/>
  <c r="U684" i="21"/>
  <c r="U683" i="21"/>
  <c r="U682" i="21"/>
  <c r="M682" i="21"/>
  <c r="AU680" i="21"/>
  <c r="AT680" i="21"/>
  <c r="AR680" i="21"/>
  <c r="AJ680" i="21"/>
  <c r="W680" i="21"/>
  <c r="T680" i="21"/>
  <c r="S680" i="21"/>
  <c r="R680" i="21"/>
  <c r="Q680" i="21"/>
  <c r="P680" i="21"/>
  <c r="O680" i="21"/>
  <c r="N680" i="21"/>
  <c r="U679" i="21"/>
  <c r="U678" i="21"/>
  <c r="U677" i="21"/>
  <c r="U676" i="21"/>
  <c r="AS674" i="21"/>
  <c r="AS680" i="21" s="1"/>
  <c r="AR674" i="21"/>
  <c r="AQ674" i="21"/>
  <c r="AQ680" i="21" s="1"/>
  <c r="AP674" i="21"/>
  <c r="AP680" i="21" s="1"/>
  <c r="AO674" i="21"/>
  <c r="AO680" i="21" s="1"/>
  <c r="AN674" i="21"/>
  <c r="AN680" i="21" s="1"/>
  <c r="AM674" i="21"/>
  <c r="AM680" i="21" s="1"/>
  <c r="AL674" i="21"/>
  <c r="AL680" i="21" s="1"/>
  <c r="AK674" i="21"/>
  <c r="AK680" i="21" s="1"/>
  <c r="AJ674" i="21"/>
  <c r="AI674" i="21"/>
  <c r="AI680" i="21" s="1"/>
  <c r="AH674" i="21"/>
  <c r="AH680" i="21" s="1"/>
  <c r="AG674" i="21"/>
  <c r="AG680" i="21" s="1"/>
  <c r="AF674" i="21"/>
  <c r="AF680" i="21" s="1"/>
  <c r="AE674" i="21"/>
  <c r="AE680" i="21" s="1"/>
  <c r="AD674" i="21"/>
  <c r="AD680" i="21" s="1"/>
  <c r="AC674" i="21"/>
  <c r="AC680" i="21" s="1"/>
  <c r="AB674" i="21"/>
  <c r="AB680" i="21" s="1"/>
  <c r="AA674" i="21"/>
  <c r="AA680" i="21" s="1"/>
  <c r="Z674" i="21"/>
  <c r="Z680" i="21" s="1"/>
  <c r="Y674" i="21"/>
  <c r="Y680" i="21" s="1"/>
  <c r="X674" i="21"/>
  <c r="X680" i="21" s="1"/>
  <c r="U674" i="21"/>
  <c r="AU673" i="21"/>
  <c r="AT673" i="21"/>
  <c r="AS673" i="21"/>
  <c r="AR673" i="21"/>
  <c r="AQ673" i="21"/>
  <c r="AP673" i="21"/>
  <c r="AO673" i="21"/>
  <c r="AN673" i="21"/>
  <c r="AM673" i="21"/>
  <c r="AL673" i="21"/>
  <c r="AK673" i="21"/>
  <c r="AJ673" i="21"/>
  <c r="AI673" i="21"/>
  <c r="AH673" i="21"/>
  <c r="AG673" i="21"/>
  <c r="AF673" i="21"/>
  <c r="AE673" i="21"/>
  <c r="AD673" i="21"/>
  <c r="AC673" i="21"/>
  <c r="AB673" i="21"/>
  <c r="AA673" i="21"/>
  <c r="Z673" i="21"/>
  <c r="Y673" i="21"/>
  <c r="X673" i="21"/>
  <c r="W673" i="21"/>
  <c r="T673" i="21"/>
  <c r="S673" i="21"/>
  <c r="R673" i="21"/>
  <c r="Q673" i="21"/>
  <c r="P673" i="21"/>
  <c r="O673" i="21"/>
  <c r="N673" i="21"/>
  <c r="U672" i="21"/>
  <c r="U671" i="21"/>
  <c r="U670" i="21"/>
  <c r="U669" i="21"/>
  <c r="U668" i="21"/>
  <c r="AU667" i="21"/>
  <c r="AT667" i="21"/>
  <c r="AS667" i="21"/>
  <c r="AR667" i="21"/>
  <c r="AQ667" i="21"/>
  <c r="AP667" i="21"/>
  <c r="AO667" i="21"/>
  <c r="AN667" i="21"/>
  <c r="AM667" i="21"/>
  <c r="AL667" i="21"/>
  <c r="AK667" i="21"/>
  <c r="AJ667" i="21"/>
  <c r="AI667" i="21"/>
  <c r="AH667" i="21"/>
  <c r="AG667" i="21"/>
  <c r="AF667" i="21"/>
  <c r="AE667" i="21"/>
  <c r="AD667" i="21"/>
  <c r="AC667" i="21"/>
  <c r="AB667" i="21"/>
  <c r="AA667" i="21"/>
  <c r="Z667" i="21"/>
  <c r="Y667" i="21"/>
  <c r="X667" i="21"/>
  <c r="W667" i="21"/>
  <c r="T667" i="21"/>
  <c r="S667" i="21"/>
  <c r="R667" i="21"/>
  <c r="Q667" i="21"/>
  <c r="M662" i="21" s="1"/>
  <c r="P667" i="21"/>
  <c r="O667" i="21"/>
  <c r="N667" i="21"/>
  <c r="U666" i="21"/>
  <c r="U665" i="21"/>
  <c r="U664" i="21"/>
  <c r="U663" i="21"/>
  <c r="U662" i="21"/>
  <c r="AU661" i="21"/>
  <c r="AT661" i="21"/>
  <c r="AS661" i="21"/>
  <c r="AR661" i="21"/>
  <c r="AQ661" i="21"/>
  <c r="AP661" i="21"/>
  <c r="AO661" i="21"/>
  <c r="AN661" i="21"/>
  <c r="AM661" i="21"/>
  <c r="AL661" i="21"/>
  <c r="AK661" i="21"/>
  <c r="AJ661" i="21"/>
  <c r="AI661" i="21"/>
  <c r="AH661" i="21"/>
  <c r="AG661" i="21"/>
  <c r="AF661" i="21"/>
  <c r="AE661" i="21"/>
  <c r="AD661" i="21"/>
  <c r="AC661" i="21"/>
  <c r="AB661" i="21"/>
  <c r="AA661" i="21"/>
  <c r="Z661" i="21"/>
  <c r="Y661" i="21"/>
  <c r="X661" i="21"/>
  <c r="W661" i="21"/>
  <c r="T661" i="21"/>
  <c r="S661" i="21"/>
  <c r="R661" i="21"/>
  <c r="Q661" i="21"/>
  <c r="P661" i="21"/>
  <c r="O661" i="21"/>
  <c r="N661" i="21"/>
  <c r="U661" i="21" s="1"/>
  <c r="U660" i="21"/>
  <c r="U659" i="21"/>
  <c r="U658" i="21"/>
  <c r="U657" i="21"/>
  <c r="U656" i="21"/>
  <c r="AU655" i="21"/>
  <c r="AT655" i="21"/>
  <c r="AS655" i="21"/>
  <c r="AR655" i="21"/>
  <c r="AQ655" i="21"/>
  <c r="AP655" i="21"/>
  <c r="AO655" i="21"/>
  <c r="AN655" i="21"/>
  <c r="AM655" i="21"/>
  <c r="AL655" i="21"/>
  <c r="AK655" i="21"/>
  <c r="AJ655" i="21"/>
  <c r="AI655" i="21"/>
  <c r="AH655" i="21"/>
  <c r="AG655" i="21"/>
  <c r="AF655" i="21"/>
  <c r="AE655" i="21"/>
  <c r="AD655" i="21"/>
  <c r="AC655" i="21"/>
  <c r="AB655" i="21"/>
  <c r="AA655" i="21"/>
  <c r="Z655" i="21"/>
  <c r="Y655" i="21"/>
  <c r="X655" i="21"/>
  <c r="W655" i="21"/>
  <c r="T655" i="21"/>
  <c r="S655" i="21"/>
  <c r="R655" i="21"/>
  <c r="Q655" i="21"/>
  <c r="P655" i="21"/>
  <c r="O655" i="21"/>
  <c r="U655" i="21" s="1"/>
  <c r="N655" i="21"/>
  <c r="U654" i="21"/>
  <c r="U653" i="21"/>
  <c r="U652" i="21"/>
  <c r="U651" i="21"/>
  <c r="U650" i="21"/>
  <c r="L646" i="21"/>
  <c r="AU645" i="21"/>
  <c r="AT645" i="21"/>
  <c r="AS645" i="21"/>
  <c r="AR645" i="21"/>
  <c r="AQ645" i="21"/>
  <c r="AP645" i="21"/>
  <c r="AO645" i="21"/>
  <c r="AN645" i="21"/>
  <c r="AM645" i="21"/>
  <c r="AL645" i="21"/>
  <c r="AK645" i="21"/>
  <c r="AJ645" i="21"/>
  <c r="AI645" i="21"/>
  <c r="AH645" i="21"/>
  <c r="AG645" i="21"/>
  <c r="AF645" i="21"/>
  <c r="AE645" i="21"/>
  <c r="AD645" i="21"/>
  <c r="AC645" i="21"/>
  <c r="AB645" i="21"/>
  <c r="AA645" i="21"/>
  <c r="Z645" i="21"/>
  <c r="Y645" i="21"/>
  <c r="X645" i="21"/>
  <c r="W645" i="21"/>
  <c r="T645" i="21"/>
  <c r="S645" i="21"/>
  <c r="R645" i="21"/>
  <c r="Q645" i="21"/>
  <c r="P645" i="21"/>
  <c r="O645" i="21"/>
  <c r="N645" i="21"/>
  <c r="AU644" i="21"/>
  <c r="AT644" i="21"/>
  <c r="AS644" i="21"/>
  <c r="AR644" i="21"/>
  <c r="AQ644" i="21"/>
  <c r="AP644" i="21"/>
  <c r="AO644" i="21"/>
  <c r="AN644" i="21"/>
  <c r="AM644" i="21"/>
  <c r="AL644" i="21"/>
  <c r="AK644" i="21"/>
  <c r="AJ644" i="21"/>
  <c r="AI644" i="21"/>
  <c r="AH644" i="21"/>
  <c r="AG644" i="21"/>
  <c r="AF644" i="21"/>
  <c r="AE644" i="21"/>
  <c r="AD644" i="21"/>
  <c r="AC644" i="21"/>
  <c r="AB644" i="21"/>
  <c r="AA644" i="21"/>
  <c r="Z644" i="21"/>
  <c r="Y644" i="21"/>
  <c r="X644" i="21"/>
  <c r="W644" i="21"/>
  <c r="T644" i="21"/>
  <c r="S644" i="21"/>
  <c r="R644" i="21"/>
  <c r="Q644" i="21"/>
  <c r="P644" i="21"/>
  <c r="O644" i="21"/>
  <c r="N644" i="21"/>
  <c r="AU643" i="21"/>
  <c r="AT643" i="21"/>
  <c r="AS643" i="21"/>
  <c r="AR643" i="21"/>
  <c r="AQ643" i="21"/>
  <c r="AP643" i="21"/>
  <c r="AO643" i="21"/>
  <c r="AN643" i="21"/>
  <c r="AM643" i="21"/>
  <c r="AL643" i="21"/>
  <c r="AK643" i="21"/>
  <c r="AJ643" i="21"/>
  <c r="AI643" i="21"/>
  <c r="AH643" i="21"/>
  <c r="W643" i="21"/>
  <c r="T643" i="21"/>
  <c r="S643" i="21"/>
  <c r="R643" i="21"/>
  <c r="Q643" i="21"/>
  <c r="P643" i="21"/>
  <c r="O643" i="21"/>
  <c r="N643" i="21"/>
  <c r="W642" i="21"/>
  <c r="T642" i="21"/>
  <c r="S642" i="21"/>
  <c r="R642" i="21"/>
  <c r="Q642" i="21"/>
  <c r="P642" i="21"/>
  <c r="O642" i="21"/>
  <c r="N642" i="21"/>
  <c r="AU641" i="21"/>
  <c r="AT641" i="21"/>
  <c r="AS641" i="21"/>
  <c r="AR641" i="21"/>
  <c r="AQ641" i="21"/>
  <c r="AP641" i="21"/>
  <c r="AO641" i="21"/>
  <c r="AN641" i="21"/>
  <c r="AM641" i="21"/>
  <c r="AL641" i="21"/>
  <c r="AK641" i="21"/>
  <c r="AJ641" i="21"/>
  <c r="AI641" i="21"/>
  <c r="AH641" i="21"/>
  <c r="AG641" i="21"/>
  <c r="AF641" i="21"/>
  <c r="AE641" i="21"/>
  <c r="AD641" i="21"/>
  <c r="AC641" i="21"/>
  <c r="AB641" i="21"/>
  <c r="AA641" i="21"/>
  <c r="Z641" i="21"/>
  <c r="Y641" i="21"/>
  <c r="X641" i="21"/>
  <c r="W641" i="21"/>
  <c r="T641" i="21"/>
  <c r="S641" i="21"/>
  <c r="R641" i="21"/>
  <c r="Q641" i="21"/>
  <c r="P641" i="21"/>
  <c r="O641" i="21"/>
  <c r="N641" i="21"/>
  <c r="AV637" i="21"/>
  <c r="AU637" i="21"/>
  <c r="AT637" i="21"/>
  <c r="AS637" i="21"/>
  <c r="AR637" i="21"/>
  <c r="AQ637" i="21"/>
  <c r="AP637" i="21"/>
  <c r="AO637" i="21"/>
  <c r="AN637" i="21"/>
  <c r="AM637" i="21"/>
  <c r="AL637" i="21"/>
  <c r="AK637" i="21"/>
  <c r="AJ637" i="21"/>
  <c r="AI637" i="21"/>
  <c r="AH637" i="21"/>
  <c r="W637" i="21"/>
  <c r="T637" i="21"/>
  <c r="S637" i="21"/>
  <c r="R637" i="21"/>
  <c r="Q637" i="21"/>
  <c r="P637" i="21"/>
  <c r="O637" i="21"/>
  <c r="N637" i="21"/>
  <c r="U637" i="21" s="1"/>
  <c r="U636" i="21"/>
  <c r="U635" i="21"/>
  <c r="AG633" i="21"/>
  <c r="AG643" i="21" s="1"/>
  <c r="AF633" i="21"/>
  <c r="AF643" i="21" s="1"/>
  <c r="AE633" i="21"/>
  <c r="AE643" i="21" s="1"/>
  <c r="AD633" i="21"/>
  <c r="AD643" i="21" s="1"/>
  <c r="AC633" i="21"/>
  <c r="AC643" i="21" s="1"/>
  <c r="AB633" i="21"/>
  <c r="AB643" i="21" s="1"/>
  <c r="AA633" i="21"/>
  <c r="AA643" i="21" s="1"/>
  <c r="Z633" i="21"/>
  <c r="Z643" i="21" s="1"/>
  <c r="Y633" i="21"/>
  <c r="Y643" i="21" s="1"/>
  <c r="X633" i="21"/>
  <c r="X643" i="21" s="1"/>
  <c r="U633" i="21"/>
  <c r="U632" i="21"/>
  <c r="U631" i="21"/>
  <c r="M631" i="21"/>
  <c r="AV630" i="21"/>
  <c r="AU630" i="21"/>
  <c r="AT630" i="21"/>
  <c r="AS630" i="21"/>
  <c r="AR630" i="21"/>
  <c r="AQ630" i="21"/>
  <c r="AP630" i="21"/>
  <c r="AO630" i="21"/>
  <c r="AN630" i="21"/>
  <c r="AM630" i="21"/>
  <c r="AL630" i="21"/>
  <c r="AK630" i="21"/>
  <c r="AJ630" i="21"/>
  <c r="AI630" i="21"/>
  <c r="AH630" i="21"/>
  <c r="AG630" i="21"/>
  <c r="AF630" i="21"/>
  <c r="AE630" i="21"/>
  <c r="AD630" i="21"/>
  <c r="AC630" i="21"/>
  <c r="AB630" i="21"/>
  <c r="AA630" i="21"/>
  <c r="Z630" i="21"/>
  <c r="Y630" i="21"/>
  <c r="X630" i="21"/>
  <c r="W630" i="21"/>
  <c r="T630" i="21"/>
  <c r="S630" i="21"/>
  <c r="M625" i="21" s="1"/>
  <c r="R630" i="21"/>
  <c r="Q630" i="21"/>
  <c r="P630" i="21"/>
  <c r="O630" i="21"/>
  <c r="N630" i="21"/>
  <c r="U629" i="21"/>
  <c r="U628" i="21"/>
  <c r="U627" i="21"/>
  <c r="U626" i="21"/>
  <c r="U625" i="21"/>
  <c r="AU624" i="21"/>
  <c r="AT624" i="21"/>
  <c r="AS624" i="21"/>
  <c r="AR624" i="21"/>
  <c r="AQ624" i="21"/>
  <c r="AP624" i="21"/>
  <c r="AO624" i="21"/>
  <c r="AN624" i="21"/>
  <c r="AM624" i="21"/>
  <c r="AL624" i="21"/>
  <c r="AK624" i="21"/>
  <c r="AJ624" i="21"/>
  <c r="AI624" i="21"/>
  <c r="AH624" i="21"/>
  <c r="AG624" i="21"/>
  <c r="AF624" i="21"/>
  <c r="AE624" i="21"/>
  <c r="AD624" i="21"/>
  <c r="AC624" i="21"/>
  <c r="AB624" i="21"/>
  <c r="AA624" i="21"/>
  <c r="Z624" i="21"/>
  <c r="Y624" i="21"/>
  <c r="X624" i="21"/>
  <c r="W624" i="21"/>
  <c r="T624" i="21"/>
  <c r="S624" i="21"/>
  <c r="R624" i="21"/>
  <c r="Q624" i="21"/>
  <c r="P624" i="21"/>
  <c r="O624" i="21"/>
  <c r="N624" i="21"/>
  <c r="U623" i="21"/>
  <c r="U622" i="21"/>
  <c r="U621" i="21"/>
  <c r="U620" i="21"/>
  <c r="U619" i="21"/>
  <c r="AU616" i="21"/>
  <c r="AT616" i="21"/>
  <c r="AS616" i="21"/>
  <c r="AR616" i="21"/>
  <c r="AQ616" i="21"/>
  <c r="AP616" i="21"/>
  <c r="AO616" i="21"/>
  <c r="AN616" i="21"/>
  <c r="AM616" i="21"/>
  <c r="AL616" i="21"/>
  <c r="AK616" i="21"/>
  <c r="AJ616" i="21"/>
  <c r="AI616" i="21"/>
  <c r="AH616" i="21"/>
  <c r="AG616" i="21"/>
  <c r="AF616" i="21"/>
  <c r="AE616" i="21"/>
  <c r="AD616" i="21"/>
  <c r="AC616" i="21"/>
  <c r="AB616" i="21"/>
  <c r="AA616" i="21"/>
  <c r="Z616" i="21"/>
  <c r="Y616" i="21"/>
  <c r="X616" i="21"/>
  <c r="W616" i="21"/>
  <c r="T616" i="21"/>
  <c r="S616" i="21"/>
  <c r="R616" i="21"/>
  <c r="Q616" i="21"/>
  <c r="P616" i="21"/>
  <c r="O616" i="21"/>
  <c r="N616" i="21"/>
  <c r="U616" i="21" s="1"/>
  <c r="U615" i="21"/>
  <c r="U614" i="21"/>
  <c r="U613" i="21"/>
  <c r="U612" i="21"/>
  <c r="U611" i="21"/>
  <c r="AU609" i="21"/>
  <c r="AT609" i="21"/>
  <c r="W609" i="21"/>
  <c r="T609" i="21"/>
  <c r="S609" i="21"/>
  <c r="R609" i="21"/>
  <c r="Q609" i="21"/>
  <c r="P609" i="21"/>
  <c r="O609" i="21"/>
  <c r="N609" i="21"/>
  <c r="U608" i="21"/>
  <c r="U607" i="21"/>
  <c r="U606" i="21"/>
  <c r="AS604" i="21"/>
  <c r="AS609" i="21" s="1"/>
  <c r="AR604" i="21"/>
  <c r="AQ604" i="21"/>
  <c r="AP604" i="21"/>
  <c r="AO604" i="21"/>
  <c r="AO609" i="21" s="1"/>
  <c r="AN604" i="21"/>
  <c r="AM604" i="21"/>
  <c r="AL604" i="21"/>
  <c r="AK604" i="21"/>
  <c r="AJ604" i="21"/>
  <c r="AI604" i="21"/>
  <c r="AH604" i="21"/>
  <c r="AG604" i="21"/>
  <c r="AF604" i="21"/>
  <c r="AE604" i="21"/>
  <c r="AD604" i="21"/>
  <c r="AC604" i="21"/>
  <c r="AB604" i="21"/>
  <c r="AA604" i="21"/>
  <c r="Z604" i="21"/>
  <c r="Y604" i="21"/>
  <c r="X604" i="21"/>
  <c r="U604" i="21"/>
  <c r="U603" i="21"/>
  <c r="AU602" i="21"/>
  <c r="AT602" i="21"/>
  <c r="AS602" i="21"/>
  <c r="AR602" i="21"/>
  <c r="AQ602" i="21"/>
  <c r="AP602" i="21"/>
  <c r="AO602" i="21"/>
  <c r="AN602" i="21"/>
  <c r="AM602" i="21"/>
  <c r="AL602" i="21"/>
  <c r="AK602" i="21"/>
  <c r="AJ602" i="21"/>
  <c r="AI602" i="21"/>
  <c r="AH602" i="21"/>
  <c r="AG602" i="21"/>
  <c r="AF602" i="21"/>
  <c r="AE602" i="21"/>
  <c r="AD602" i="21"/>
  <c r="AC602" i="21"/>
  <c r="AB602" i="21"/>
  <c r="AA602" i="21"/>
  <c r="Z602" i="21"/>
  <c r="Y602" i="21"/>
  <c r="X602" i="21"/>
  <c r="W602" i="21"/>
  <c r="T602" i="21"/>
  <c r="S602" i="21"/>
  <c r="R602" i="21"/>
  <c r="Q602" i="21"/>
  <c r="P602" i="21"/>
  <c r="O602" i="21"/>
  <c r="N602" i="21"/>
  <c r="U601" i="21"/>
  <c r="U600" i="21"/>
  <c r="U599" i="21"/>
  <c r="U598" i="21"/>
  <c r="U597" i="21"/>
  <c r="AU594" i="21"/>
  <c r="AT594" i="21"/>
  <c r="AS594" i="21"/>
  <c r="AR594" i="21"/>
  <c r="AQ594" i="21"/>
  <c r="AP594" i="21"/>
  <c r="AO594" i="21"/>
  <c r="AN594" i="21"/>
  <c r="AM594" i="21"/>
  <c r="AL594" i="21"/>
  <c r="AK594" i="21"/>
  <c r="AJ594" i="21"/>
  <c r="AI594" i="21"/>
  <c r="AH594" i="21"/>
  <c r="AG594" i="21"/>
  <c r="AF594" i="21"/>
  <c r="AE594" i="21"/>
  <c r="AD594" i="21"/>
  <c r="AC594" i="21"/>
  <c r="AB594" i="21"/>
  <c r="AA594" i="21"/>
  <c r="Z594" i="21"/>
  <c r="Y594" i="21"/>
  <c r="X594" i="21"/>
  <c r="W594" i="21"/>
  <c r="T594" i="21"/>
  <c r="S594" i="21"/>
  <c r="R594" i="21"/>
  <c r="Q594" i="21"/>
  <c r="P594" i="21"/>
  <c r="O594" i="21"/>
  <c r="N594" i="21"/>
  <c r="U593" i="21"/>
  <c r="U592" i="21"/>
  <c r="U591" i="21"/>
  <c r="U590" i="21"/>
  <c r="U589" i="21"/>
  <c r="AU588" i="21"/>
  <c r="AT588" i="21"/>
  <c r="AS588" i="21"/>
  <c r="AR588" i="21"/>
  <c r="AQ588" i="21"/>
  <c r="AP588" i="21"/>
  <c r="AO588" i="21"/>
  <c r="AN588" i="21"/>
  <c r="AM588" i="21"/>
  <c r="AL588" i="21"/>
  <c r="AK588" i="21"/>
  <c r="AJ588" i="21"/>
  <c r="AI588" i="21"/>
  <c r="AH588" i="21"/>
  <c r="AG588" i="21"/>
  <c r="AF588" i="21"/>
  <c r="AE588" i="21"/>
  <c r="AD588" i="21"/>
  <c r="AC588" i="21"/>
  <c r="AB588" i="21"/>
  <c r="AA588" i="21"/>
  <c r="Z588" i="21"/>
  <c r="Y588" i="21"/>
  <c r="X588" i="21"/>
  <c r="W588" i="21"/>
  <c r="T588" i="21"/>
  <c r="S588" i="21"/>
  <c r="R588" i="21"/>
  <c r="Q588" i="21"/>
  <c r="P588" i="21"/>
  <c r="O588" i="21"/>
  <c r="N588" i="21"/>
  <c r="U587" i="21"/>
  <c r="U586" i="21"/>
  <c r="U585" i="21"/>
  <c r="U584" i="21"/>
  <c r="U583" i="21"/>
  <c r="W581" i="21"/>
  <c r="T581" i="21"/>
  <c r="S581" i="21"/>
  <c r="M573" i="21" s="1"/>
  <c r="R581" i="21"/>
  <c r="Q581" i="21"/>
  <c r="P581" i="21"/>
  <c r="O581" i="21"/>
  <c r="U581" i="21" s="1"/>
  <c r="N581" i="21"/>
  <c r="U580" i="21"/>
  <c r="U579" i="21"/>
  <c r="U578" i="21"/>
  <c r="AU574" i="21"/>
  <c r="AU642" i="21" s="1"/>
  <c r="AT574" i="21"/>
  <c r="AS574" i="21"/>
  <c r="AS581" i="21" s="1"/>
  <c r="AR574" i="21"/>
  <c r="AR581" i="21" s="1"/>
  <c r="AQ574" i="21"/>
  <c r="AQ581" i="21" s="1"/>
  <c r="AP574" i="21"/>
  <c r="AP581" i="21" s="1"/>
  <c r="AO574" i="21"/>
  <c r="AO581" i="21" s="1"/>
  <c r="AN574" i="21"/>
  <c r="AN581" i="21" s="1"/>
  <c r="AM574" i="21"/>
  <c r="AM581" i="21" s="1"/>
  <c r="AL574" i="21"/>
  <c r="AL581" i="21" s="1"/>
  <c r="AK574" i="21"/>
  <c r="AK581" i="21" s="1"/>
  <c r="AJ574" i="21"/>
  <c r="AJ581" i="21" s="1"/>
  <c r="AI574" i="21"/>
  <c r="AI581" i="21" s="1"/>
  <c r="AH574" i="21"/>
  <c r="AH581" i="21" s="1"/>
  <c r="AG574" i="21"/>
  <c r="AG581" i="21" s="1"/>
  <c r="AF574" i="21"/>
  <c r="AF581" i="21" s="1"/>
  <c r="AE574" i="21"/>
  <c r="AE581" i="21" s="1"/>
  <c r="AD574" i="21"/>
  <c r="AD581" i="21" s="1"/>
  <c r="AC574" i="21"/>
  <c r="AC581" i="21" s="1"/>
  <c r="AB574" i="21"/>
  <c r="AB581" i="21" s="1"/>
  <c r="AA574" i="21"/>
  <c r="AA581" i="21" s="1"/>
  <c r="Z574" i="21"/>
  <c r="Z581" i="21" s="1"/>
  <c r="Y574" i="21"/>
  <c r="Y581" i="21" s="1"/>
  <c r="X574" i="21"/>
  <c r="X581" i="21" s="1"/>
  <c r="U574" i="21"/>
  <c r="U573" i="21"/>
  <c r="AU572" i="21"/>
  <c r="AT572" i="21"/>
  <c r="AS572" i="21"/>
  <c r="AR572" i="21"/>
  <c r="AQ572" i="21"/>
  <c r="AP572" i="21"/>
  <c r="AO572" i="21"/>
  <c r="AN572" i="21"/>
  <c r="AM572" i="21"/>
  <c r="AL572" i="21"/>
  <c r="AK572" i="21"/>
  <c r="AJ572" i="21"/>
  <c r="AI572" i="21"/>
  <c r="AH572" i="21"/>
  <c r="AG572" i="21"/>
  <c r="AF572" i="21"/>
  <c r="AE572" i="21"/>
  <c r="AD572" i="21"/>
  <c r="AC572" i="21"/>
  <c r="AB572" i="21"/>
  <c r="AA572" i="21"/>
  <c r="Z572" i="21"/>
  <c r="Y572" i="21"/>
  <c r="X572" i="21"/>
  <c r="W572" i="21"/>
  <c r="T572" i="21"/>
  <c r="S572" i="21"/>
  <c r="R572" i="21"/>
  <c r="Q572" i="21"/>
  <c r="P572" i="21"/>
  <c r="O572" i="21"/>
  <c r="N572" i="21"/>
  <c r="U571" i="21"/>
  <c r="U570" i="21"/>
  <c r="U569" i="21"/>
  <c r="U568" i="21"/>
  <c r="U567" i="21"/>
  <c r="AU566" i="21"/>
  <c r="AT566" i="21"/>
  <c r="AS566" i="21"/>
  <c r="AR566" i="21"/>
  <c r="AQ566" i="21"/>
  <c r="AP566" i="21"/>
  <c r="AO566" i="21"/>
  <c r="AN566" i="21"/>
  <c r="AM566" i="21"/>
  <c r="AL566" i="21"/>
  <c r="AK566" i="21"/>
  <c r="AJ566" i="21"/>
  <c r="AI566" i="21"/>
  <c r="AH566" i="21"/>
  <c r="AG566" i="21"/>
  <c r="AF566" i="21"/>
  <c r="AE566" i="21"/>
  <c r="AD566" i="21"/>
  <c r="AC566" i="21"/>
  <c r="AB566" i="21"/>
  <c r="AA566" i="21"/>
  <c r="Z566" i="21"/>
  <c r="Y566" i="21"/>
  <c r="X566" i="21"/>
  <c r="W566" i="21"/>
  <c r="T566" i="21"/>
  <c r="S566" i="21"/>
  <c r="R566" i="21"/>
  <c r="Q566" i="21"/>
  <c r="P566" i="21"/>
  <c r="O566" i="21"/>
  <c r="N566" i="21"/>
  <c r="U565" i="21"/>
  <c r="U564" i="21"/>
  <c r="U563" i="21"/>
  <c r="U562" i="21"/>
  <c r="U561" i="21"/>
  <c r="AU560" i="21"/>
  <c r="AT560" i="21"/>
  <c r="AS560" i="21"/>
  <c r="AR560" i="21"/>
  <c r="AQ560" i="21"/>
  <c r="AP560" i="21"/>
  <c r="AO560" i="21"/>
  <c r="AN560" i="21"/>
  <c r="AM560" i="21"/>
  <c r="AL560" i="21"/>
  <c r="AK560" i="21"/>
  <c r="AJ560" i="21"/>
  <c r="AI560" i="21"/>
  <c r="AH560" i="21"/>
  <c r="AG560" i="21"/>
  <c r="AF560" i="21"/>
  <c r="AE560" i="21"/>
  <c r="AD560" i="21"/>
  <c r="AC560" i="21"/>
  <c r="AB560" i="21"/>
  <c r="AA560" i="21"/>
  <c r="Z560" i="21"/>
  <c r="Y560" i="21"/>
  <c r="X560" i="21"/>
  <c r="W560" i="21"/>
  <c r="T560" i="21"/>
  <c r="S560" i="21"/>
  <c r="R560" i="21"/>
  <c r="Q560" i="21"/>
  <c r="P560" i="21"/>
  <c r="O560" i="21"/>
  <c r="N560" i="21"/>
  <c r="U559" i="21"/>
  <c r="U558" i="21"/>
  <c r="U557" i="21"/>
  <c r="U556" i="21"/>
  <c r="U555" i="21"/>
  <c r="AU550" i="21"/>
  <c r="W550" i="21"/>
  <c r="T550" i="21"/>
  <c r="S550" i="21"/>
  <c r="R550" i="21"/>
  <c r="Q550" i="21"/>
  <c r="P550" i="21"/>
  <c r="O550" i="21"/>
  <c r="N550" i="21"/>
  <c r="U549" i="21"/>
  <c r="U548" i="21"/>
  <c r="U547" i="21"/>
  <c r="AT544" i="21"/>
  <c r="AT550" i="21" s="1"/>
  <c r="AS544" i="21"/>
  <c r="AS550" i="21" s="1"/>
  <c r="AR544" i="21"/>
  <c r="AR550" i="21" s="1"/>
  <c r="AQ544" i="21"/>
  <c r="AQ550" i="21" s="1"/>
  <c r="AP544" i="21"/>
  <c r="AP550" i="21" s="1"/>
  <c r="AO544" i="21"/>
  <c r="AO550" i="21" s="1"/>
  <c r="AN544" i="21"/>
  <c r="AN550" i="21" s="1"/>
  <c r="AM544" i="21"/>
  <c r="AM550" i="21" s="1"/>
  <c r="AL544" i="21"/>
  <c r="AL550" i="21" s="1"/>
  <c r="AK544" i="21"/>
  <c r="AK550" i="21" s="1"/>
  <c r="AJ544" i="21"/>
  <c r="AJ550" i="21" s="1"/>
  <c r="AI544" i="21"/>
  <c r="AI550" i="21" s="1"/>
  <c r="AH544" i="21"/>
  <c r="AH550" i="21" s="1"/>
  <c r="AG544" i="21"/>
  <c r="AG550" i="21" s="1"/>
  <c r="AF544" i="21"/>
  <c r="AF550" i="21" s="1"/>
  <c r="AE544" i="21"/>
  <c r="AE550" i="21" s="1"/>
  <c r="AD544" i="21"/>
  <c r="AD550" i="21" s="1"/>
  <c r="AC544" i="21"/>
  <c r="AC550" i="21" s="1"/>
  <c r="AB544" i="21"/>
  <c r="AB550" i="21" s="1"/>
  <c r="AA544" i="21"/>
  <c r="AA550" i="21" s="1"/>
  <c r="Z544" i="21"/>
  <c r="Z550" i="21" s="1"/>
  <c r="Y544" i="21"/>
  <c r="Y550" i="21" s="1"/>
  <c r="X544" i="21"/>
  <c r="X550" i="21" s="1"/>
  <c r="U544" i="21"/>
  <c r="U543" i="21"/>
  <c r="AU542" i="21"/>
  <c r="AT542" i="21"/>
  <c r="AS542" i="21"/>
  <c r="AR542" i="21"/>
  <c r="AQ542" i="21"/>
  <c r="AP542" i="21"/>
  <c r="AO542" i="21"/>
  <c r="AN542" i="21"/>
  <c r="AM542" i="21"/>
  <c r="AL542" i="21"/>
  <c r="AK542" i="21"/>
  <c r="AJ542" i="21"/>
  <c r="AI542" i="21"/>
  <c r="AH542" i="21"/>
  <c r="AG542" i="21"/>
  <c r="AF542" i="21"/>
  <c r="AE542" i="21"/>
  <c r="AD542" i="21"/>
  <c r="AC542" i="21"/>
  <c r="AB542" i="21"/>
  <c r="AA542" i="21"/>
  <c r="Z542" i="21"/>
  <c r="Y542" i="21"/>
  <c r="X542" i="21"/>
  <c r="W542" i="21"/>
  <c r="T542" i="21"/>
  <c r="S542" i="21"/>
  <c r="R542" i="21"/>
  <c r="Q542" i="21"/>
  <c r="P542" i="21"/>
  <c r="O542" i="21"/>
  <c r="N542" i="21"/>
  <c r="U541" i="21"/>
  <c r="U540" i="21"/>
  <c r="U539" i="21"/>
  <c r="U538" i="21"/>
  <c r="U537" i="21"/>
  <c r="AU536" i="21"/>
  <c r="AT536" i="21"/>
  <c r="AS536" i="21"/>
  <c r="AR536" i="21"/>
  <c r="AQ536" i="21"/>
  <c r="AP536" i="21"/>
  <c r="AO536" i="21"/>
  <c r="AN536" i="21"/>
  <c r="AM536" i="21"/>
  <c r="AL536" i="21"/>
  <c r="AK536" i="21"/>
  <c r="AJ536" i="21"/>
  <c r="AI536" i="21"/>
  <c r="AH536" i="21"/>
  <c r="AG536" i="21"/>
  <c r="AF536" i="21"/>
  <c r="AE536" i="21"/>
  <c r="AD536" i="21"/>
  <c r="AC536" i="21"/>
  <c r="AB536" i="21"/>
  <c r="AA536" i="21"/>
  <c r="Z536" i="21"/>
  <c r="Y536" i="21"/>
  <c r="X536" i="21"/>
  <c r="W536" i="21"/>
  <c r="T536" i="21"/>
  <c r="S536" i="21"/>
  <c r="R536" i="21"/>
  <c r="Q536" i="21"/>
  <c r="M531" i="21" s="1"/>
  <c r="P536" i="21"/>
  <c r="O536" i="21"/>
  <c r="N536" i="21"/>
  <c r="U535" i="21"/>
  <c r="U534" i="21"/>
  <c r="U533" i="21"/>
  <c r="U532" i="21"/>
  <c r="U531" i="21"/>
  <c r="L518" i="21"/>
  <c r="AU517" i="21"/>
  <c r="AT517" i="21"/>
  <c r="AS517" i="21"/>
  <c r="AR517" i="21"/>
  <c r="AQ517" i="21"/>
  <c r="AP517" i="21"/>
  <c r="AO517" i="21"/>
  <c r="AN517" i="21"/>
  <c r="AM517" i="21"/>
  <c r="AL517" i="21"/>
  <c r="AK517" i="21"/>
  <c r="AJ517" i="21"/>
  <c r="AI517" i="21"/>
  <c r="AH517" i="21"/>
  <c r="AG517" i="21"/>
  <c r="AF517" i="21"/>
  <c r="AE517" i="21"/>
  <c r="AD517" i="21"/>
  <c r="AC517" i="21"/>
  <c r="AB517" i="21"/>
  <c r="AA517" i="21"/>
  <c r="Z517" i="21"/>
  <c r="Y517" i="21"/>
  <c r="X517" i="21"/>
  <c r="W517" i="21"/>
  <c r="T517" i="21"/>
  <c r="S517" i="21"/>
  <c r="R517" i="21"/>
  <c r="Q517" i="21"/>
  <c r="P517" i="21"/>
  <c r="O517" i="21"/>
  <c r="N517" i="21"/>
  <c r="AU516" i="21"/>
  <c r="AT516" i="21"/>
  <c r="AS516" i="21"/>
  <c r="AR516" i="21"/>
  <c r="AQ516" i="21"/>
  <c r="AP516" i="21"/>
  <c r="AO516" i="21"/>
  <c r="AN516" i="21"/>
  <c r="AM516" i="21"/>
  <c r="AL516" i="21"/>
  <c r="AK516" i="21"/>
  <c r="AJ516" i="21"/>
  <c r="AI516" i="21"/>
  <c r="AH516" i="21"/>
  <c r="AG516" i="21"/>
  <c r="AF516" i="21"/>
  <c r="AE516" i="21"/>
  <c r="AD516" i="21"/>
  <c r="AC516" i="21"/>
  <c r="AB516" i="21"/>
  <c r="AA516" i="21"/>
  <c r="Z516" i="21"/>
  <c r="Y516" i="21"/>
  <c r="X516" i="21"/>
  <c r="W516" i="21"/>
  <c r="T516" i="21"/>
  <c r="S516" i="21"/>
  <c r="R516" i="21"/>
  <c r="Q516" i="21"/>
  <c r="P516" i="21"/>
  <c r="O516" i="21"/>
  <c r="N516" i="21"/>
  <c r="AU515" i="21"/>
  <c r="AT515" i="21"/>
  <c r="AS515" i="21"/>
  <c r="AR515" i="21"/>
  <c r="AQ515" i="21"/>
  <c r="AP515" i="21"/>
  <c r="AO515" i="21"/>
  <c r="AN515" i="21"/>
  <c r="AM515" i="21"/>
  <c r="AL515" i="21"/>
  <c r="AK515" i="21"/>
  <c r="AJ515" i="21"/>
  <c r="AI515" i="21"/>
  <c r="AH515" i="21"/>
  <c r="AG515" i="21"/>
  <c r="AF515" i="21"/>
  <c r="AE515" i="21"/>
  <c r="AD515" i="21"/>
  <c r="AC515" i="21"/>
  <c r="AB515" i="21"/>
  <c r="AA515" i="21"/>
  <c r="Z515" i="21"/>
  <c r="Y515" i="21"/>
  <c r="X515" i="21"/>
  <c r="W515" i="21"/>
  <c r="T515" i="21"/>
  <c r="S515" i="21"/>
  <c r="R515" i="21"/>
  <c r="Q515" i="21"/>
  <c r="P515" i="21"/>
  <c r="O515" i="21"/>
  <c r="N515" i="21"/>
  <c r="AU514" i="21"/>
  <c r="AT514" i="21"/>
  <c r="AS514" i="21"/>
  <c r="AR514" i="21"/>
  <c r="AQ514" i="21"/>
  <c r="AP514" i="21"/>
  <c r="AO514" i="21"/>
  <c r="AN514" i="21"/>
  <c r="AM514" i="21"/>
  <c r="AL514" i="21"/>
  <c r="AK514" i="21"/>
  <c r="AJ514" i="21"/>
  <c r="AI514" i="21"/>
  <c r="AH514" i="21"/>
  <c r="AG514" i="21"/>
  <c r="AF514" i="21"/>
  <c r="AE514" i="21"/>
  <c r="AD514" i="21"/>
  <c r="AC514" i="21"/>
  <c r="AB514" i="21"/>
  <c r="AA514" i="21"/>
  <c r="Z514" i="21"/>
  <c r="Y514" i="21"/>
  <c r="X514" i="21"/>
  <c r="W514" i="21"/>
  <c r="T514" i="21"/>
  <c r="S514" i="21"/>
  <c r="R514" i="21"/>
  <c r="Q514" i="21"/>
  <c r="P514" i="21"/>
  <c r="O514" i="21"/>
  <c r="N514" i="21"/>
  <c r="AU513" i="21"/>
  <c r="W513" i="21"/>
  <c r="T513" i="21"/>
  <c r="S513" i="21"/>
  <c r="R513" i="21"/>
  <c r="Q513" i="21"/>
  <c r="P513" i="21"/>
  <c r="O513" i="21"/>
  <c r="N513" i="21"/>
  <c r="AU504" i="21"/>
  <c r="AT504" i="21"/>
  <c r="AS504" i="21"/>
  <c r="AR504" i="21"/>
  <c r="AQ504" i="21"/>
  <c r="W504" i="21"/>
  <c r="T504" i="21"/>
  <c r="S504" i="21"/>
  <c r="R504" i="21"/>
  <c r="M498" i="21" s="1"/>
  <c r="Q504" i="21"/>
  <c r="P504" i="21"/>
  <c r="O504" i="21"/>
  <c r="N504" i="21"/>
  <c r="U504" i="21" s="1"/>
  <c r="U503" i="21"/>
  <c r="U502" i="21"/>
  <c r="U501" i="21"/>
  <c r="U500" i="21"/>
  <c r="AP498" i="21"/>
  <c r="AP504" i="21" s="1"/>
  <c r="AO498" i="21"/>
  <c r="AO504" i="21" s="1"/>
  <c r="AN498" i="21"/>
  <c r="AN504" i="21" s="1"/>
  <c r="AM498" i="21"/>
  <c r="AM504" i="21" s="1"/>
  <c r="AL498" i="21"/>
  <c r="AL504" i="21" s="1"/>
  <c r="AK498" i="21"/>
  <c r="AK504" i="21" s="1"/>
  <c r="AJ498" i="21"/>
  <c r="AJ504" i="21" s="1"/>
  <c r="AI498" i="21"/>
  <c r="AI504" i="21" s="1"/>
  <c r="AH498" i="21"/>
  <c r="AH504" i="21" s="1"/>
  <c r="AG498" i="21"/>
  <c r="AG504" i="21" s="1"/>
  <c r="AF498" i="21"/>
  <c r="AF504" i="21" s="1"/>
  <c r="AE498" i="21"/>
  <c r="AE504" i="21" s="1"/>
  <c r="AD498" i="21"/>
  <c r="AD504" i="21" s="1"/>
  <c r="AC498" i="21"/>
  <c r="AC504" i="21" s="1"/>
  <c r="AB498" i="21"/>
  <c r="AB504" i="21" s="1"/>
  <c r="AA498" i="21"/>
  <c r="AA504" i="21" s="1"/>
  <c r="Z498" i="21"/>
  <c r="Z504" i="21" s="1"/>
  <c r="Y498" i="21"/>
  <c r="Y504" i="21" s="1"/>
  <c r="X498" i="21"/>
  <c r="X504" i="21" s="1"/>
  <c r="U498" i="21"/>
  <c r="AU497" i="21"/>
  <c r="AT497" i="21"/>
  <c r="AS497" i="21"/>
  <c r="AR497" i="21"/>
  <c r="AQ497" i="21"/>
  <c r="W497" i="21"/>
  <c r="T497" i="21"/>
  <c r="S497" i="21"/>
  <c r="R497" i="21"/>
  <c r="M491" i="21" s="1"/>
  <c r="Q497" i="21"/>
  <c r="P497" i="21"/>
  <c r="O497" i="21"/>
  <c r="N497" i="21"/>
  <c r="U496" i="21"/>
  <c r="U495" i="21"/>
  <c r="U494" i="21"/>
  <c r="U493" i="21"/>
  <c r="AP491" i="21"/>
  <c r="AP497" i="21" s="1"/>
  <c r="AO491" i="21"/>
  <c r="AO497" i="21" s="1"/>
  <c r="AN491" i="21"/>
  <c r="AN497" i="21" s="1"/>
  <c r="AM491" i="21"/>
  <c r="AM497" i="21" s="1"/>
  <c r="AL491" i="21"/>
  <c r="AL497" i="21" s="1"/>
  <c r="AK491" i="21"/>
  <c r="AK497" i="21" s="1"/>
  <c r="AJ491" i="21"/>
  <c r="AJ497" i="21" s="1"/>
  <c r="AI491" i="21"/>
  <c r="AI497" i="21" s="1"/>
  <c r="AH491" i="21"/>
  <c r="AH497" i="21" s="1"/>
  <c r="AG491" i="21"/>
  <c r="AG497" i="21" s="1"/>
  <c r="AF491" i="21"/>
  <c r="AF497" i="21" s="1"/>
  <c r="AE491" i="21"/>
  <c r="AE497" i="21" s="1"/>
  <c r="AD491" i="21"/>
  <c r="AD497" i="21" s="1"/>
  <c r="AC491" i="21"/>
  <c r="AC497" i="21" s="1"/>
  <c r="AB491" i="21"/>
  <c r="AB497" i="21" s="1"/>
  <c r="AA491" i="21"/>
  <c r="AA497" i="21" s="1"/>
  <c r="Z491" i="21"/>
  <c r="Z497" i="21" s="1"/>
  <c r="Y491" i="21"/>
  <c r="Y497" i="21" s="1"/>
  <c r="X491" i="21"/>
  <c r="X497" i="21" s="1"/>
  <c r="U491" i="21"/>
  <c r="AU490" i="21"/>
  <c r="W490" i="21"/>
  <c r="T490" i="21"/>
  <c r="S490" i="21"/>
  <c r="R490" i="21"/>
  <c r="Q490" i="21"/>
  <c r="P490" i="21"/>
  <c r="O490" i="21"/>
  <c r="N490" i="21"/>
  <c r="U489" i="21"/>
  <c r="U488" i="21"/>
  <c r="U487" i="21"/>
  <c r="U486" i="21"/>
  <c r="AT484" i="21"/>
  <c r="AT513" i="21" s="1"/>
  <c r="AS484" i="21"/>
  <c r="AS490" i="21" s="1"/>
  <c r="AR484" i="21"/>
  <c r="AR513" i="21" s="1"/>
  <c r="AQ484" i="21"/>
  <c r="AQ490" i="21" s="1"/>
  <c r="AP484" i="21"/>
  <c r="AO484" i="21"/>
  <c r="AO490" i="21" s="1"/>
  <c r="AN484" i="21"/>
  <c r="AM484" i="21"/>
  <c r="AM490" i="21" s="1"/>
  <c r="AL484" i="21"/>
  <c r="AK484" i="21"/>
  <c r="AK490" i="21" s="1"/>
  <c r="AJ484" i="21"/>
  <c r="AI484" i="21"/>
  <c r="AI490" i="21" s="1"/>
  <c r="AH484" i="21"/>
  <c r="AG484" i="21"/>
  <c r="AG490" i="21" s="1"/>
  <c r="AF484" i="21"/>
  <c r="AE484" i="21"/>
  <c r="AE490" i="21" s="1"/>
  <c r="AD484" i="21"/>
  <c r="AC484" i="21"/>
  <c r="AC490" i="21" s="1"/>
  <c r="AB484" i="21"/>
  <c r="AA484" i="21"/>
  <c r="AA490" i="21" s="1"/>
  <c r="Z484" i="21"/>
  <c r="Y484" i="21"/>
  <c r="Y490" i="21" s="1"/>
  <c r="X484" i="21"/>
  <c r="U484" i="21"/>
  <c r="U481" i="21"/>
  <c r="M481" i="21"/>
  <c r="L481" i="21"/>
  <c r="U480" i="21"/>
  <c r="U479" i="21"/>
  <c r="U478" i="21"/>
  <c r="U477" i="21"/>
  <c r="U476" i="21"/>
  <c r="L455" i="21"/>
  <c r="AU454" i="21"/>
  <c r="AT454" i="21"/>
  <c r="AS454" i="21"/>
  <c r="AR454" i="21"/>
  <c r="AQ454" i="21"/>
  <c r="AP454" i="21"/>
  <c r="AO454" i="21"/>
  <c r="AN454" i="21"/>
  <c r="AM454" i="21"/>
  <c r="AL454" i="21"/>
  <c r="AK454" i="21"/>
  <c r="AJ454" i="21"/>
  <c r="AI454" i="21"/>
  <c r="AH454" i="21"/>
  <c r="AG454" i="21"/>
  <c r="AF454" i="21"/>
  <c r="AE454" i="21"/>
  <c r="AD454" i="21"/>
  <c r="AC454" i="21"/>
  <c r="AB454" i="21"/>
  <c r="AA454" i="21"/>
  <c r="Z454" i="21"/>
  <c r="Y454" i="21"/>
  <c r="X454" i="21"/>
  <c r="W454" i="21"/>
  <c r="T454" i="21"/>
  <c r="S454" i="21"/>
  <c r="R454" i="21"/>
  <c r="Q454" i="21"/>
  <c r="P454" i="21"/>
  <c r="O454" i="21"/>
  <c r="N454" i="21"/>
  <c r="AU453" i="21"/>
  <c r="AT453" i="21"/>
  <c r="AS453" i="21"/>
  <c r="AR453" i="21"/>
  <c r="AQ453" i="21"/>
  <c r="AP453" i="21"/>
  <c r="AO453" i="21"/>
  <c r="AN453" i="21"/>
  <c r="AM453" i="21"/>
  <c r="AL453" i="21"/>
  <c r="AK453" i="21"/>
  <c r="AJ453" i="21"/>
  <c r="AI453" i="21"/>
  <c r="AH453" i="21"/>
  <c r="AG453" i="21"/>
  <c r="AF453" i="21"/>
  <c r="AE453" i="21"/>
  <c r="AD453" i="21"/>
  <c r="AC453" i="21"/>
  <c r="AB453" i="21"/>
  <c r="AA453" i="21"/>
  <c r="Z453" i="21"/>
  <c r="Y453" i="21"/>
  <c r="X453" i="21"/>
  <c r="W453" i="21"/>
  <c r="T453" i="21"/>
  <c r="S453" i="21"/>
  <c r="R453" i="21"/>
  <c r="Q453" i="21"/>
  <c r="P453" i="21"/>
  <c r="O453" i="21"/>
  <c r="N453" i="21"/>
  <c r="AU452" i="21"/>
  <c r="AT452" i="21"/>
  <c r="AS452" i="21"/>
  <c r="AR452" i="21"/>
  <c r="AQ452" i="21"/>
  <c r="AP452" i="21"/>
  <c r="AO452" i="21"/>
  <c r="AN452" i="21"/>
  <c r="AM452" i="21"/>
  <c r="AL452" i="21"/>
  <c r="AK452" i="21"/>
  <c r="AJ452" i="21"/>
  <c r="AI452" i="21"/>
  <c r="AH452" i="21"/>
  <c r="AG452" i="21"/>
  <c r="AF452" i="21"/>
  <c r="AE452" i="21"/>
  <c r="AD452" i="21"/>
  <c r="AC452" i="21"/>
  <c r="AB452" i="21"/>
  <c r="AA452" i="21"/>
  <c r="Z452" i="21"/>
  <c r="Y452" i="21"/>
  <c r="X452" i="21"/>
  <c r="W452" i="21"/>
  <c r="T452" i="21"/>
  <c r="S452" i="21"/>
  <c r="R452" i="21"/>
  <c r="Q452" i="21"/>
  <c r="P452" i="21"/>
  <c r="O452" i="21"/>
  <c r="N452" i="21"/>
  <c r="AU451" i="21"/>
  <c r="AT451" i="21"/>
  <c r="AS451" i="21"/>
  <c r="AR451" i="21"/>
  <c r="AQ451" i="21"/>
  <c r="AP451" i="21"/>
  <c r="AO451" i="21"/>
  <c r="AN451" i="21"/>
  <c r="AM451" i="21"/>
  <c r="AL451" i="21"/>
  <c r="AK451" i="21"/>
  <c r="AJ451" i="21"/>
  <c r="AI451" i="21"/>
  <c r="AH451" i="21"/>
  <c r="AG451" i="21"/>
  <c r="AF451" i="21"/>
  <c r="AE451" i="21"/>
  <c r="AD451" i="21"/>
  <c r="AC451" i="21"/>
  <c r="AB451" i="21"/>
  <c r="AA451" i="21"/>
  <c r="Z451" i="21"/>
  <c r="Y451" i="21"/>
  <c r="X451" i="21"/>
  <c r="W451" i="21"/>
  <c r="T451" i="21"/>
  <c r="S451" i="21"/>
  <c r="R451" i="21"/>
  <c r="Q451" i="21"/>
  <c r="P451" i="21"/>
  <c r="O451" i="21"/>
  <c r="N451" i="21"/>
  <c r="AU450" i="21"/>
  <c r="AT450" i="21"/>
  <c r="W450" i="21"/>
  <c r="T450" i="21"/>
  <c r="S450" i="21"/>
  <c r="R450" i="21"/>
  <c r="Q450" i="21"/>
  <c r="P450" i="21"/>
  <c r="O450" i="21"/>
  <c r="N450" i="21"/>
  <c r="AU442" i="21"/>
  <c r="AU455" i="21" s="1"/>
  <c r="AT442" i="21"/>
  <c r="AT455" i="21" s="1"/>
  <c r="W442" i="21"/>
  <c r="W455" i="21" s="1"/>
  <c r="T442" i="21"/>
  <c r="T455" i="21" s="1"/>
  <c r="S442" i="21"/>
  <c r="S455" i="21" s="1"/>
  <c r="R442" i="21"/>
  <c r="R455" i="21" s="1"/>
  <c r="Q442" i="21"/>
  <c r="Q455" i="21" s="1"/>
  <c r="P442" i="21"/>
  <c r="P455" i="21" s="1"/>
  <c r="O442" i="21"/>
  <c r="O455" i="21" s="1"/>
  <c r="N442" i="21"/>
  <c r="N455" i="21" s="1"/>
  <c r="U441" i="21"/>
  <c r="U440" i="21"/>
  <c r="U439" i="21"/>
  <c r="U438" i="21"/>
  <c r="AE436" i="21"/>
  <c r="AE435" i="21" s="1"/>
  <c r="AE442" i="21" s="1"/>
  <c r="AE455" i="21" s="1"/>
  <c r="AS435" i="21"/>
  <c r="AS442" i="21" s="1"/>
  <c r="AS455" i="21" s="1"/>
  <c r="AR435" i="21"/>
  <c r="AR450" i="21" s="1"/>
  <c r="AQ435" i="21"/>
  <c r="AQ442" i="21" s="1"/>
  <c r="AQ455" i="21" s="1"/>
  <c r="AP435" i="21"/>
  <c r="AP450" i="21" s="1"/>
  <c r="AO435" i="21"/>
  <c r="AO442" i="21" s="1"/>
  <c r="AO455" i="21" s="1"/>
  <c r="AN435" i="21"/>
  <c r="AN450" i="21" s="1"/>
  <c r="AM435" i="21"/>
  <c r="AM442" i="21" s="1"/>
  <c r="AM455" i="21" s="1"/>
  <c r="AL435" i="21"/>
  <c r="AL450" i="21" s="1"/>
  <c r="AK435" i="21"/>
  <c r="AK442" i="21" s="1"/>
  <c r="AK455" i="21" s="1"/>
  <c r="AJ435" i="21"/>
  <c r="AJ450" i="21" s="1"/>
  <c r="AI435" i="21"/>
  <c r="AI442" i="21" s="1"/>
  <c r="AI455" i="21" s="1"/>
  <c r="AH435" i="21"/>
  <c r="AH450" i="21" s="1"/>
  <c r="AG435" i="21"/>
  <c r="AG442" i="21" s="1"/>
  <c r="AG455" i="21" s="1"/>
  <c r="AF435" i="21"/>
  <c r="AF450" i="21" s="1"/>
  <c r="AD435" i="21"/>
  <c r="AD450" i="21" s="1"/>
  <c r="AC435" i="21"/>
  <c r="AC442" i="21" s="1"/>
  <c r="AC455" i="21" s="1"/>
  <c r="AB435" i="21"/>
  <c r="AB450" i="21" s="1"/>
  <c r="AA435" i="21"/>
  <c r="AA442" i="21" s="1"/>
  <c r="AA455" i="21" s="1"/>
  <c r="Z435" i="21"/>
  <c r="Z450" i="21" s="1"/>
  <c r="Y435" i="21"/>
  <c r="Y442" i="21" s="1"/>
  <c r="Y455" i="21" s="1"/>
  <c r="X435" i="21"/>
  <c r="X450" i="21" s="1"/>
  <c r="U435" i="21"/>
  <c r="M435" i="21"/>
  <c r="M455" i="21" s="1"/>
  <c r="AL432" i="21"/>
  <c r="L432" i="21"/>
  <c r="AU431" i="21"/>
  <c r="AT431" i="21"/>
  <c r="AS431" i="21"/>
  <c r="AR431" i="21"/>
  <c r="AQ431" i="21"/>
  <c r="AP431" i="21"/>
  <c r="AO431" i="21"/>
  <c r="AN431" i="21"/>
  <c r="AM431" i="21"/>
  <c r="AL431" i="21"/>
  <c r="AK431" i="21"/>
  <c r="AJ431" i="21"/>
  <c r="AI431" i="21"/>
  <c r="AH431" i="21"/>
  <c r="AG431" i="21"/>
  <c r="AF431" i="21"/>
  <c r="AE431" i="21"/>
  <c r="AD431" i="21"/>
  <c r="AC431" i="21"/>
  <c r="AB431" i="21"/>
  <c r="AA431" i="21"/>
  <c r="Z431" i="21"/>
  <c r="Y431" i="21"/>
  <c r="X431" i="21"/>
  <c r="W431" i="21"/>
  <c r="T431" i="21"/>
  <c r="S431" i="21"/>
  <c r="R431" i="21"/>
  <c r="Q431" i="21"/>
  <c r="P431" i="21"/>
  <c r="O431" i="21"/>
  <c r="N431" i="21"/>
  <c r="AU430" i="21"/>
  <c r="AT430" i="21"/>
  <c r="AS430" i="21"/>
  <c r="AR430" i="21"/>
  <c r="AQ430" i="21"/>
  <c r="AP430" i="21"/>
  <c r="AO430" i="21"/>
  <c r="AN430" i="21"/>
  <c r="AM430" i="21"/>
  <c r="AL430" i="21"/>
  <c r="AK430" i="21"/>
  <c r="AJ430" i="21"/>
  <c r="AI430" i="21"/>
  <c r="AH430" i="21"/>
  <c r="AG430" i="21"/>
  <c r="AF430" i="21"/>
  <c r="AE430" i="21"/>
  <c r="AD430" i="21"/>
  <c r="AC430" i="21"/>
  <c r="AB430" i="21"/>
  <c r="AA430" i="21"/>
  <c r="Z430" i="21"/>
  <c r="Y430" i="21"/>
  <c r="X430" i="21"/>
  <c r="W430" i="21"/>
  <c r="T430" i="21"/>
  <c r="S430" i="21"/>
  <c r="R430" i="21"/>
  <c r="Q430" i="21"/>
  <c r="P430" i="21"/>
  <c r="O430" i="21"/>
  <c r="N430" i="21"/>
  <c r="AU429" i="21"/>
  <c r="AT429" i="21"/>
  <c r="AS429" i="21"/>
  <c r="AR429" i="21"/>
  <c r="AQ429" i="21"/>
  <c r="AP429" i="21"/>
  <c r="AO429" i="21"/>
  <c r="AN429" i="21"/>
  <c r="AM429" i="21"/>
  <c r="AL429" i="21"/>
  <c r="AK429" i="21"/>
  <c r="AJ429" i="21"/>
  <c r="AI429" i="21"/>
  <c r="AH429" i="21"/>
  <c r="AG429" i="21"/>
  <c r="AF429" i="21"/>
  <c r="AE429" i="21"/>
  <c r="AD429" i="21"/>
  <c r="AC429" i="21"/>
  <c r="AB429" i="21"/>
  <c r="AA429" i="21"/>
  <c r="Z429" i="21"/>
  <c r="Y429" i="21"/>
  <c r="X429" i="21"/>
  <c r="W429" i="21"/>
  <c r="T429" i="21"/>
  <c r="S429" i="21"/>
  <c r="R429" i="21"/>
  <c r="Q429" i="21"/>
  <c r="P429" i="21"/>
  <c r="O429" i="21"/>
  <c r="N429" i="21"/>
  <c r="AU428" i="21"/>
  <c r="AT428" i="21"/>
  <c r="AS428" i="21"/>
  <c r="AR428" i="21"/>
  <c r="AQ428" i="21"/>
  <c r="AP428" i="21"/>
  <c r="AO428" i="21"/>
  <c r="AN428" i="21"/>
  <c r="AM428" i="21"/>
  <c r="AL428" i="21"/>
  <c r="AK428" i="21"/>
  <c r="AJ428" i="21"/>
  <c r="AI428" i="21"/>
  <c r="AH428" i="21"/>
  <c r="AG428" i="21"/>
  <c r="AF428" i="21"/>
  <c r="AE428" i="21"/>
  <c r="AD428" i="21"/>
  <c r="AC428" i="21"/>
  <c r="AB428" i="21"/>
  <c r="AA428" i="21"/>
  <c r="Z428" i="21"/>
  <c r="Y428" i="21"/>
  <c r="X428" i="21"/>
  <c r="W428" i="21"/>
  <c r="T428" i="21"/>
  <c r="S428" i="21"/>
  <c r="R428" i="21"/>
  <c r="Q428" i="21"/>
  <c r="P428" i="21"/>
  <c r="O428" i="21"/>
  <c r="N428" i="21"/>
  <c r="AU427" i="21"/>
  <c r="W427" i="21"/>
  <c r="T427" i="21"/>
  <c r="S427" i="21"/>
  <c r="R427" i="21"/>
  <c r="Q427" i="21"/>
  <c r="P427" i="21"/>
  <c r="O427" i="21"/>
  <c r="N427" i="21"/>
  <c r="AU419" i="21"/>
  <c r="W419" i="21"/>
  <c r="T419" i="21"/>
  <c r="S419" i="21"/>
  <c r="R419" i="21"/>
  <c r="M412" i="21" s="1"/>
  <c r="Q419" i="21"/>
  <c r="P419" i="21"/>
  <c r="O419" i="21"/>
  <c r="N419" i="21"/>
  <c r="U418" i="21"/>
  <c r="U417" i="21"/>
  <c r="U416" i="21"/>
  <c r="U415" i="21"/>
  <c r="AK413" i="21"/>
  <c r="AK412" i="21" s="1"/>
  <c r="AK419" i="21" s="1"/>
  <c r="AT412" i="21"/>
  <c r="AT427" i="21" s="1"/>
  <c r="AS412" i="21"/>
  <c r="AS419" i="21" s="1"/>
  <c r="AR412" i="21"/>
  <c r="AR419" i="21" s="1"/>
  <c r="AQ412" i="21"/>
  <c r="AQ419" i="21" s="1"/>
  <c r="AP412" i="21"/>
  <c r="AP419" i="21" s="1"/>
  <c r="AO412" i="21"/>
  <c r="AO419" i="21" s="1"/>
  <c r="AN412" i="21"/>
  <c r="AN419" i="21" s="1"/>
  <c r="AM412" i="21"/>
  <c r="AM419" i="21" s="1"/>
  <c r="AL412" i="21"/>
  <c r="AJ412" i="21"/>
  <c r="AJ419" i="21" s="1"/>
  <c r="AI412" i="21"/>
  <c r="AI419" i="21" s="1"/>
  <c r="AH412" i="21"/>
  <c r="AH419" i="21" s="1"/>
  <c r="AG412" i="21"/>
  <c r="AG419" i="21" s="1"/>
  <c r="AF412" i="21"/>
  <c r="AF419" i="21" s="1"/>
  <c r="AE412" i="21"/>
  <c r="AE419" i="21" s="1"/>
  <c r="AD412" i="21"/>
  <c r="AD419" i="21" s="1"/>
  <c r="AC412" i="21"/>
  <c r="AC419" i="21" s="1"/>
  <c r="AB412" i="21"/>
  <c r="AB419" i="21" s="1"/>
  <c r="AA412" i="21"/>
  <c r="AA419" i="21" s="1"/>
  <c r="Z412" i="21"/>
  <c r="Z419" i="21" s="1"/>
  <c r="Y412" i="21"/>
  <c r="Y419" i="21" s="1"/>
  <c r="X412" i="21"/>
  <c r="X419" i="21" s="1"/>
  <c r="U412" i="21"/>
  <c r="AU411" i="21"/>
  <c r="AT411" i="21"/>
  <c r="W411" i="21"/>
  <c r="T411" i="21"/>
  <c r="S411" i="21"/>
  <c r="R411" i="21"/>
  <c r="Q411" i="21"/>
  <c r="P411" i="21"/>
  <c r="O411" i="21"/>
  <c r="N411" i="21"/>
  <c r="U410" i="21"/>
  <c r="U409" i="21"/>
  <c r="U408" i="21"/>
  <c r="U407" i="21"/>
  <c r="AS405" i="21"/>
  <c r="AS411" i="21" s="1"/>
  <c r="AR405" i="21"/>
  <c r="AQ405" i="21"/>
  <c r="AQ411" i="21" s="1"/>
  <c r="AP405" i="21"/>
  <c r="AP427" i="21" s="1"/>
  <c r="AO405" i="21"/>
  <c r="AO411" i="21" s="1"/>
  <c r="AN405" i="21"/>
  <c r="AM405" i="21"/>
  <c r="AM411" i="21" s="1"/>
  <c r="AL405" i="21"/>
  <c r="AL427" i="21" s="1"/>
  <c r="AK405" i="21"/>
  <c r="AJ405" i="21"/>
  <c r="AI405" i="21"/>
  <c r="AH405" i="21"/>
  <c r="AH427" i="21" s="1"/>
  <c r="AG405" i="21"/>
  <c r="AG427" i="21" s="1"/>
  <c r="AF405" i="21"/>
  <c r="AE405" i="21"/>
  <c r="AD405" i="21"/>
  <c r="AD427" i="21" s="1"/>
  <c r="AC405" i="21"/>
  <c r="AC427" i="21" s="1"/>
  <c r="AB405" i="21"/>
  <c r="AA405" i="21"/>
  <c r="Z405" i="21"/>
  <c r="Z427" i="21" s="1"/>
  <c r="Y405" i="21"/>
  <c r="Y427" i="21" s="1"/>
  <c r="X405" i="21"/>
  <c r="U405" i="21"/>
  <c r="M405" i="21"/>
  <c r="AU404" i="21"/>
  <c r="AT404" i="21"/>
  <c r="AS404" i="21"/>
  <c r="AR404" i="21"/>
  <c r="AQ404" i="21"/>
  <c r="AP404" i="21"/>
  <c r="AO404" i="21"/>
  <c r="AN404" i="21"/>
  <c r="AM404" i="21"/>
  <c r="AL404" i="21"/>
  <c r="AK404" i="21"/>
  <c r="AJ404" i="21"/>
  <c r="AI404" i="21"/>
  <c r="AH404" i="21"/>
  <c r="AG404" i="21"/>
  <c r="AF404" i="21"/>
  <c r="AE404" i="21"/>
  <c r="AD404" i="21"/>
  <c r="AC404" i="21"/>
  <c r="AB404" i="21"/>
  <c r="AA404" i="21"/>
  <c r="Z404" i="21"/>
  <c r="Y404" i="21"/>
  <c r="X404" i="21"/>
  <c r="W404" i="21"/>
  <c r="T404" i="21"/>
  <c r="S404" i="21"/>
  <c r="R404" i="21"/>
  <c r="M399" i="21" s="1"/>
  <c r="Q404" i="21"/>
  <c r="P404" i="21"/>
  <c r="O404" i="21"/>
  <c r="N404" i="21"/>
  <c r="U403" i="21"/>
  <c r="U402" i="21"/>
  <c r="U401" i="21"/>
  <c r="U400" i="21"/>
  <c r="U399" i="21"/>
  <c r="AU398" i="21"/>
  <c r="AT398" i="21"/>
  <c r="AS398" i="21"/>
  <c r="AR398" i="21"/>
  <c r="AQ398" i="21"/>
  <c r="AP398" i="21"/>
  <c r="AO398" i="21"/>
  <c r="AN398" i="21"/>
  <c r="AM398" i="21"/>
  <c r="AL398" i="21"/>
  <c r="AK398" i="21"/>
  <c r="AJ398" i="21"/>
  <c r="AI398" i="21"/>
  <c r="AH398" i="21"/>
  <c r="AG398" i="21"/>
  <c r="AF398" i="21"/>
  <c r="AE398" i="21"/>
  <c r="AD398" i="21"/>
  <c r="AC398" i="21"/>
  <c r="AB398" i="21"/>
  <c r="AA398" i="21"/>
  <c r="Z398" i="21"/>
  <c r="Y398" i="21"/>
  <c r="X398" i="21"/>
  <c r="W398" i="21"/>
  <c r="T398" i="21"/>
  <c r="S398" i="21"/>
  <c r="R398" i="21"/>
  <c r="Q398" i="21"/>
  <c r="P398" i="21"/>
  <c r="O398" i="21"/>
  <c r="N398" i="21"/>
  <c r="U397" i="21"/>
  <c r="U396" i="21"/>
  <c r="U395" i="21"/>
  <c r="U394" i="21"/>
  <c r="U393" i="21"/>
  <c r="M393" i="21"/>
  <c r="AU392" i="21"/>
  <c r="AT392" i="21"/>
  <c r="AS392" i="21"/>
  <c r="AR392" i="21"/>
  <c r="AQ392" i="21"/>
  <c r="AP392" i="21"/>
  <c r="AO392" i="21"/>
  <c r="AN392" i="21"/>
  <c r="AM392" i="21"/>
  <c r="AL392" i="21"/>
  <c r="AK392" i="21"/>
  <c r="AJ392" i="21"/>
  <c r="AI392" i="21"/>
  <c r="AH392" i="21"/>
  <c r="AG392" i="21"/>
  <c r="AF392" i="21"/>
  <c r="AE392" i="21"/>
  <c r="AD392" i="21"/>
  <c r="AC392" i="21"/>
  <c r="AB392" i="21"/>
  <c r="AA392" i="21"/>
  <c r="Z392" i="21"/>
  <c r="Y392" i="21"/>
  <c r="X392" i="21"/>
  <c r="W392" i="21"/>
  <c r="T392" i="21"/>
  <c r="S392" i="21"/>
  <c r="R392" i="21"/>
  <c r="Q392" i="21"/>
  <c r="P392" i="21"/>
  <c r="O392" i="21"/>
  <c r="N392" i="21"/>
  <c r="U391" i="21"/>
  <c r="U390" i="21"/>
  <c r="U389" i="21"/>
  <c r="U388" i="21"/>
  <c r="U387" i="21"/>
  <c r="AU386" i="21"/>
  <c r="AT386" i="21"/>
  <c r="AS386" i="21"/>
  <c r="AR386" i="21"/>
  <c r="AQ386" i="21"/>
  <c r="AP386" i="21"/>
  <c r="AO386" i="21"/>
  <c r="AN386" i="21"/>
  <c r="AM386" i="21"/>
  <c r="AL386" i="21"/>
  <c r="AK386" i="21"/>
  <c r="AJ386" i="21"/>
  <c r="AI386" i="21"/>
  <c r="AH386" i="21"/>
  <c r="AG386" i="21"/>
  <c r="AF386" i="21"/>
  <c r="AE386" i="21"/>
  <c r="AD386" i="21"/>
  <c r="AC386" i="21"/>
  <c r="AB386" i="21"/>
  <c r="AA386" i="21"/>
  <c r="Z386" i="21"/>
  <c r="Y386" i="21"/>
  <c r="X386" i="21"/>
  <c r="W386" i="21"/>
  <c r="T386" i="21"/>
  <c r="S386" i="21"/>
  <c r="R386" i="21"/>
  <c r="Q386" i="21"/>
  <c r="P386" i="21"/>
  <c r="O386" i="21"/>
  <c r="N386" i="21"/>
  <c r="U385" i="21"/>
  <c r="U384" i="21"/>
  <c r="U383" i="21"/>
  <c r="U382" i="21"/>
  <c r="U381" i="21"/>
  <c r="AU380" i="21"/>
  <c r="AT380" i="21"/>
  <c r="AS380" i="21"/>
  <c r="AR380" i="21"/>
  <c r="AQ380" i="21"/>
  <c r="AP380" i="21"/>
  <c r="AO380" i="21"/>
  <c r="AN380" i="21"/>
  <c r="AM380" i="21"/>
  <c r="AL380" i="21"/>
  <c r="AK380" i="21"/>
  <c r="AJ380" i="21"/>
  <c r="AI380" i="21"/>
  <c r="AH380" i="21"/>
  <c r="AG380" i="21"/>
  <c r="AF380" i="21"/>
  <c r="AE380" i="21"/>
  <c r="AD380" i="21"/>
  <c r="AC380" i="21"/>
  <c r="AB380" i="21"/>
  <c r="AA380" i="21"/>
  <c r="Z380" i="21"/>
  <c r="Y380" i="21"/>
  <c r="X380" i="21"/>
  <c r="W380" i="21"/>
  <c r="T380" i="21"/>
  <c r="S380" i="21"/>
  <c r="R380" i="21"/>
  <c r="Q380" i="21"/>
  <c r="P380" i="21"/>
  <c r="O380" i="21"/>
  <c r="N380" i="21"/>
  <c r="U379" i="21"/>
  <c r="U378" i="21"/>
  <c r="U377" i="21"/>
  <c r="U376" i="21"/>
  <c r="U375" i="21"/>
  <c r="AU374" i="21"/>
  <c r="AT374" i="21"/>
  <c r="AS374" i="21"/>
  <c r="AR374" i="21"/>
  <c r="AQ374" i="21"/>
  <c r="AP374" i="21"/>
  <c r="AO374" i="21"/>
  <c r="AN374" i="21"/>
  <c r="AM374" i="21"/>
  <c r="AL374" i="21"/>
  <c r="AK374" i="21"/>
  <c r="AJ374" i="21"/>
  <c r="AI374" i="21"/>
  <c r="AH374" i="21"/>
  <c r="AG374" i="21"/>
  <c r="AF374" i="21"/>
  <c r="AE374" i="21"/>
  <c r="AD374" i="21"/>
  <c r="AC374" i="21"/>
  <c r="AB374" i="21"/>
  <c r="AA374" i="21"/>
  <c r="Z374" i="21"/>
  <c r="Y374" i="21"/>
  <c r="X374" i="21"/>
  <c r="W374" i="21"/>
  <c r="T374" i="21"/>
  <c r="S374" i="21"/>
  <c r="R374" i="21"/>
  <c r="Q374" i="21"/>
  <c r="P374" i="21"/>
  <c r="O374" i="21"/>
  <c r="N374" i="21"/>
  <c r="U373" i="21"/>
  <c r="U372" i="21"/>
  <c r="U371" i="21"/>
  <c r="U370" i="21"/>
  <c r="U369" i="21"/>
  <c r="AU368" i="21"/>
  <c r="AT368" i="21"/>
  <c r="AS368" i="21"/>
  <c r="AR368" i="21"/>
  <c r="AQ368" i="21"/>
  <c r="AP368" i="21"/>
  <c r="AO368" i="21"/>
  <c r="AN368" i="21"/>
  <c r="AM368" i="21"/>
  <c r="AL368" i="21"/>
  <c r="AK368" i="21"/>
  <c r="AJ368" i="21"/>
  <c r="AI368" i="21"/>
  <c r="AH368" i="21"/>
  <c r="AG368" i="21"/>
  <c r="AF368" i="21"/>
  <c r="AE368" i="21"/>
  <c r="AD368" i="21"/>
  <c r="AC368" i="21"/>
  <c r="AB368" i="21"/>
  <c r="AA368" i="21"/>
  <c r="Z368" i="21"/>
  <c r="Y368" i="21"/>
  <c r="X368" i="21"/>
  <c r="W368" i="21"/>
  <c r="T368" i="21"/>
  <c r="S368" i="21"/>
  <c r="R368" i="21"/>
  <c r="Q368" i="21"/>
  <c r="P368" i="21"/>
  <c r="O368" i="21"/>
  <c r="N368" i="21"/>
  <c r="U367" i="21"/>
  <c r="U366" i="21"/>
  <c r="U365" i="21"/>
  <c r="U364" i="21"/>
  <c r="U363" i="21"/>
  <c r="AU354" i="21"/>
  <c r="AT354" i="21"/>
  <c r="AS354" i="21"/>
  <c r="AR354" i="21"/>
  <c r="AQ354" i="21"/>
  <c r="AP354" i="21"/>
  <c r="AO354" i="21"/>
  <c r="AN354" i="21"/>
  <c r="AM354" i="21"/>
  <c r="AL354" i="21"/>
  <c r="AK354" i="21"/>
  <c r="AJ354" i="21"/>
  <c r="AI354" i="21"/>
  <c r="AH354" i="21"/>
  <c r="AG354" i="21"/>
  <c r="AF354" i="21"/>
  <c r="AE354" i="21"/>
  <c r="AD354" i="21"/>
  <c r="AC354" i="21"/>
  <c r="AB354" i="21"/>
  <c r="AA354" i="21"/>
  <c r="Z354" i="21"/>
  <c r="Y354" i="21"/>
  <c r="X354" i="21"/>
  <c r="W354" i="21"/>
  <c r="T354" i="21"/>
  <c r="S354" i="21"/>
  <c r="R354" i="21"/>
  <c r="Q354" i="21"/>
  <c r="P354" i="21"/>
  <c r="O354" i="21"/>
  <c r="N354" i="21"/>
  <c r="U353" i="21"/>
  <c r="U352" i="21"/>
  <c r="U351" i="21"/>
  <c r="U350" i="21"/>
  <c r="U349" i="21"/>
  <c r="M349" i="21"/>
  <c r="L345" i="21"/>
  <c r="AU344" i="21"/>
  <c r="AT344" i="21"/>
  <c r="AS344" i="21"/>
  <c r="AR344" i="21"/>
  <c r="AQ344" i="21"/>
  <c r="AP344" i="21"/>
  <c r="AO344" i="21"/>
  <c r="AN344" i="21"/>
  <c r="AM344" i="21"/>
  <c r="AL344" i="21"/>
  <c r="AK344" i="21"/>
  <c r="AJ344" i="21"/>
  <c r="AI344" i="21"/>
  <c r="AH344" i="21"/>
  <c r="AG344" i="21"/>
  <c r="AF344" i="21"/>
  <c r="AE344" i="21"/>
  <c r="AD344" i="21"/>
  <c r="AC344" i="21"/>
  <c r="AB344" i="21"/>
  <c r="AA344" i="21"/>
  <c r="Z344" i="21"/>
  <c r="Y344" i="21"/>
  <c r="X344" i="21"/>
  <c r="W344" i="21"/>
  <c r="T344" i="21"/>
  <c r="S344" i="21"/>
  <c r="R344" i="21"/>
  <c r="Q344" i="21"/>
  <c r="P344" i="21"/>
  <c r="O344" i="21"/>
  <c r="N344" i="21"/>
  <c r="AU343" i="21"/>
  <c r="AT343" i="21"/>
  <c r="AS343" i="21"/>
  <c r="AR343" i="21"/>
  <c r="AQ343" i="21"/>
  <c r="AP343" i="21"/>
  <c r="AO343" i="21"/>
  <c r="AN343" i="21"/>
  <c r="AM343" i="21"/>
  <c r="AL343" i="21"/>
  <c r="AK343" i="21"/>
  <c r="AJ343" i="21"/>
  <c r="AI343" i="21"/>
  <c r="AH343" i="21"/>
  <c r="AG343" i="21"/>
  <c r="AF343" i="21"/>
  <c r="AE343" i="21"/>
  <c r="AD343" i="21"/>
  <c r="AC343" i="21"/>
  <c r="AB343" i="21"/>
  <c r="AA343" i="21"/>
  <c r="Z343" i="21"/>
  <c r="Y343" i="21"/>
  <c r="X343" i="21"/>
  <c r="W343" i="21"/>
  <c r="T343" i="21"/>
  <c r="S343" i="21"/>
  <c r="R343" i="21"/>
  <c r="Q343" i="21"/>
  <c r="P343" i="21"/>
  <c r="O343" i="21"/>
  <c r="N343" i="21"/>
  <c r="AU342" i="21"/>
  <c r="AT342" i="21"/>
  <c r="AS342" i="21"/>
  <c r="AR342" i="21"/>
  <c r="AQ342" i="21"/>
  <c r="AP342" i="21"/>
  <c r="AO342" i="21"/>
  <c r="AN342" i="21"/>
  <c r="AM342" i="21"/>
  <c r="AL342" i="21"/>
  <c r="AK342" i="21"/>
  <c r="AJ342" i="21"/>
  <c r="AI342" i="21"/>
  <c r="AH342" i="21"/>
  <c r="AG342" i="21"/>
  <c r="AF342" i="21"/>
  <c r="AE342" i="21"/>
  <c r="AD342" i="21"/>
  <c r="AC342" i="21"/>
  <c r="AB342" i="21"/>
  <c r="AA342" i="21"/>
  <c r="Z342" i="21"/>
  <c r="Y342" i="21"/>
  <c r="X342" i="21"/>
  <c r="W342" i="21"/>
  <c r="T342" i="21"/>
  <c r="S342" i="21"/>
  <c r="R342" i="21"/>
  <c r="Q342" i="21"/>
  <c r="P342" i="21"/>
  <c r="O342" i="21"/>
  <c r="N342" i="21"/>
  <c r="AU341" i="21"/>
  <c r="AT341" i="21"/>
  <c r="AS341" i="21"/>
  <c r="AR341" i="21"/>
  <c r="AQ341" i="21"/>
  <c r="AP341" i="21"/>
  <c r="AO341" i="21"/>
  <c r="AN341" i="21"/>
  <c r="AM341" i="21"/>
  <c r="AL341" i="21"/>
  <c r="AK341" i="21"/>
  <c r="AJ341" i="21"/>
  <c r="AI341" i="21"/>
  <c r="AH341" i="21"/>
  <c r="AG341" i="21"/>
  <c r="AF341" i="21"/>
  <c r="AE341" i="21"/>
  <c r="AD341" i="21"/>
  <c r="AC341" i="21"/>
  <c r="AB341" i="21"/>
  <c r="AA341" i="21"/>
  <c r="Z341" i="21"/>
  <c r="Y341" i="21"/>
  <c r="X341" i="21"/>
  <c r="W341" i="21"/>
  <c r="T341" i="21"/>
  <c r="S341" i="21"/>
  <c r="R341" i="21"/>
  <c r="Q341" i="21"/>
  <c r="P341" i="21"/>
  <c r="O341" i="21"/>
  <c r="N341" i="21"/>
  <c r="AU340" i="21"/>
  <c r="AT340" i="21"/>
  <c r="W340" i="21"/>
  <c r="T340" i="21"/>
  <c r="S340" i="21"/>
  <c r="R340" i="21"/>
  <c r="Q340" i="21"/>
  <c r="P340" i="21"/>
  <c r="O340" i="21"/>
  <c r="N340" i="21"/>
  <c r="AU332" i="21"/>
  <c r="AT332" i="21"/>
  <c r="AS332" i="21"/>
  <c r="AR332" i="21"/>
  <c r="AQ332" i="21"/>
  <c r="AP332" i="21"/>
  <c r="AO332" i="21"/>
  <c r="AN332" i="21"/>
  <c r="AM332" i="21"/>
  <c r="AL332" i="21"/>
  <c r="AK332" i="21"/>
  <c r="AJ332" i="21"/>
  <c r="AI332" i="21"/>
  <c r="AH332" i="21"/>
  <c r="AG332" i="21"/>
  <c r="AF332" i="21"/>
  <c r="AE332" i="21"/>
  <c r="AD332" i="21"/>
  <c r="AC332" i="21"/>
  <c r="AB332" i="21"/>
  <c r="AA332" i="21"/>
  <c r="Z332" i="21"/>
  <c r="Y332" i="21"/>
  <c r="X332" i="21"/>
  <c r="W332" i="21"/>
  <c r="T332" i="21"/>
  <c r="S332" i="21"/>
  <c r="R332" i="21"/>
  <c r="Q332" i="21"/>
  <c r="P332" i="21"/>
  <c r="O332" i="21"/>
  <c r="N332" i="21"/>
  <c r="U331" i="21"/>
  <c r="U330" i="21"/>
  <c r="U329" i="21"/>
  <c r="U328" i="21"/>
  <c r="U327" i="21"/>
  <c r="AU326" i="21"/>
  <c r="AT326" i="21"/>
  <c r="AS326" i="21"/>
  <c r="AR326" i="21"/>
  <c r="AQ326" i="21"/>
  <c r="AP326" i="21"/>
  <c r="AO326" i="21"/>
  <c r="AN326" i="21"/>
  <c r="AM326" i="21"/>
  <c r="AL326" i="21"/>
  <c r="AK326" i="21"/>
  <c r="AJ326" i="21"/>
  <c r="AI326" i="21"/>
  <c r="AH326" i="21"/>
  <c r="AG326" i="21"/>
  <c r="AF326" i="21"/>
  <c r="AE326" i="21"/>
  <c r="AD326" i="21"/>
  <c r="AC326" i="21"/>
  <c r="AB326" i="21"/>
  <c r="AA326" i="21"/>
  <c r="Z326" i="21"/>
  <c r="Y326" i="21"/>
  <c r="X326" i="21"/>
  <c r="W326" i="21"/>
  <c r="T326" i="21"/>
  <c r="S326" i="21"/>
  <c r="R326" i="21"/>
  <c r="M321" i="21" s="1"/>
  <c r="Q326" i="21"/>
  <c r="P326" i="21"/>
  <c r="O326" i="21"/>
  <c r="N326" i="21"/>
  <c r="U325" i="21"/>
  <c r="U324" i="21"/>
  <c r="U323" i="21"/>
  <c r="U322" i="21"/>
  <c r="U321" i="21"/>
  <c r="AU320" i="21"/>
  <c r="AT320" i="21"/>
  <c r="AS320" i="21"/>
  <c r="AR320" i="21"/>
  <c r="AQ320" i="21"/>
  <c r="AP320" i="21"/>
  <c r="AO320" i="21"/>
  <c r="AN320" i="21"/>
  <c r="AM320" i="21"/>
  <c r="AL320" i="21"/>
  <c r="AK320" i="21"/>
  <c r="AJ320" i="21"/>
  <c r="AI320" i="21"/>
  <c r="AH320" i="21"/>
  <c r="AG320" i="21"/>
  <c r="AF320" i="21"/>
  <c r="AE320" i="21"/>
  <c r="AD320" i="21"/>
  <c r="AC320" i="21"/>
  <c r="AB320" i="21"/>
  <c r="AA320" i="21"/>
  <c r="Z320" i="21"/>
  <c r="Y320" i="21"/>
  <c r="X320" i="21"/>
  <c r="W320" i="21"/>
  <c r="T320" i="21"/>
  <c r="S320" i="21"/>
  <c r="R320" i="21"/>
  <c r="Q320" i="21"/>
  <c r="P320" i="21"/>
  <c r="O320" i="21"/>
  <c r="N320" i="21"/>
  <c r="U319" i="21"/>
  <c r="U318" i="21"/>
  <c r="U317" i="21"/>
  <c r="U316" i="21"/>
  <c r="U314" i="21"/>
  <c r="AU313" i="21"/>
  <c r="AT313" i="21"/>
  <c r="AS313" i="21"/>
  <c r="AR313" i="21"/>
  <c r="AQ313" i="21"/>
  <c r="AP313" i="21"/>
  <c r="AO313" i="21"/>
  <c r="AN313" i="21"/>
  <c r="AM313" i="21"/>
  <c r="AL313" i="21"/>
  <c r="AK313" i="21"/>
  <c r="AJ313" i="21"/>
  <c r="AI313" i="21"/>
  <c r="AH313" i="21"/>
  <c r="AG313" i="21"/>
  <c r="AF313" i="21"/>
  <c r="AE313" i="21"/>
  <c r="AD313" i="21"/>
  <c r="AC313" i="21"/>
  <c r="AB313" i="21"/>
  <c r="AA313" i="21"/>
  <c r="Z313" i="21"/>
  <c r="Y313" i="21"/>
  <c r="X313" i="21"/>
  <c r="W313" i="21"/>
  <c r="T313" i="21"/>
  <c r="S313" i="21"/>
  <c r="R313" i="21"/>
  <c r="Q313" i="21"/>
  <c r="P313" i="21"/>
  <c r="O313" i="21"/>
  <c r="N313" i="21"/>
  <c r="U312" i="21"/>
  <c r="U311" i="21"/>
  <c r="U310" i="21"/>
  <c r="U309" i="21"/>
  <c r="U308" i="21"/>
  <c r="AU307" i="21"/>
  <c r="AT307" i="21"/>
  <c r="W307" i="21"/>
  <c r="T307" i="21"/>
  <c r="S307" i="21"/>
  <c r="R307" i="21"/>
  <c r="Q307" i="21"/>
  <c r="P307" i="21"/>
  <c r="O307" i="21"/>
  <c r="N307" i="21"/>
  <c r="U306" i="21"/>
  <c r="U305" i="21"/>
  <c r="U304" i="21"/>
  <c r="U303" i="21"/>
  <c r="AS299" i="21"/>
  <c r="AS307" i="21" s="1"/>
  <c r="AR299" i="21"/>
  <c r="AR307" i="21" s="1"/>
  <c r="AQ299" i="21"/>
  <c r="AQ307" i="21" s="1"/>
  <c r="AP299" i="21"/>
  <c r="AP307" i="21" s="1"/>
  <c r="AO299" i="21"/>
  <c r="AO307" i="21" s="1"/>
  <c r="AN299" i="21"/>
  <c r="AN307" i="21" s="1"/>
  <c r="AM299" i="21"/>
  <c r="AM307" i="21" s="1"/>
  <c r="AL299" i="21"/>
  <c r="AL307" i="21" s="1"/>
  <c r="AK299" i="21"/>
  <c r="AK307" i="21" s="1"/>
  <c r="AJ299" i="21"/>
  <c r="AJ307" i="21" s="1"/>
  <c r="AI299" i="21"/>
  <c r="AI307" i="21" s="1"/>
  <c r="AH299" i="21"/>
  <c r="AH307" i="21" s="1"/>
  <c r="AG299" i="21"/>
  <c r="AG307" i="21" s="1"/>
  <c r="AF299" i="21"/>
  <c r="AF307" i="21" s="1"/>
  <c r="AE299" i="21"/>
  <c r="AE307" i="21" s="1"/>
  <c r="AD299" i="21"/>
  <c r="AD307" i="21" s="1"/>
  <c r="AC299" i="21"/>
  <c r="AC307" i="21" s="1"/>
  <c r="AB299" i="21"/>
  <c r="AB307" i="21" s="1"/>
  <c r="AA299" i="21"/>
  <c r="AA307" i="21" s="1"/>
  <c r="Z299" i="21"/>
  <c r="Z307" i="21" s="1"/>
  <c r="Y299" i="21"/>
  <c r="Y307" i="21" s="1"/>
  <c r="X299" i="21"/>
  <c r="X307" i="21" s="1"/>
  <c r="U299" i="21"/>
  <c r="M299" i="21"/>
  <c r="AU290" i="21"/>
  <c r="AT290" i="21"/>
  <c r="AS290" i="21"/>
  <c r="AR290" i="21"/>
  <c r="AQ290" i="21"/>
  <c r="AP290" i="21"/>
  <c r="AO290" i="21"/>
  <c r="AN290" i="21"/>
  <c r="AM290" i="21"/>
  <c r="AL290" i="21"/>
  <c r="AK290" i="21"/>
  <c r="AJ290" i="21"/>
  <c r="AI290" i="21"/>
  <c r="AH290" i="21"/>
  <c r="AG290" i="21"/>
  <c r="AF290" i="21"/>
  <c r="AE290" i="21"/>
  <c r="AD290" i="21"/>
  <c r="AC290" i="21"/>
  <c r="AB290" i="21"/>
  <c r="AA290" i="21"/>
  <c r="Z290" i="21"/>
  <c r="Y290" i="21"/>
  <c r="X290" i="21"/>
  <c r="W290" i="21"/>
  <c r="T290" i="21"/>
  <c r="S290" i="21"/>
  <c r="R290" i="21"/>
  <c r="M285" i="21" s="1"/>
  <c r="Q290" i="21"/>
  <c r="P290" i="21"/>
  <c r="O290" i="21"/>
  <c r="N290" i="21"/>
  <c r="U290" i="21" s="1"/>
  <c r="U289" i="21"/>
  <c r="U288" i="21"/>
  <c r="U287" i="21"/>
  <c r="U286" i="21"/>
  <c r="U285" i="21"/>
  <c r="AU284" i="21"/>
  <c r="AT284" i="21"/>
  <c r="AS284" i="21"/>
  <c r="W284" i="21"/>
  <c r="T284" i="21"/>
  <c r="S284" i="21"/>
  <c r="R284" i="21"/>
  <c r="M276" i="21" s="1"/>
  <c r="Q284" i="21"/>
  <c r="P284" i="21"/>
  <c r="O284" i="21"/>
  <c r="N284" i="21"/>
  <c r="U284" i="21" s="1"/>
  <c r="U283" i="21"/>
  <c r="U282" i="21"/>
  <c r="U281" i="21"/>
  <c r="U280" i="21"/>
  <c r="AR276" i="21"/>
  <c r="AR340" i="21" s="1"/>
  <c r="AQ276" i="21"/>
  <c r="AQ284" i="21" s="1"/>
  <c r="AP276" i="21"/>
  <c r="AO276" i="21"/>
  <c r="AO284" i="21" s="1"/>
  <c r="AN276" i="21"/>
  <c r="AN340" i="21" s="1"/>
  <c r="AM276" i="21"/>
  <c r="AM284" i="21" s="1"/>
  <c r="AL276" i="21"/>
  <c r="AK276" i="21"/>
  <c r="AK340" i="21" s="1"/>
  <c r="AJ276" i="21"/>
  <c r="AJ340" i="21" s="1"/>
  <c r="AI276" i="21"/>
  <c r="AI340" i="21" s="1"/>
  <c r="AH276" i="21"/>
  <c r="AG276" i="21"/>
  <c r="AG284" i="21" s="1"/>
  <c r="AF276" i="21"/>
  <c r="AF284" i="21" s="1"/>
  <c r="AE276" i="21"/>
  <c r="AE284" i="21" s="1"/>
  <c r="AD276" i="21"/>
  <c r="AD284" i="21" s="1"/>
  <c r="AC276" i="21"/>
  <c r="AC284" i="21" s="1"/>
  <c r="AB276" i="21"/>
  <c r="AB284" i="21" s="1"/>
  <c r="AA276" i="21"/>
  <c r="AA284" i="21" s="1"/>
  <c r="Z276" i="21"/>
  <c r="Z284" i="21" s="1"/>
  <c r="Y276" i="21"/>
  <c r="Y284" i="21" s="1"/>
  <c r="X276" i="21"/>
  <c r="X284" i="21" s="1"/>
  <c r="U276" i="21"/>
  <c r="AU275" i="21"/>
  <c r="AU345" i="21" s="1"/>
  <c r="AT275" i="21"/>
  <c r="AS275" i="21"/>
  <c r="AR275" i="21"/>
  <c r="AQ275" i="21"/>
  <c r="AQ345" i="21" s="1"/>
  <c r="AP275" i="21"/>
  <c r="AO275" i="21"/>
  <c r="AN275" i="21"/>
  <c r="AM275" i="21"/>
  <c r="AM345" i="21" s="1"/>
  <c r="AL275" i="21"/>
  <c r="AK275" i="21"/>
  <c r="AJ275" i="21"/>
  <c r="AI275" i="21"/>
  <c r="AH275" i="21"/>
  <c r="W275" i="21"/>
  <c r="T275" i="21"/>
  <c r="T345" i="21" s="1"/>
  <c r="S275" i="21"/>
  <c r="R275" i="21"/>
  <c r="Q275" i="21"/>
  <c r="P275" i="21"/>
  <c r="P345" i="21" s="1"/>
  <c r="O275" i="21"/>
  <c r="O345" i="21" s="1"/>
  <c r="N275" i="21"/>
  <c r="U274" i="21"/>
  <c r="U273" i="21"/>
  <c r="U272" i="21"/>
  <c r="U271" i="21"/>
  <c r="AG269" i="21"/>
  <c r="AF269" i="21"/>
  <c r="AF340" i="21" s="1"/>
  <c r="AE269" i="21"/>
  <c r="AE340" i="21" s="1"/>
  <c r="AD269" i="21"/>
  <c r="AC269" i="21"/>
  <c r="AB269" i="21"/>
  <c r="AB340" i="21" s="1"/>
  <c r="AA269" i="21"/>
  <c r="AA340" i="21" s="1"/>
  <c r="Z269" i="21"/>
  <c r="Y269" i="21"/>
  <c r="X269" i="21"/>
  <c r="X340" i="21" s="1"/>
  <c r="U269" i="21"/>
  <c r="L265" i="21"/>
  <c r="L526" i="21" s="1"/>
  <c r="AU264" i="21"/>
  <c r="AU525" i="21" s="1"/>
  <c r="AT264" i="21"/>
  <c r="AT525" i="21" s="1"/>
  <c r="AS264" i="21"/>
  <c r="AS525" i="21" s="1"/>
  <c r="AR264" i="21"/>
  <c r="AR525" i="21" s="1"/>
  <c r="AQ264" i="21"/>
  <c r="AQ525" i="21" s="1"/>
  <c r="AP264" i="21"/>
  <c r="AP525" i="21" s="1"/>
  <c r="AO264" i="21"/>
  <c r="AO525" i="21" s="1"/>
  <c r="AN264" i="21"/>
  <c r="AN525" i="21" s="1"/>
  <c r="AM264" i="21"/>
  <c r="AM525" i="21" s="1"/>
  <c r="AL264" i="21"/>
  <c r="AL525" i="21" s="1"/>
  <c r="AK264" i="21"/>
  <c r="AK525" i="21" s="1"/>
  <c r="AJ264" i="21"/>
  <c r="AJ525" i="21" s="1"/>
  <c r="AI264" i="21"/>
  <c r="AI525" i="21" s="1"/>
  <c r="AH264" i="21"/>
  <c r="AH525" i="21" s="1"/>
  <c r="AG264" i="21"/>
  <c r="AG525" i="21" s="1"/>
  <c r="AF264" i="21"/>
  <c r="AF525" i="21" s="1"/>
  <c r="AE264" i="21"/>
  <c r="AE525" i="21" s="1"/>
  <c r="AD264" i="21"/>
  <c r="AD525" i="21" s="1"/>
  <c r="AC264" i="21"/>
  <c r="AC525" i="21" s="1"/>
  <c r="AB264" i="21"/>
  <c r="AB525" i="21" s="1"/>
  <c r="AA264" i="21"/>
  <c r="AA525" i="21" s="1"/>
  <c r="Z264" i="21"/>
  <c r="Z525" i="21" s="1"/>
  <c r="Y264" i="21"/>
  <c r="Y525" i="21" s="1"/>
  <c r="X264" i="21"/>
  <c r="X525" i="21" s="1"/>
  <c r="W264" i="21"/>
  <c r="W525" i="21" s="1"/>
  <c r="T264" i="21"/>
  <c r="T525" i="21" s="1"/>
  <c r="S264" i="21"/>
  <c r="S525" i="21" s="1"/>
  <c r="R264" i="21"/>
  <c r="R525" i="21" s="1"/>
  <c r="Q264" i="21"/>
  <c r="Q525" i="21" s="1"/>
  <c r="P264" i="21"/>
  <c r="P525" i="21" s="1"/>
  <c r="O264" i="21"/>
  <c r="N264" i="21"/>
  <c r="N525" i="21" s="1"/>
  <c r="AU263" i="21"/>
  <c r="AT263" i="21"/>
  <c r="AT524" i="21" s="1"/>
  <c r="AS263" i="21"/>
  <c r="AR263" i="21"/>
  <c r="AR524" i="21" s="1"/>
  <c r="AQ263" i="21"/>
  <c r="AP263" i="21"/>
  <c r="AP524" i="21" s="1"/>
  <c r="AO263" i="21"/>
  <c r="AN263" i="21"/>
  <c r="AN524" i="21" s="1"/>
  <c r="AM263" i="21"/>
  <c r="AL263" i="21"/>
  <c r="AL524" i="21" s="1"/>
  <c r="T263" i="21"/>
  <c r="S263" i="21"/>
  <c r="R263" i="21"/>
  <c r="R524" i="21" s="1"/>
  <c r="Q263" i="21"/>
  <c r="P263" i="21"/>
  <c r="O263" i="21"/>
  <c r="N263" i="21"/>
  <c r="N524" i="21" s="1"/>
  <c r="AU262" i="21"/>
  <c r="AT262" i="21"/>
  <c r="AS262" i="21"/>
  <c r="AR262" i="21"/>
  <c r="AR523" i="21" s="1"/>
  <c r="AQ262" i="21"/>
  <c r="AP262" i="21"/>
  <c r="AO262" i="21"/>
  <c r="AN262" i="21"/>
  <c r="AN523" i="21" s="1"/>
  <c r="AM262" i="21"/>
  <c r="AL262" i="21"/>
  <c r="AK262" i="21"/>
  <c r="AJ262" i="21"/>
  <c r="AJ523" i="21" s="1"/>
  <c r="AI262" i="21"/>
  <c r="AH262" i="21"/>
  <c r="AG262" i="21"/>
  <c r="AF262" i="21"/>
  <c r="AF523" i="21" s="1"/>
  <c r="AE262" i="21"/>
  <c r="AD262" i="21"/>
  <c r="AC262" i="21"/>
  <c r="AB262" i="21"/>
  <c r="AB523" i="21" s="1"/>
  <c r="AA262" i="21"/>
  <c r="Z262" i="21"/>
  <c r="Y262" i="21"/>
  <c r="X262" i="21"/>
  <c r="X523" i="21" s="1"/>
  <c r="W262" i="21"/>
  <c r="T262" i="21"/>
  <c r="S262" i="21"/>
  <c r="R262" i="21"/>
  <c r="R523" i="21" s="1"/>
  <c r="Q262" i="21"/>
  <c r="P262" i="21"/>
  <c r="O262" i="21"/>
  <c r="N262" i="21"/>
  <c r="N523" i="21" s="1"/>
  <c r="AU261" i="21"/>
  <c r="AT261" i="21"/>
  <c r="AS261" i="21"/>
  <c r="AR261" i="21"/>
  <c r="AR522" i="21" s="1"/>
  <c r="AQ261" i="21"/>
  <c r="AP261" i="21"/>
  <c r="AO261" i="21"/>
  <c r="AN261" i="21"/>
  <c r="AN522" i="21" s="1"/>
  <c r="AM261" i="21"/>
  <c r="AL261" i="21"/>
  <c r="AK261" i="21"/>
  <c r="AJ261" i="21"/>
  <c r="AJ522" i="21" s="1"/>
  <c r="AI261" i="21"/>
  <c r="AH261" i="21"/>
  <c r="AG261" i="21"/>
  <c r="AF261" i="21"/>
  <c r="AF522" i="21" s="1"/>
  <c r="AE261" i="21"/>
  <c r="AD261" i="21"/>
  <c r="AC261" i="21"/>
  <c r="AB261" i="21"/>
  <c r="AB522" i="21" s="1"/>
  <c r="AA261" i="21"/>
  <c r="Z261" i="21"/>
  <c r="Y261" i="21"/>
  <c r="X261" i="21"/>
  <c r="X522" i="21" s="1"/>
  <c r="W261" i="21"/>
  <c r="T261" i="21"/>
  <c r="S261" i="21"/>
  <c r="R261" i="21"/>
  <c r="R522" i="21" s="1"/>
  <c r="Q261" i="21"/>
  <c r="P261" i="21"/>
  <c r="O261" i="21"/>
  <c r="N261" i="21"/>
  <c r="N522" i="21" s="1"/>
  <c r="T260" i="21"/>
  <c r="T521" i="21" s="1"/>
  <c r="S260" i="21"/>
  <c r="R260" i="21"/>
  <c r="R521" i="21" s="1"/>
  <c r="Q260" i="21"/>
  <c r="P260" i="21"/>
  <c r="P521" i="21" s="1"/>
  <c r="O260" i="21"/>
  <c r="N260" i="21"/>
  <c r="N521" i="21" s="1"/>
  <c r="AU259" i="21"/>
  <c r="AT259" i="21"/>
  <c r="AT520" i="21" s="1"/>
  <c r="AS259" i="21"/>
  <c r="AR259" i="21"/>
  <c r="AQ259" i="21"/>
  <c r="AP259" i="21"/>
  <c r="AO259" i="21"/>
  <c r="AN259" i="21"/>
  <c r="AM259" i="21"/>
  <c r="AL259" i="21"/>
  <c r="AK259" i="21"/>
  <c r="AJ259" i="21"/>
  <c r="AI259" i="21"/>
  <c r="AH259" i="21"/>
  <c r="AG259" i="21"/>
  <c r="AF259" i="21"/>
  <c r="AE259" i="21"/>
  <c r="AD259" i="21"/>
  <c r="AC259" i="21"/>
  <c r="AB259" i="21"/>
  <c r="AA259" i="21"/>
  <c r="Z259" i="21"/>
  <c r="Y259" i="21"/>
  <c r="X259" i="21"/>
  <c r="W259" i="21"/>
  <c r="W520" i="21" s="1"/>
  <c r="T259" i="21"/>
  <c r="S259" i="21"/>
  <c r="R259" i="21"/>
  <c r="R520" i="21" s="1"/>
  <c r="Q259" i="21"/>
  <c r="Q520" i="21" s="1"/>
  <c r="P259" i="21"/>
  <c r="O259" i="21"/>
  <c r="N259" i="21"/>
  <c r="N520" i="21" s="1"/>
  <c r="AU257" i="21"/>
  <c r="AT257" i="21"/>
  <c r="AS257" i="21"/>
  <c r="AR257" i="21"/>
  <c r="AQ257" i="21"/>
  <c r="AP257" i="21"/>
  <c r="AO257" i="21"/>
  <c r="AN257" i="21"/>
  <c r="AM257" i="21"/>
  <c r="AL257" i="21"/>
  <c r="AK257" i="21"/>
  <c r="AJ257" i="21"/>
  <c r="AI257" i="21"/>
  <c r="AH257" i="21"/>
  <c r="AG257" i="21"/>
  <c r="AF257" i="21"/>
  <c r="AE257" i="21"/>
  <c r="AD257" i="21"/>
  <c r="AC257" i="21"/>
  <c r="AB257" i="21"/>
  <c r="AA257" i="21"/>
  <c r="Z257" i="21"/>
  <c r="Y257" i="21"/>
  <c r="X257" i="21"/>
  <c r="W257" i="21"/>
  <c r="T257" i="21"/>
  <c r="S257" i="21"/>
  <c r="R257" i="21"/>
  <c r="Q257" i="21"/>
  <c r="P257" i="21"/>
  <c r="O257" i="21"/>
  <c r="N257" i="21"/>
  <c r="U256" i="21"/>
  <c r="U255" i="21"/>
  <c r="U254" i="21"/>
  <c r="U253" i="21"/>
  <c r="U252" i="21"/>
  <c r="AU250" i="21"/>
  <c r="AT250" i="21"/>
  <c r="AS250" i="21"/>
  <c r="AR250" i="21"/>
  <c r="AQ250" i="21"/>
  <c r="W250" i="21"/>
  <c r="T250" i="21"/>
  <c r="S250" i="21"/>
  <c r="R250" i="21"/>
  <c r="M244" i="21" s="1"/>
  <c r="Q250" i="21"/>
  <c r="P250" i="21"/>
  <c r="O250" i="21"/>
  <c r="N250" i="21"/>
  <c r="U250" i="21" s="1"/>
  <c r="U249" i="21"/>
  <c r="U248" i="21"/>
  <c r="U247" i="21"/>
  <c r="AP245" i="21"/>
  <c r="AP250" i="21" s="1"/>
  <c r="AO245" i="21"/>
  <c r="AO250" i="21" s="1"/>
  <c r="AN245" i="21"/>
  <c r="AN250" i="21" s="1"/>
  <c r="AM245" i="21"/>
  <c r="AM250" i="21" s="1"/>
  <c r="AL245" i="21"/>
  <c r="AL250" i="21" s="1"/>
  <c r="AK245" i="21"/>
  <c r="AK250" i="21" s="1"/>
  <c r="AJ245" i="21"/>
  <c r="AJ250" i="21" s="1"/>
  <c r="AI245" i="21"/>
  <c r="AI250" i="21" s="1"/>
  <c r="AH245" i="21"/>
  <c r="AH250" i="21" s="1"/>
  <c r="AG245" i="21"/>
  <c r="AG250" i="21" s="1"/>
  <c r="AF245" i="21"/>
  <c r="AF250" i="21" s="1"/>
  <c r="AE245" i="21"/>
  <c r="AE250" i="21" s="1"/>
  <c r="AD245" i="21"/>
  <c r="AD250" i="21" s="1"/>
  <c r="AC245" i="21"/>
  <c r="AC250" i="21" s="1"/>
  <c r="AB245" i="21"/>
  <c r="AB250" i="21" s="1"/>
  <c r="AA245" i="21"/>
  <c r="AA250" i="21" s="1"/>
  <c r="Z245" i="21"/>
  <c r="Z250" i="21" s="1"/>
  <c r="Y245" i="21"/>
  <c r="Y250" i="21" s="1"/>
  <c r="X245" i="21"/>
  <c r="X250" i="21" s="1"/>
  <c r="U245" i="21"/>
  <c r="U244" i="21"/>
  <c r="AU243" i="21"/>
  <c r="AT243" i="21"/>
  <c r="AS243" i="21"/>
  <c r="AR243" i="21"/>
  <c r="AQ243" i="21"/>
  <c r="AP243" i="21"/>
  <c r="AO243" i="21"/>
  <c r="AN243" i="21"/>
  <c r="AM243" i="21"/>
  <c r="AL243" i="21"/>
  <c r="AK243" i="21"/>
  <c r="AJ243" i="21"/>
  <c r="AI243" i="21"/>
  <c r="AH243" i="21"/>
  <c r="AG243" i="21"/>
  <c r="AF243" i="21"/>
  <c r="AE243" i="21"/>
  <c r="AD243" i="21"/>
  <c r="AC243" i="21"/>
  <c r="AB243" i="21"/>
  <c r="AA243" i="21"/>
  <c r="Z243" i="21"/>
  <c r="Y243" i="21"/>
  <c r="X243" i="21"/>
  <c r="W243" i="21"/>
  <c r="T243" i="21"/>
  <c r="S243" i="21"/>
  <c r="R243" i="21"/>
  <c r="M238" i="21" s="1"/>
  <c r="Q243" i="21"/>
  <c r="P243" i="21"/>
  <c r="O243" i="21"/>
  <c r="N243" i="21"/>
  <c r="U243" i="21" s="1"/>
  <c r="U242" i="21"/>
  <c r="U241" i="21"/>
  <c r="U240" i="21"/>
  <c r="U239" i="21"/>
  <c r="U238" i="21"/>
  <c r="AU236" i="21"/>
  <c r="AT236" i="21"/>
  <c r="AS236" i="21"/>
  <c r="AR236" i="21"/>
  <c r="AQ236" i="21"/>
  <c r="AP236" i="21"/>
  <c r="AO236" i="21"/>
  <c r="AN236" i="21"/>
  <c r="AM236" i="21"/>
  <c r="AL236" i="21"/>
  <c r="AK236" i="21"/>
  <c r="AJ236" i="21"/>
  <c r="AI236" i="21"/>
  <c r="AH236" i="21"/>
  <c r="AG236" i="21"/>
  <c r="AF236" i="21"/>
  <c r="AE236" i="21"/>
  <c r="AD236" i="21"/>
  <c r="AC236" i="21"/>
  <c r="AB236" i="21"/>
  <c r="AA236" i="21"/>
  <c r="Z236" i="21"/>
  <c r="Y236" i="21"/>
  <c r="X236" i="21"/>
  <c r="W236" i="21"/>
  <c r="T236" i="21"/>
  <c r="S236" i="21"/>
  <c r="R236" i="21"/>
  <c r="Q236" i="21"/>
  <c r="P236" i="21"/>
  <c r="O236" i="21"/>
  <c r="N236" i="21"/>
  <c r="U235" i="21"/>
  <c r="U234" i="21"/>
  <c r="U233" i="21"/>
  <c r="U232" i="21"/>
  <c r="U231" i="21"/>
  <c r="AU230" i="21"/>
  <c r="AT230" i="21"/>
  <c r="AS230" i="21"/>
  <c r="AR230" i="21"/>
  <c r="AQ230" i="21"/>
  <c r="AP230" i="21"/>
  <c r="AO230" i="21"/>
  <c r="AN230" i="21"/>
  <c r="AM230" i="21"/>
  <c r="AL230" i="21"/>
  <c r="AK230" i="21"/>
  <c r="AJ230" i="21"/>
  <c r="AI230" i="21"/>
  <c r="AH230" i="21"/>
  <c r="AG230" i="21"/>
  <c r="AF230" i="21"/>
  <c r="AE230" i="21"/>
  <c r="AD230" i="21"/>
  <c r="AC230" i="21"/>
  <c r="AB230" i="21"/>
  <c r="AA230" i="21"/>
  <c r="Z230" i="21"/>
  <c r="Y230" i="21"/>
  <c r="X230" i="21"/>
  <c r="W230" i="21"/>
  <c r="T230" i="21"/>
  <c r="S230" i="21"/>
  <c r="R230" i="21"/>
  <c r="Q230" i="21"/>
  <c r="P230" i="21"/>
  <c r="O230" i="21"/>
  <c r="N230" i="21"/>
  <c r="U229" i="21"/>
  <c r="U228" i="21"/>
  <c r="U227" i="21"/>
  <c r="U226" i="21"/>
  <c r="U225" i="21"/>
  <c r="AU224" i="21"/>
  <c r="AT224" i="21"/>
  <c r="AS224" i="21"/>
  <c r="AR224" i="21"/>
  <c r="AQ224" i="21"/>
  <c r="AP224" i="21"/>
  <c r="AO224" i="21"/>
  <c r="AN224" i="21"/>
  <c r="AM224" i="21"/>
  <c r="AL224" i="21"/>
  <c r="AK224" i="21"/>
  <c r="AJ224" i="21"/>
  <c r="AI224" i="21"/>
  <c r="AH224" i="21"/>
  <c r="AG224" i="21"/>
  <c r="AF224" i="21"/>
  <c r="AE224" i="21"/>
  <c r="AD224" i="21"/>
  <c r="AC224" i="21"/>
  <c r="AB224" i="21"/>
  <c r="AA224" i="21"/>
  <c r="Z224" i="21"/>
  <c r="Y224" i="21"/>
  <c r="X224" i="21"/>
  <c r="W224" i="21"/>
  <c r="T224" i="21"/>
  <c r="S224" i="21"/>
  <c r="R224" i="21"/>
  <c r="Q224" i="21"/>
  <c r="P224" i="21"/>
  <c r="O224" i="21"/>
  <c r="N224" i="21"/>
  <c r="U223" i="21"/>
  <c r="U222" i="21"/>
  <c r="U221" i="21"/>
  <c r="U220" i="21"/>
  <c r="U219" i="21"/>
  <c r="AU218" i="21"/>
  <c r="AT218" i="21"/>
  <c r="AS218" i="21"/>
  <c r="AR218" i="21"/>
  <c r="AQ218" i="21"/>
  <c r="AP218" i="21"/>
  <c r="AO218" i="21"/>
  <c r="AN218" i="21"/>
  <c r="AM218" i="21"/>
  <c r="AL218" i="21"/>
  <c r="AK218" i="21"/>
  <c r="AJ218" i="21"/>
  <c r="AI218" i="21"/>
  <c r="AH218" i="21"/>
  <c r="AG218" i="21"/>
  <c r="AF218" i="21"/>
  <c r="AE218" i="21"/>
  <c r="AD218" i="21"/>
  <c r="AC218" i="21"/>
  <c r="AB218" i="21"/>
  <c r="AA218" i="21"/>
  <c r="Z218" i="21"/>
  <c r="Y218" i="21"/>
  <c r="X218" i="21"/>
  <c r="W218" i="21"/>
  <c r="T218" i="21"/>
  <c r="S218" i="21"/>
  <c r="R218" i="21"/>
  <c r="M213" i="21" s="1"/>
  <c r="Q218" i="21"/>
  <c r="P218" i="21"/>
  <c r="O218" i="21"/>
  <c r="N218" i="21"/>
  <c r="U217" i="21"/>
  <c r="U216" i="21"/>
  <c r="U215" i="21"/>
  <c r="U214" i="21"/>
  <c r="U213" i="21"/>
  <c r="AU212" i="21"/>
  <c r="AT212" i="21"/>
  <c r="AS212" i="21"/>
  <c r="AR212" i="21"/>
  <c r="AQ212" i="21"/>
  <c r="AP212" i="21"/>
  <c r="AO212" i="21"/>
  <c r="AN212" i="21"/>
  <c r="AM212" i="21"/>
  <c r="AL212" i="21"/>
  <c r="AK212" i="21"/>
  <c r="AJ212" i="21"/>
  <c r="AI212" i="21"/>
  <c r="AH212" i="21"/>
  <c r="AG212" i="21"/>
  <c r="AF212" i="21"/>
  <c r="AE212" i="21"/>
  <c r="AD212" i="21"/>
  <c r="AC212" i="21"/>
  <c r="AB212" i="21"/>
  <c r="AA212" i="21"/>
  <c r="Z212" i="21"/>
  <c r="Y212" i="21"/>
  <c r="X212" i="21"/>
  <c r="W212" i="21"/>
  <c r="T212" i="21"/>
  <c r="S212" i="21"/>
  <c r="R212" i="21"/>
  <c r="Q212" i="21"/>
  <c r="P212" i="21"/>
  <c r="O212" i="21"/>
  <c r="N212" i="21"/>
  <c r="U211" i="21"/>
  <c r="U210" i="21"/>
  <c r="U209" i="21"/>
  <c r="U208" i="21"/>
  <c r="U207" i="21"/>
  <c r="AU205" i="21"/>
  <c r="AT205" i="21"/>
  <c r="AS205" i="21"/>
  <c r="AR205" i="21"/>
  <c r="AQ205" i="21"/>
  <c r="AP205" i="21"/>
  <c r="AO205" i="21"/>
  <c r="AN205" i="21"/>
  <c r="AM205" i="21"/>
  <c r="AL205" i="21"/>
  <c r="AK205" i="21"/>
  <c r="AJ205" i="21"/>
  <c r="AI205" i="21"/>
  <c r="AH205" i="21"/>
  <c r="AG205" i="21"/>
  <c r="AF205" i="21"/>
  <c r="AE205" i="21"/>
  <c r="AD205" i="21"/>
  <c r="AC205" i="21"/>
  <c r="AB205" i="21"/>
  <c r="AA205" i="21"/>
  <c r="Z205" i="21"/>
  <c r="Y205" i="21"/>
  <c r="X205" i="21"/>
  <c r="W205" i="21"/>
  <c r="T205" i="21"/>
  <c r="S205" i="21"/>
  <c r="R205" i="21"/>
  <c r="Q205" i="21"/>
  <c r="P205" i="21"/>
  <c r="O205" i="21"/>
  <c r="N205" i="21"/>
  <c r="U204" i="21"/>
  <c r="U203" i="21"/>
  <c r="U202" i="21"/>
  <c r="U201" i="21"/>
  <c r="U200" i="21"/>
  <c r="W199" i="21"/>
  <c r="T199" i="21"/>
  <c r="S199" i="21"/>
  <c r="R199" i="21"/>
  <c r="Q199" i="21"/>
  <c r="P199" i="21"/>
  <c r="O199" i="21"/>
  <c r="N199" i="21"/>
  <c r="U198" i="21"/>
  <c r="U197" i="21"/>
  <c r="U196" i="21"/>
  <c r="AU191" i="21"/>
  <c r="AU199" i="21" s="1"/>
  <c r="AT191" i="21"/>
  <c r="AT199" i="21" s="1"/>
  <c r="AS191" i="21"/>
  <c r="AS199" i="21" s="1"/>
  <c r="AR191" i="21"/>
  <c r="AR199" i="21" s="1"/>
  <c r="AQ191" i="21"/>
  <c r="AQ199" i="21" s="1"/>
  <c r="AP191" i="21"/>
  <c r="AP199" i="21" s="1"/>
  <c r="AO191" i="21"/>
  <c r="AO199" i="21" s="1"/>
  <c r="AN191" i="21"/>
  <c r="AN199" i="21" s="1"/>
  <c r="AM191" i="21"/>
  <c r="AM199" i="21" s="1"/>
  <c r="AL191" i="21"/>
  <c r="AL199" i="21" s="1"/>
  <c r="AK191" i="21"/>
  <c r="AK199" i="21" s="1"/>
  <c r="AJ191" i="21"/>
  <c r="AJ199" i="21" s="1"/>
  <c r="AI191" i="21"/>
  <c r="AI199" i="21" s="1"/>
  <c r="AH191" i="21"/>
  <c r="AH199" i="21" s="1"/>
  <c r="AG191" i="21"/>
  <c r="AG199" i="21" s="1"/>
  <c r="AF191" i="21"/>
  <c r="AF199" i="21" s="1"/>
  <c r="AE191" i="21"/>
  <c r="AE199" i="21" s="1"/>
  <c r="AD191" i="21"/>
  <c r="AD199" i="21" s="1"/>
  <c r="AC191" i="21"/>
  <c r="AC199" i="21" s="1"/>
  <c r="AB191" i="21"/>
  <c r="AB199" i="21" s="1"/>
  <c r="AA191" i="21"/>
  <c r="AA199" i="21" s="1"/>
  <c r="Z191" i="21"/>
  <c r="Z199" i="21" s="1"/>
  <c r="Y191" i="21"/>
  <c r="Y199" i="21" s="1"/>
  <c r="X191" i="21"/>
  <c r="X199" i="21" s="1"/>
  <c r="U191" i="21"/>
  <c r="U190" i="21"/>
  <c r="AU189" i="21"/>
  <c r="AT189" i="21"/>
  <c r="AS189" i="21"/>
  <c r="AR189" i="21"/>
  <c r="AQ189" i="21"/>
  <c r="AP189" i="21"/>
  <c r="AO189" i="21"/>
  <c r="AN189" i="21"/>
  <c r="AM189" i="21"/>
  <c r="AL189" i="21"/>
  <c r="AK189" i="21"/>
  <c r="AJ189" i="21"/>
  <c r="AI189" i="21"/>
  <c r="AH189" i="21"/>
  <c r="AG189" i="21"/>
  <c r="AF189" i="21"/>
  <c r="AE189" i="21"/>
  <c r="AD189" i="21"/>
  <c r="AC189" i="21"/>
  <c r="AB189" i="21"/>
  <c r="AA189" i="21"/>
  <c r="Z189" i="21"/>
  <c r="Y189" i="21"/>
  <c r="X189" i="21"/>
  <c r="W189" i="21"/>
  <c r="T189" i="21"/>
  <c r="S189" i="21"/>
  <c r="R189" i="21"/>
  <c r="Q189" i="21"/>
  <c r="P189" i="21"/>
  <c r="O189" i="21"/>
  <c r="N189" i="21"/>
  <c r="U188" i="21"/>
  <c r="U187" i="21"/>
  <c r="U186" i="21"/>
  <c r="AU182" i="21"/>
  <c r="AU260" i="21" s="1"/>
  <c r="AT182" i="21"/>
  <c r="AS182" i="21"/>
  <c r="AS260" i="21" s="1"/>
  <c r="AR182" i="21"/>
  <c r="AR260" i="21" s="1"/>
  <c r="AR521" i="21" s="1"/>
  <c r="AQ182" i="21"/>
  <c r="AQ260" i="21" s="1"/>
  <c r="AP182" i="21"/>
  <c r="AO182" i="21"/>
  <c r="AO260" i="21" s="1"/>
  <c r="AN182" i="21"/>
  <c r="AN260" i="21" s="1"/>
  <c r="AN521" i="21" s="1"/>
  <c r="AM182" i="21"/>
  <c r="AM260" i="21" s="1"/>
  <c r="AL182" i="21"/>
  <c r="AK182" i="21"/>
  <c r="AJ182" i="21"/>
  <c r="AI182" i="21"/>
  <c r="AH182" i="21"/>
  <c r="AG182" i="21"/>
  <c r="AF182" i="21"/>
  <c r="AE182" i="21"/>
  <c r="AD182" i="21"/>
  <c r="AC182" i="21"/>
  <c r="AB182" i="21"/>
  <c r="AA182" i="21"/>
  <c r="Z182" i="21"/>
  <c r="Y182" i="21"/>
  <c r="X182" i="21"/>
  <c r="W182" i="21"/>
  <c r="U182" i="21"/>
  <c r="U181" i="21"/>
  <c r="AU180" i="21"/>
  <c r="AT180" i="21"/>
  <c r="AS180" i="21"/>
  <c r="AR180" i="21"/>
  <c r="AQ180" i="21"/>
  <c r="AP180" i="21"/>
  <c r="AO180" i="21"/>
  <c r="AN180" i="21"/>
  <c r="AM180" i="21"/>
  <c r="AL180" i="21"/>
  <c r="AF180" i="21"/>
  <c r="AE180" i="21"/>
  <c r="AD180" i="21"/>
  <c r="AC180" i="21"/>
  <c r="AB180" i="21"/>
  <c r="AA180" i="21"/>
  <c r="Z180" i="21"/>
  <c r="Y180" i="21"/>
  <c r="X180" i="21"/>
  <c r="W180" i="21"/>
  <c r="T180" i="21"/>
  <c r="S180" i="21"/>
  <c r="R180" i="21"/>
  <c r="Q180" i="21"/>
  <c r="P180" i="21"/>
  <c r="O180" i="21"/>
  <c r="N180" i="21"/>
  <c r="U179" i="21"/>
  <c r="U178" i="21"/>
  <c r="U177" i="21"/>
  <c r="AK175" i="21"/>
  <c r="AK180" i="21" s="1"/>
  <c r="AJ175" i="21"/>
  <c r="AJ180" i="21" s="1"/>
  <c r="AI175" i="21"/>
  <c r="AI180" i="21" s="1"/>
  <c r="AH175" i="21"/>
  <c r="AH180" i="21" s="1"/>
  <c r="AG175" i="21"/>
  <c r="AG180" i="21" s="1"/>
  <c r="U175" i="21"/>
  <c r="U174" i="21"/>
  <c r="AU173" i="21"/>
  <c r="AT173" i="21"/>
  <c r="AS173" i="21"/>
  <c r="AR173" i="21"/>
  <c r="AQ173" i="21"/>
  <c r="AP173" i="21"/>
  <c r="AO173" i="21"/>
  <c r="AN173" i="21"/>
  <c r="AM173" i="21"/>
  <c r="AL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T173" i="21"/>
  <c r="S173" i="21"/>
  <c r="R173" i="21"/>
  <c r="Q173" i="21"/>
  <c r="P173" i="21"/>
  <c r="O173" i="21"/>
  <c r="N173" i="21"/>
  <c r="U172" i="21"/>
  <c r="U171" i="21"/>
  <c r="U170" i="21"/>
  <c r="U169" i="21"/>
  <c r="U168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T167" i="21"/>
  <c r="S167" i="21"/>
  <c r="R167" i="21"/>
  <c r="Q167" i="21"/>
  <c r="P167" i="21"/>
  <c r="O167" i="21"/>
  <c r="N167" i="21"/>
  <c r="U166" i="21"/>
  <c r="U165" i="21"/>
  <c r="U164" i="21"/>
  <c r="U163" i="21"/>
  <c r="U162" i="21"/>
  <c r="AU161" i="21"/>
  <c r="AT161" i="21"/>
  <c r="AS161" i="21"/>
  <c r="AR161" i="21"/>
  <c r="AQ161" i="21"/>
  <c r="AP161" i="21"/>
  <c r="AO161" i="21"/>
  <c r="AN161" i="21"/>
  <c r="AM161" i="21"/>
  <c r="AL161" i="21"/>
  <c r="AK161" i="21"/>
  <c r="AJ161" i="21"/>
  <c r="AI161" i="21"/>
  <c r="AH161" i="21"/>
  <c r="AG161" i="21"/>
  <c r="AF161" i="21"/>
  <c r="AE161" i="21"/>
  <c r="AD161" i="21"/>
  <c r="AC161" i="21"/>
  <c r="AB161" i="21"/>
  <c r="AA161" i="21"/>
  <c r="Z161" i="21"/>
  <c r="Y161" i="21"/>
  <c r="X161" i="21"/>
  <c r="W161" i="21"/>
  <c r="T161" i="21"/>
  <c r="S161" i="21"/>
  <c r="R161" i="21"/>
  <c r="Q161" i="21"/>
  <c r="M155" i="21" s="1"/>
  <c r="P161" i="21"/>
  <c r="O161" i="21"/>
  <c r="N161" i="21"/>
  <c r="U160" i="21"/>
  <c r="U159" i="21"/>
  <c r="U158" i="21"/>
  <c r="U157" i="21"/>
  <c r="U156" i="21"/>
  <c r="U155" i="21"/>
  <c r="AU152" i="21"/>
  <c r="AT152" i="21"/>
  <c r="AS152" i="21"/>
  <c r="AR152" i="21"/>
  <c r="AQ152" i="21"/>
  <c r="AP152" i="21"/>
  <c r="AO152" i="21"/>
  <c r="AN152" i="21"/>
  <c r="AM152" i="21"/>
  <c r="AL152" i="21"/>
  <c r="AK152" i="21"/>
  <c r="AJ152" i="21"/>
  <c r="AI152" i="21"/>
  <c r="AH152" i="21"/>
  <c r="AG152" i="21"/>
  <c r="AF152" i="21"/>
  <c r="AE152" i="21"/>
  <c r="AD152" i="21"/>
  <c r="AC152" i="21"/>
  <c r="AB152" i="21"/>
  <c r="AA152" i="21"/>
  <c r="Z152" i="21"/>
  <c r="Y152" i="21"/>
  <c r="X152" i="21"/>
  <c r="W152" i="21"/>
  <c r="T152" i="21"/>
  <c r="S152" i="21"/>
  <c r="R152" i="21"/>
  <c r="Q152" i="21"/>
  <c r="P152" i="21"/>
  <c r="O152" i="21"/>
  <c r="N152" i="21"/>
  <c r="U151" i="21"/>
  <c r="U150" i="21"/>
  <c r="U149" i="21"/>
  <c r="U148" i="21"/>
  <c r="U147" i="21"/>
  <c r="AU146" i="21"/>
  <c r="AT146" i="21"/>
  <c r="AS146" i="21"/>
  <c r="AR146" i="21"/>
  <c r="AQ146" i="21"/>
  <c r="AP146" i="21"/>
  <c r="AO146" i="21"/>
  <c r="AN146" i="21"/>
  <c r="AM146" i="21"/>
  <c r="AL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T146" i="21"/>
  <c r="S146" i="21"/>
  <c r="R146" i="21"/>
  <c r="Q146" i="21"/>
  <c r="P146" i="21"/>
  <c r="O146" i="21"/>
  <c r="N146" i="21"/>
  <c r="U145" i="21"/>
  <c r="U144" i="21"/>
  <c r="U143" i="21"/>
  <c r="U142" i="21"/>
  <c r="U141" i="21"/>
  <c r="AU139" i="21"/>
  <c r="AT139" i="21"/>
  <c r="AS139" i="21"/>
  <c r="AR139" i="21"/>
  <c r="AQ139" i="21"/>
  <c r="AP139" i="21"/>
  <c r="AO139" i="21"/>
  <c r="AN139" i="21"/>
  <c r="AM139" i="21"/>
  <c r="AL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T139" i="21"/>
  <c r="S139" i="21"/>
  <c r="R139" i="21"/>
  <c r="Q139" i="21"/>
  <c r="P139" i="21"/>
  <c r="O139" i="21"/>
  <c r="N139" i="21"/>
  <c r="U138" i="21"/>
  <c r="U137" i="21"/>
  <c r="U136" i="21"/>
  <c r="U135" i="21"/>
  <c r="U134" i="21"/>
  <c r="AU133" i="21"/>
  <c r="AT133" i="21"/>
  <c r="AS133" i="21"/>
  <c r="AR133" i="21"/>
  <c r="AQ133" i="21"/>
  <c r="AP133" i="21"/>
  <c r="AO133" i="21"/>
  <c r="AN133" i="21"/>
  <c r="AM133" i="21"/>
  <c r="AL133" i="21"/>
  <c r="AK133" i="21"/>
  <c r="AJ133" i="21"/>
  <c r="AI133" i="21"/>
  <c r="AH133" i="21"/>
  <c r="AG133" i="21"/>
  <c r="AF133" i="21"/>
  <c r="AE133" i="21"/>
  <c r="AD133" i="21"/>
  <c r="AC133" i="21"/>
  <c r="AB133" i="21"/>
  <c r="AA133" i="21"/>
  <c r="Z133" i="21"/>
  <c r="Y133" i="21"/>
  <c r="X133" i="21"/>
  <c r="W133" i="21"/>
  <c r="T133" i="21"/>
  <c r="S133" i="21"/>
  <c r="R133" i="21"/>
  <c r="Q133" i="21"/>
  <c r="M128" i="21" s="1"/>
  <c r="P133" i="21"/>
  <c r="O133" i="21"/>
  <c r="N133" i="21"/>
  <c r="U132" i="21"/>
  <c r="U131" i="21"/>
  <c r="U130" i="21"/>
  <c r="U129" i="21"/>
  <c r="U128" i="21"/>
  <c r="AU127" i="21"/>
  <c r="AT127" i="21"/>
  <c r="AS127" i="21"/>
  <c r="AR127" i="21"/>
  <c r="AQ127" i="21"/>
  <c r="AP127" i="21"/>
  <c r="AO127" i="21"/>
  <c r="AN127" i="21"/>
  <c r="AM127" i="21"/>
  <c r="AL127" i="21"/>
  <c r="AK127" i="21"/>
  <c r="AJ127" i="21"/>
  <c r="AI127" i="21"/>
  <c r="AH127" i="21"/>
  <c r="AG127" i="21"/>
  <c r="AF127" i="21"/>
  <c r="AE127" i="21"/>
  <c r="AD127" i="21"/>
  <c r="AC127" i="21"/>
  <c r="AB127" i="21"/>
  <c r="AA127" i="21"/>
  <c r="Z127" i="21"/>
  <c r="Y127" i="21"/>
  <c r="X127" i="21"/>
  <c r="W127" i="21"/>
  <c r="T127" i="21"/>
  <c r="S127" i="21"/>
  <c r="R127" i="21"/>
  <c r="Q127" i="21"/>
  <c r="P127" i="21"/>
  <c r="O127" i="21"/>
  <c r="N127" i="21"/>
  <c r="U126" i="21"/>
  <c r="U125" i="21"/>
  <c r="U124" i="21"/>
  <c r="U123" i="21"/>
  <c r="U122" i="21"/>
  <c r="AU121" i="21"/>
  <c r="AT121" i="21"/>
  <c r="AS121" i="21"/>
  <c r="AR121" i="21"/>
  <c r="AQ121" i="21"/>
  <c r="AP121" i="21"/>
  <c r="AO121" i="21"/>
  <c r="AN121" i="21"/>
  <c r="AM121" i="21"/>
  <c r="AL121" i="21"/>
  <c r="AK121" i="21"/>
  <c r="AJ121" i="21"/>
  <c r="AI121" i="21"/>
  <c r="AH121" i="21"/>
  <c r="AG121" i="21"/>
  <c r="AF121" i="21"/>
  <c r="AE121" i="21"/>
  <c r="AD121" i="21"/>
  <c r="AC121" i="21"/>
  <c r="AB121" i="21"/>
  <c r="AA121" i="21"/>
  <c r="Z121" i="21"/>
  <c r="Y121" i="21"/>
  <c r="X121" i="21"/>
  <c r="W121" i="21"/>
  <c r="T121" i="21"/>
  <c r="S121" i="21"/>
  <c r="R121" i="21"/>
  <c r="Q121" i="21"/>
  <c r="P121" i="21"/>
  <c r="O121" i="21"/>
  <c r="N121" i="21"/>
  <c r="U120" i="21"/>
  <c r="U119" i="21"/>
  <c r="U118" i="21"/>
  <c r="U117" i="21"/>
  <c r="U116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T115" i="21"/>
  <c r="S115" i="21"/>
  <c r="R115" i="21"/>
  <c r="Q115" i="21"/>
  <c r="M110" i="21" s="1"/>
  <c r="P115" i="21"/>
  <c r="O115" i="21"/>
  <c r="N115" i="21"/>
  <c r="U114" i="21"/>
  <c r="U113" i="21"/>
  <c r="U112" i="21"/>
  <c r="U111" i="21"/>
  <c r="U110" i="21"/>
  <c r="AU109" i="21"/>
  <c r="AT109" i="21"/>
  <c r="AS109" i="21"/>
  <c r="AR109" i="21"/>
  <c r="AQ109" i="21"/>
  <c r="AP109" i="21"/>
  <c r="AO109" i="21"/>
  <c r="AN109" i="21"/>
  <c r="AM109" i="21"/>
  <c r="AL109" i="21"/>
  <c r="AK109" i="21"/>
  <c r="AJ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T109" i="21"/>
  <c r="S109" i="21"/>
  <c r="R109" i="21"/>
  <c r="M104" i="21" s="1"/>
  <c r="Q109" i="21"/>
  <c r="P109" i="21"/>
  <c r="O109" i="21"/>
  <c r="N109" i="21"/>
  <c r="U109" i="21" s="1"/>
  <c r="U108" i="21"/>
  <c r="U107" i="21"/>
  <c r="U106" i="21"/>
  <c r="U105" i="21"/>
  <c r="U104" i="21"/>
  <c r="AU102" i="21"/>
  <c r="AT102" i="21"/>
  <c r="AS102" i="21"/>
  <c r="AR102" i="21"/>
  <c r="AQ102" i="21"/>
  <c r="AP102" i="21"/>
  <c r="AO102" i="21"/>
  <c r="AN102" i="21"/>
  <c r="AM102" i="21"/>
  <c r="AL102" i="21"/>
  <c r="AK102" i="21"/>
  <c r="AJ102" i="21"/>
  <c r="AI102" i="21"/>
  <c r="AH102" i="21"/>
  <c r="AG102" i="21"/>
  <c r="AF102" i="21"/>
  <c r="AE102" i="21"/>
  <c r="AD102" i="21"/>
  <c r="AC102" i="21"/>
  <c r="AB102" i="21"/>
  <c r="AA102" i="21"/>
  <c r="Z102" i="21"/>
  <c r="Y102" i="21"/>
  <c r="X102" i="21"/>
  <c r="W102" i="21"/>
  <c r="T102" i="21"/>
  <c r="S102" i="21"/>
  <c r="R102" i="21"/>
  <c r="Q102" i="21"/>
  <c r="P102" i="21"/>
  <c r="O102" i="21"/>
  <c r="N102" i="21"/>
  <c r="U101" i="21"/>
  <c r="U100" i="21"/>
  <c r="U99" i="21"/>
  <c r="U98" i="21"/>
  <c r="U97" i="21"/>
  <c r="AU96" i="21"/>
  <c r="AT96" i="21"/>
  <c r="AS96" i="21"/>
  <c r="AR96" i="21"/>
  <c r="AQ96" i="21"/>
  <c r="AP96" i="21"/>
  <c r="AO96" i="21"/>
  <c r="AN96" i="21"/>
  <c r="AM96" i="21"/>
  <c r="AL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T96" i="21"/>
  <c r="S96" i="21"/>
  <c r="R96" i="21"/>
  <c r="Q96" i="21"/>
  <c r="P96" i="21"/>
  <c r="O96" i="21"/>
  <c r="N96" i="21"/>
  <c r="U95" i="21"/>
  <c r="U94" i="21"/>
  <c r="U93" i="21"/>
  <c r="U92" i="21"/>
  <c r="U91" i="21"/>
  <c r="AU89" i="21"/>
  <c r="AT89" i="21"/>
  <c r="AS89" i="21"/>
  <c r="AR89" i="21"/>
  <c r="AQ89" i="21"/>
  <c r="AP89" i="21"/>
  <c r="AO89" i="21"/>
  <c r="AN89" i="21"/>
  <c r="AM89" i="21"/>
  <c r="AL89" i="21"/>
  <c r="T89" i="21"/>
  <c r="S89" i="21"/>
  <c r="R89" i="21"/>
  <c r="Q89" i="21"/>
  <c r="P89" i="21"/>
  <c r="O89" i="21"/>
  <c r="N89" i="21"/>
  <c r="U88" i="21"/>
  <c r="U87" i="21"/>
  <c r="U86" i="21"/>
  <c r="AK84" i="21"/>
  <c r="AK260" i="21" s="1"/>
  <c r="AJ84" i="21"/>
  <c r="AJ260" i="21" s="1"/>
  <c r="AJ521" i="21" s="1"/>
  <c r="AI84" i="21"/>
  <c r="AI260" i="21" s="1"/>
  <c r="AI521" i="21" s="1"/>
  <c r="AH84" i="21"/>
  <c r="AG84" i="21"/>
  <c r="AG260" i="21" s="1"/>
  <c r="AF84" i="21"/>
  <c r="AF260" i="21" s="1"/>
  <c r="AF521" i="21" s="1"/>
  <c r="AE84" i="21"/>
  <c r="AE260" i="21" s="1"/>
  <c r="AE521" i="21" s="1"/>
  <c r="AD84" i="21"/>
  <c r="AC84" i="21"/>
  <c r="AC260" i="21" s="1"/>
  <c r="AB84" i="21"/>
  <c r="AB260" i="21" s="1"/>
  <c r="AB521" i="21" s="1"/>
  <c r="AA84" i="21"/>
  <c r="AA260" i="21" s="1"/>
  <c r="AA521" i="21" s="1"/>
  <c r="Z84" i="21"/>
  <c r="Y84" i="21"/>
  <c r="Y260" i="21" s="1"/>
  <c r="X84" i="21"/>
  <c r="X260" i="21" s="1"/>
  <c r="X521" i="21" s="1"/>
  <c r="W84" i="21"/>
  <c r="W260" i="21" s="1"/>
  <c r="W521" i="21" s="1"/>
  <c r="U84" i="21"/>
  <c r="U83" i="21"/>
  <c r="AU82" i="21"/>
  <c r="AT82" i="21"/>
  <c r="AS82" i="21"/>
  <c r="AR82" i="21"/>
  <c r="AQ82" i="21"/>
  <c r="AP82" i="21"/>
  <c r="AO82" i="21"/>
  <c r="AN82" i="21"/>
  <c r="AM82" i="21"/>
  <c r="AL82" i="21"/>
  <c r="AK82" i="21"/>
  <c r="AJ82" i="21"/>
  <c r="AI82" i="21"/>
  <c r="AH82" i="21"/>
  <c r="AG82" i="21"/>
  <c r="AF82" i="21"/>
  <c r="AE82" i="21"/>
  <c r="AD82" i="21"/>
  <c r="AC82" i="21"/>
  <c r="AB82" i="21"/>
  <c r="AA82" i="21"/>
  <c r="Z82" i="21"/>
  <c r="Y82" i="21"/>
  <c r="X82" i="21"/>
  <c r="W82" i="21"/>
  <c r="T82" i="21"/>
  <c r="S82" i="21"/>
  <c r="R82" i="21"/>
  <c r="Q82" i="21"/>
  <c r="M77" i="21" s="1"/>
  <c r="P82" i="21"/>
  <c r="O82" i="21"/>
  <c r="N82" i="21"/>
  <c r="U81" i="21"/>
  <c r="U80" i="21"/>
  <c r="U79" i="21"/>
  <c r="U78" i="21"/>
  <c r="U77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T72" i="21"/>
  <c r="S72" i="21"/>
  <c r="R72" i="21"/>
  <c r="M67" i="21" s="1"/>
  <c r="Q72" i="21"/>
  <c r="P72" i="21"/>
  <c r="O72" i="21"/>
  <c r="N72" i="21"/>
  <c r="U72" i="21" s="1"/>
  <c r="U71" i="21"/>
  <c r="U70" i="21"/>
  <c r="U69" i="21"/>
  <c r="U68" i="21"/>
  <c r="U67" i="21"/>
  <c r="AU66" i="21"/>
  <c r="AT66" i="21"/>
  <c r="AS66" i="21"/>
  <c r="AR66" i="21"/>
  <c r="AQ66" i="21"/>
  <c r="AP66" i="21"/>
  <c r="AO66" i="21"/>
  <c r="AN66" i="21"/>
  <c r="AM66" i="21"/>
  <c r="AL66" i="21"/>
  <c r="T66" i="21"/>
  <c r="S66" i="21"/>
  <c r="R66" i="21"/>
  <c r="Q66" i="21"/>
  <c r="P66" i="21"/>
  <c r="O66" i="21"/>
  <c r="N66" i="21"/>
  <c r="AK65" i="21"/>
  <c r="AK64" i="21" s="1"/>
  <c r="AJ64" i="21"/>
  <c r="AJ66" i="21" s="1"/>
  <c r="AI64" i="21"/>
  <c r="AI263" i="21" s="1"/>
  <c r="AH64" i="21"/>
  <c r="AH66" i="21" s="1"/>
  <c r="AG64" i="21"/>
  <c r="AG263" i="21" s="1"/>
  <c r="AF64" i="21"/>
  <c r="AF66" i="21" s="1"/>
  <c r="AE64" i="21"/>
  <c r="AE263" i="21" s="1"/>
  <c r="AD64" i="21"/>
  <c r="AD66" i="21" s="1"/>
  <c r="AC64" i="21"/>
  <c r="AC263" i="21" s="1"/>
  <c r="AB64" i="21"/>
  <c r="AB66" i="21" s="1"/>
  <c r="AA64" i="21"/>
  <c r="AA263" i="21" s="1"/>
  <c r="Z64" i="21"/>
  <c r="Z66" i="21" s="1"/>
  <c r="Y64" i="21"/>
  <c r="Y263" i="21" s="1"/>
  <c r="X64" i="21"/>
  <c r="X66" i="21" s="1"/>
  <c r="W64" i="21"/>
  <c r="W263" i="21" s="1"/>
  <c r="U64" i="21"/>
  <c r="U63" i="21"/>
  <c r="U62" i="21"/>
  <c r="U61" i="21"/>
  <c r="U60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T53" i="21"/>
  <c r="S53" i="21"/>
  <c r="R53" i="21"/>
  <c r="Q53" i="21"/>
  <c r="P53" i="21"/>
  <c r="O53" i="21"/>
  <c r="N53" i="21"/>
  <c r="U52" i="21"/>
  <c r="U51" i="21"/>
  <c r="U50" i="21"/>
  <c r="U49" i="21"/>
  <c r="U48" i="21"/>
  <c r="M48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T46" i="21"/>
  <c r="S46" i="21"/>
  <c r="R46" i="21"/>
  <c r="Q46" i="21"/>
  <c r="P46" i="21"/>
  <c r="O46" i="21"/>
  <c r="U46" i="21" s="1"/>
  <c r="N46" i="21"/>
  <c r="U45" i="21"/>
  <c r="U44" i="21"/>
  <c r="U43" i="21"/>
  <c r="U42" i="21"/>
  <c r="U41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T39" i="21"/>
  <c r="S39" i="21"/>
  <c r="R39" i="21"/>
  <c r="Q39" i="21"/>
  <c r="P39" i="21"/>
  <c r="O39" i="21"/>
  <c r="N39" i="21"/>
  <c r="U38" i="21"/>
  <c r="U37" i="21"/>
  <c r="U36" i="21"/>
  <c r="U35" i="21"/>
  <c r="U34" i="21"/>
  <c r="M34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T33" i="21"/>
  <c r="S33" i="21"/>
  <c r="R33" i="21"/>
  <c r="Q33" i="21"/>
  <c r="P33" i="21"/>
  <c r="O33" i="21"/>
  <c r="N33" i="21"/>
  <c r="U32" i="21"/>
  <c r="U31" i="21"/>
  <c r="U30" i="21"/>
  <c r="U29" i="21"/>
  <c r="U28" i="21"/>
  <c r="M28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T26" i="21"/>
  <c r="S26" i="21"/>
  <c r="R26" i="21"/>
  <c r="Q26" i="21"/>
  <c r="P26" i="21"/>
  <c r="O26" i="21"/>
  <c r="N26" i="21"/>
  <c r="U25" i="21"/>
  <c r="U24" i="21"/>
  <c r="U23" i="21"/>
  <c r="U22" i="21"/>
  <c r="U21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T20" i="21"/>
  <c r="S20" i="21"/>
  <c r="R20" i="21"/>
  <c r="Q20" i="21"/>
  <c r="P20" i="21"/>
  <c r="O20" i="21"/>
  <c r="N20" i="21"/>
  <c r="U19" i="21"/>
  <c r="U18" i="21"/>
  <c r="U17" i="21"/>
  <c r="U16" i="21"/>
  <c r="U15" i="21"/>
  <c r="X213" i="13"/>
  <c r="Y213" i="13"/>
  <c r="Z213" i="13"/>
  <c r="AA213" i="13"/>
  <c r="AB213" i="13"/>
  <c r="AC213" i="13"/>
  <c r="AD213" i="13"/>
  <c r="AE213" i="13"/>
  <c r="AF213" i="13"/>
  <c r="AI213" i="13"/>
  <c r="AJ213" i="13"/>
  <c r="AK213" i="13"/>
  <c r="AL213" i="13"/>
  <c r="AM213" i="13"/>
  <c r="AN213" i="13"/>
  <c r="AO213" i="13"/>
  <c r="AP213" i="13"/>
  <c r="AH213" i="13"/>
  <c r="AG207" i="13"/>
  <c r="U289" i="13" l="1"/>
  <c r="S16" i="17"/>
  <c r="R16" i="17"/>
  <c r="U173" i="21"/>
  <c r="M225" i="21"/>
  <c r="M308" i="21"/>
  <c r="M555" i="21"/>
  <c r="M597" i="21"/>
  <c r="U766" i="21"/>
  <c r="M768" i="21"/>
  <c r="M869" i="21"/>
  <c r="M883" i="21" s="1"/>
  <c r="AL271" i="6"/>
  <c r="AL331" i="6"/>
  <c r="AQ271" i="6"/>
  <c r="AQ331" i="6"/>
  <c r="AM271" i="6"/>
  <c r="AM331" i="6"/>
  <c r="AH271" i="6"/>
  <c r="AH331" i="6"/>
  <c r="AC271" i="6"/>
  <c r="AC331" i="6"/>
  <c r="Y271" i="6"/>
  <c r="Y331" i="6"/>
  <c r="M83" i="21"/>
  <c r="U96" i="21"/>
  <c r="M141" i="21"/>
  <c r="M200" i="21"/>
  <c r="U224" i="21"/>
  <c r="AB733" i="21"/>
  <c r="AT271" i="6"/>
  <c r="AT331" i="6"/>
  <c r="AP271" i="6"/>
  <c r="AP331" i="6"/>
  <c r="AK271" i="6"/>
  <c r="AK331" i="6"/>
  <c r="AF271" i="6"/>
  <c r="AF331" i="6"/>
  <c r="AB271" i="6"/>
  <c r="AB331" i="6"/>
  <c r="M116" i="21"/>
  <c r="U139" i="21"/>
  <c r="M181" i="21"/>
  <c r="U326" i="21"/>
  <c r="U368" i="21"/>
  <c r="M363" i="21"/>
  <c r="M369" i="21"/>
  <c r="M567" i="21"/>
  <c r="M619" i="21"/>
  <c r="AK733" i="21"/>
  <c r="AO733" i="21"/>
  <c r="AS733" i="21"/>
  <c r="U703" i="21"/>
  <c r="M704" i="21"/>
  <c r="X271" i="6"/>
  <c r="X331" i="6"/>
  <c r="AS271" i="6"/>
  <c r="AS331" i="6"/>
  <c r="AO271" i="6"/>
  <c r="AO331" i="6"/>
  <c r="AJ271" i="6"/>
  <c r="AJ331" i="6"/>
  <c r="AE271" i="6"/>
  <c r="AE331" i="6"/>
  <c r="AA271" i="6"/>
  <c r="AA331" i="6"/>
  <c r="M15" i="21"/>
  <c r="M60" i="21"/>
  <c r="U609" i="21"/>
  <c r="M603" i="21"/>
  <c r="U673" i="21"/>
  <c r="M668" i="21"/>
  <c r="U680" i="21"/>
  <c r="AL733" i="21"/>
  <c r="AB722" i="21"/>
  <c r="AL738" i="21"/>
  <c r="AT738" i="21"/>
  <c r="M761" i="21"/>
  <c r="M774" i="21"/>
  <c r="U785" i="21"/>
  <c r="U791" i="21"/>
  <c r="U804" i="21"/>
  <c r="AG271" i="6"/>
  <c r="AG331" i="6"/>
  <c r="AR271" i="6"/>
  <c r="AR331" i="6"/>
  <c r="AN271" i="6"/>
  <c r="AN331" i="6"/>
  <c r="AI271" i="6"/>
  <c r="AI331" i="6"/>
  <c r="AD271" i="6"/>
  <c r="AD331" i="6"/>
  <c r="Z271" i="6"/>
  <c r="Z331" i="6"/>
  <c r="S14" i="17"/>
  <c r="Q44" i="17"/>
  <c r="U62" i="13"/>
  <c r="M55" i="13"/>
  <c r="X114" i="13"/>
  <c r="AQ265" i="21"/>
  <c r="Y524" i="21"/>
  <c r="AC524" i="21"/>
  <c r="AM521" i="21"/>
  <c r="AU521" i="21"/>
  <c r="R265" i="21"/>
  <c r="M21" i="21"/>
  <c r="T520" i="21"/>
  <c r="W522" i="21"/>
  <c r="AE522" i="21"/>
  <c r="AM522" i="21"/>
  <c r="AU522" i="21"/>
  <c r="Q523" i="21"/>
  <c r="AA523" i="21"/>
  <c r="AE523" i="21"/>
  <c r="AM523" i="21"/>
  <c r="AQ523" i="21"/>
  <c r="AU523" i="21"/>
  <c r="Q524" i="21"/>
  <c r="U734" i="21"/>
  <c r="R738" i="21"/>
  <c r="AM265" i="21"/>
  <c r="AU265" i="21"/>
  <c r="AG524" i="21"/>
  <c r="AQ521" i="21"/>
  <c r="S345" i="21"/>
  <c r="M269" i="21"/>
  <c r="N265" i="21"/>
  <c r="U53" i="21"/>
  <c r="P520" i="21"/>
  <c r="Q522" i="21"/>
  <c r="AA522" i="21"/>
  <c r="AI522" i="21"/>
  <c r="AQ522" i="21"/>
  <c r="W523" i="21"/>
  <c r="AI523" i="21"/>
  <c r="M91" i="21"/>
  <c r="M174" i="21"/>
  <c r="M97" i="21"/>
  <c r="M147" i="21"/>
  <c r="U189" i="21"/>
  <c r="U212" i="21"/>
  <c r="AU520" i="21"/>
  <c r="AM524" i="21"/>
  <c r="AQ524" i="21"/>
  <c r="AL340" i="21"/>
  <c r="T432" i="21"/>
  <c r="U536" i="21"/>
  <c r="M537" i="21"/>
  <c r="M805" i="21"/>
  <c r="AO265" i="21"/>
  <c r="AA524" i="21"/>
  <c r="AI524" i="21"/>
  <c r="U82" i="21"/>
  <c r="Y521" i="21"/>
  <c r="AC521" i="21"/>
  <c r="AG521" i="21"/>
  <c r="AK521" i="21"/>
  <c r="U115" i="21"/>
  <c r="U133" i="21"/>
  <c r="M134" i="21"/>
  <c r="U161" i="21"/>
  <c r="AO521" i="21"/>
  <c r="AS521" i="21"/>
  <c r="U199" i="21"/>
  <c r="U218" i="21"/>
  <c r="M219" i="21"/>
  <c r="O522" i="21"/>
  <c r="S522" i="21"/>
  <c r="Y522" i="21"/>
  <c r="AC522" i="21"/>
  <c r="AG522" i="21"/>
  <c r="AK522" i="21"/>
  <c r="AO522" i="21"/>
  <c r="AS522" i="21"/>
  <c r="O523" i="21"/>
  <c r="S523" i="21"/>
  <c r="Y523" i="21"/>
  <c r="AC523" i="21"/>
  <c r="AG523" i="21"/>
  <c r="AK523" i="21"/>
  <c r="AO523" i="21"/>
  <c r="AS523" i="21"/>
  <c r="O524" i="21"/>
  <c r="S524" i="21"/>
  <c r="U340" i="21"/>
  <c r="Q432" i="21"/>
  <c r="W432" i="21"/>
  <c r="AM432" i="21"/>
  <c r="AQ432" i="21"/>
  <c r="AU432" i="21"/>
  <c r="AK427" i="21"/>
  <c r="AA518" i="21"/>
  <c r="AE518" i="21"/>
  <c r="AI518" i="21"/>
  <c r="AM518" i="21"/>
  <c r="AQ518" i="21"/>
  <c r="N518" i="21"/>
  <c r="R518" i="21"/>
  <c r="M484" i="21"/>
  <c r="M518" i="21" s="1"/>
  <c r="AU518" i="21"/>
  <c r="U513" i="21"/>
  <c r="AH733" i="21"/>
  <c r="AH697" i="21"/>
  <c r="AH738" i="21" s="1"/>
  <c r="AP733" i="21"/>
  <c r="AP697" i="21"/>
  <c r="AP738" i="21" s="1"/>
  <c r="U797" i="21"/>
  <c r="M811" i="21"/>
  <c r="S42" i="17"/>
  <c r="S13" i="17"/>
  <c r="U127" i="21"/>
  <c r="U146" i="21"/>
  <c r="U230" i="21"/>
  <c r="M231" i="21"/>
  <c r="M252" i="21"/>
  <c r="Q521" i="21"/>
  <c r="AU524" i="21"/>
  <c r="AH340" i="21"/>
  <c r="AP340" i="21"/>
  <c r="P432" i="21"/>
  <c r="U374" i="21"/>
  <c r="U419" i="21"/>
  <c r="X15" i="18"/>
  <c r="X29" i="18"/>
  <c r="AS265" i="21"/>
  <c r="M41" i="21"/>
  <c r="W524" i="21"/>
  <c r="AE524" i="21"/>
  <c r="U66" i="21"/>
  <c r="P265" i="21"/>
  <c r="T265" i="21"/>
  <c r="U26" i="21"/>
  <c r="U33" i="21"/>
  <c r="Z260" i="21"/>
  <c r="Z521" i="21" s="1"/>
  <c r="AD260" i="21"/>
  <c r="AD521" i="21" s="1"/>
  <c r="AH260" i="21"/>
  <c r="AH521" i="21" s="1"/>
  <c r="U89" i="21"/>
  <c r="U102" i="21"/>
  <c r="U121" i="21"/>
  <c r="M122" i="21"/>
  <c r="U152" i="21"/>
  <c r="U167" i="21"/>
  <c r="U180" i="21"/>
  <c r="AL260" i="21"/>
  <c r="AL521" i="21" s="1"/>
  <c r="AP260" i="21"/>
  <c r="AP521" i="21" s="1"/>
  <c r="AT260" i="21"/>
  <c r="AT521" i="21" s="1"/>
  <c r="U205" i="21"/>
  <c r="M207" i="21"/>
  <c r="U236" i="21"/>
  <c r="U257" i="21"/>
  <c r="O520" i="21"/>
  <c r="U520" i="21" s="1"/>
  <c r="S520" i="21"/>
  <c r="O521" i="21"/>
  <c r="S521" i="21"/>
  <c r="P522" i="21"/>
  <c r="T522" i="21"/>
  <c r="Z522" i="21"/>
  <c r="AD522" i="21"/>
  <c r="AH522" i="21"/>
  <c r="AL522" i="21"/>
  <c r="AP522" i="21"/>
  <c r="AT522" i="21"/>
  <c r="P523" i="21"/>
  <c r="U523" i="21" s="1"/>
  <c r="T523" i="21"/>
  <c r="Z523" i="21"/>
  <c r="AD523" i="21"/>
  <c r="AH523" i="21"/>
  <c r="AL523" i="21"/>
  <c r="AP523" i="21"/>
  <c r="AT523" i="21"/>
  <c r="P524" i="21"/>
  <c r="T524" i="21"/>
  <c r="AO524" i="21"/>
  <c r="AS524" i="21"/>
  <c r="U264" i="21"/>
  <c r="Z340" i="21"/>
  <c r="AD340" i="21"/>
  <c r="N345" i="21"/>
  <c r="R345" i="21"/>
  <c r="AL345" i="21"/>
  <c r="U313" i="21"/>
  <c r="U386" i="21"/>
  <c r="M381" i="21"/>
  <c r="U411" i="21"/>
  <c r="U450" i="21"/>
  <c r="X513" i="21"/>
  <c r="AB513" i="21"/>
  <c r="AF513" i="21"/>
  <c r="AJ513" i="21"/>
  <c r="AN513" i="21"/>
  <c r="O518" i="21"/>
  <c r="S518" i="21"/>
  <c r="U550" i="21"/>
  <c r="M543" i="21"/>
  <c r="U566" i="21"/>
  <c r="U572" i="21"/>
  <c r="U588" i="21"/>
  <c r="M656" i="21"/>
  <c r="Y733" i="21"/>
  <c r="AC733" i="21"/>
  <c r="AG733" i="21"/>
  <c r="M716" i="21"/>
  <c r="AF738" i="21"/>
  <c r="U737" i="21"/>
  <c r="Q738" i="21"/>
  <c r="W738" i="21"/>
  <c r="AB738" i="21"/>
  <c r="U747" i="21"/>
  <c r="U753" i="21"/>
  <c r="M754" i="21"/>
  <c r="U816" i="21"/>
  <c r="M817" i="21"/>
  <c r="AT848" i="21"/>
  <c r="AT840" i="21"/>
  <c r="Y340" i="21"/>
  <c r="AC340" i="21"/>
  <c r="AG340" i="21"/>
  <c r="Q345" i="21"/>
  <c r="W345" i="21"/>
  <c r="AO345" i="21"/>
  <c r="AS345" i="21"/>
  <c r="U307" i="21"/>
  <c r="U332" i="21"/>
  <c r="M327" i="21"/>
  <c r="N432" i="21"/>
  <c r="R432" i="21"/>
  <c r="U392" i="21"/>
  <c r="M387" i="21"/>
  <c r="U404" i="21"/>
  <c r="AA427" i="21"/>
  <c r="AE427" i="21"/>
  <c r="AI427" i="21"/>
  <c r="U427" i="21"/>
  <c r="U455" i="21"/>
  <c r="U452" i="21"/>
  <c r="U454" i="21"/>
  <c r="Y518" i="21"/>
  <c r="AC518" i="21"/>
  <c r="AG518" i="21"/>
  <c r="AK518" i="21"/>
  <c r="AO518" i="21"/>
  <c r="AS518" i="21"/>
  <c r="P518" i="21"/>
  <c r="T518" i="21"/>
  <c r="U497" i="21"/>
  <c r="U514" i="21"/>
  <c r="U515" i="21"/>
  <c r="U516" i="21"/>
  <c r="U517" i="21"/>
  <c r="U560" i="21"/>
  <c r="M561" i="21"/>
  <c r="U594" i="21"/>
  <c r="U624" i="21"/>
  <c r="M650" i="21"/>
  <c r="M674" i="21"/>
  <c r="U687" i="21"/>
  <c r="AI733" i="21"/>
  <c r="AM733" i="21"/>
  <c r="AQ733" i="21"/>
  <c r="U697" i="21"/>
  <c r="U709" i="21"/>
  <c r="Z733" i="21"/>
  <c r="AD733" i="21"/>
  <c r="U733" i="21"/>
  <c r="U735" i="21"/>
  <c r="O738" i="21"/>
  <c r="S738" i="21"/>
  <c r="AD738" i="21"/>
  <c r="AU738" i="21"/>
  <c r="M742" i="21"/>
  <c r="U773" i="21"/>
  <c r="M780" i="21"/>
  <c r="M786" i="21"/>
  <c r="U822" i="21"/>
  <c r="AT345" i="21"/>
  <c r="U320" i="21"/>
  <c r="M314" i="21"/>
  <c r="U341" i="21"/>
  <c r="U342" i="21"/>
  <c r="U343" i="21"/>
  <c r="U344" i="21"/>
  <c r="O432" i="21"/>
  <c r="S432" i="21"/>
  <c r="AO432" i="21"/>
  <c r="AS432" i="21"/>
  <c r="U380" i="21"/>
  <c r="M375" i="21"/>
  <c r="U398" i="21"/>
  <c r="X427" i="21"/>
  <c r="X520" i="21" s="1"/>
  <c r="AB427" i="21"/>
  <c r="AB520" i="21" s="1"/>
  <c r="AF427" i="21"/>
  <c r="AF520" i="21" s="1"/>
  <c r="AJ427" i="21"/>
  <c r="AJ520" i="21" s="1"/>
  <c r="AN427" i="21"/>
  <c r="AN520" i="21" s="1"/>
  <c r="AR427" i="21"/>
  <c r="AR520" i="21" s="1"/>
  <c r="U428" i="21"/>
  <c r="U429" i="21"/>
  <c r="U430" i="21"/>
  <c r="U431" i="21"/>
  <c r="U451" i="21"/>
  <c r="U453" i="21"/>
  <c r="Z513" i="21"/>
  <c r="Z520" i="21" s="1"/>
  <c r="AD513" i="21"/>
  <c r="AH513" i="21"/>
  <c r="AL513" i="21"/>
  <c r="AP513" i="21"/>
  <c r="AP520" i="21" s="1"/>
  <c r="Q518" i="21"/>
  <c r="W518" i="21"/>
  <c r="U542" i="21"/>
  <c r="U602" i="21"/>
  <c r="U630" i="21"/>
  <c r="U667" i="21"/>
  <c r="AJ733" i="21"/>
  <c r="AN733" i="21"/>
  <c r="AR733" i="21"/>
  <c r="AJ697" i="21"/>
  <c r="AJ738" i="21" s="1"/>
  <c r="AR697" i="21"/>
  <c r="U715" i="21"/>
  <c r="AA733" i="21"/>
  <c r="AE733" i="21"/>
  <c r="U722" i="21"/>
  <c r="Z722" i="21"/>
  <c r="Z738" i="21" s="1"/>
  <c r="X738" i="21"/>
  <c r="U736" i="21"/>
  <c r="P738" i="21"/>
  <c r="T738" i="21"/>
  <c r="AN738" i="21"/>
  <c r="AR738" i="21"/>
  <c r="U759" i="21"/>
  <c r="U779" i="21"/>
  <c r="M792" i="21"/>
  <c r="U810" i="21"/>
  <c r="U828" i="21"/>
  <c r="AP840" i="21"/>
  <c r="R43" i="17"/>
  <c r="R14" i="17"/>
  <c r="AG206" i="13"/>
  <c r="AG213" i="13" s="1"/>
  <c r="O265" i="21"/>
  <c r="O526" i="21" s="1"/>
  <c r="Q265" i="21"/>
  <c r="S265" i="21"/>
  <c r="U20" i="21"/>
  <c r="AL265" i="21"/>
  <c r="AN265" i="21"/>
  <c r="AP265" i="21"/>
  <c r="AR265" i="21"/>
  <c r="AT265" i="21"/>
  <c r="U39" i="21"/>
  <c r="U524" i="21"/>
  <c r="AK263" i="21"/>
  <c r="AK524" i="21" s="1"/>
  <c r="AK66" i="21"/>
  <c r="W66" i="21"/>
  <c r="Y66" i="21"/>
  <c r="AA66" i="21"/>
  <c r="AC66" i="21"/>
  <c r="AC265" i="21" s="1"/>
  <c r="AE66" i="21"/>
  <c r="AG66" i="21"/>
  <c r="AI66" i="21"/>
  <c r="W89" i="21"/>
  <c r="Y89" i="21"/>
  <c r="AA89" i="21"/>
  <c r="AC89" i="21"/>
  <c r="AE89" i="21"/>
  <c r="AG89" i="21"/>
  <c r="AI89" i="21"/>
  <c r="AK89" i="21"/>
  <c r="U259" i="21"/>
  <c r="U261" i="21"/>
  <c r="U263" i="21"/>
  <c r="X263" i="21"/>
  <c r="X524" i="21" s="1"/>
  <c r="Z263" i="21"/>
  <c r="Z524" i="21" s="1"/>
  <c r="AB263" i="21"/>
  <c r="AB524" i="21" s="1"/>
  <c r="AD263" i="21"/>
  <c r="AD524" i="21" s="1"/>
  <c r="AF263" i="21"/>
  <c r="AF524" i="21" s="1"/>
  <c r="AH263" i="21"/>
  <c r="AH524" i="21" s="1"/>
  <c r="AJ263" i="21"/>
  <c r="AJ524" i="21" s="1"/>
  <c r="Y275" i="21"/>
  <c r="Y345" i="21" s="1"/>
  <c r="AA275" i="21"/>
  <c r="AA345" i="21" s="1"/>
  <c r="AC275" i="21"/>
  <c r="AC345" i="21" s="1"/>
  <c r="AE275" i="21"/>
  <c r="AE345" i="21" s="1"/>
  <c r="AG275" i="21"/>
  <c r="AG345" i="21" s="1"/>
  <c r="AI284" i="21"/>
  <c r="AI345" i="21" s="1"/>
  <c r="AK284" i="21"/>
  <c r="AK345" i="21" s="1"/>
  <c r="AN284" i="21"/>
  <c r="AN345" i="21" s="1"/>
  <c r="AP284" i="21"/>
  <c r="AP345" i="21" s="1"/>
  <c r="AR284" i="21"/>
  <c r="AR345" i="21" s="1"/>
  <c r="AM340" i="21"/>
  <c r="AO340" i="21"/>
  <c r="AQ340" i="21"/>
  <c r="AS340" i="21"/>
  <c r="Y411" i="21"/>
  <c r="Y432" i="21" s="1"/>
  <c r="AA411" i="21"/>
  <c r="AA432" i="21" s="1"/>
  <c r="AC411" i="21"/>
  <c r="AC432" i="21" s="1"/>
  <c r="AE411" i="21"/>
  <c r="AE432" i="21" s="1"/>
  <c r="AG411" i="21"/>
  <c r="AG432" i="21" s="1"/>
  <c r="AI411" i="21"/>
  <c r="AI432" i="21" s="1"/>
  <c r="AK411" i="21"/>
  <c r="AK432" i="21" s="1"/>
  <c r="AN411" i="21"/>
  <c r="AN432" i="21" s="1"/>
  <c r="AP411" i="21"/>
  <c r="AP432" i="21" s="1"/>
  <c r="AR411" i="21"/>
  <c r="AR432" i="21" s="1"/>
  <c r="AT419" i="21"/>
  <c r="AT432" i="21" s="1"/>
  <c r="AM427" i="21"/>
  <c r="AO427" i="21"/>
  <c r="AQ427" i="21"/>
  <c r="AS427" i="21"/>
  <c r="U442" i="21"/>
  <c r="X442" i="21"/>
  <c r="X455" i="21" s="1"/>
  <c r="Z442" i="21"/>
  <c r="Z455" i="21" s="1"/>
  <c r="AB442" i="21"/>
  <c r="AB455" i="21" s="1"/>
  <c r="AD442" i="21"/>
  <c r="AD455" i="21" s="1"/>
  <c r="AF442" i="21"/>
  <c r="AF455" i="21" s="1"/>
  <c r="AH442" i="21"/>
  <c r="AH455" i="21" s="1"/>
  <c r="AJ442" i="21"/>
  <c r="AJ455" i="21" s="1"/>
  <c r="AL442" i="21"/>
  <c r="AL455" i="21" s="1"/>
  <c r="AN442" i="21"/>
  <c r="AN455" i="21" s="1"/>
  <c r="AP442" i="21"/>
  <c r="AP455" i="21" s="1"/>
  <c r="AR442" i="21"/>
  <c r="AR455" i="21" s="1"/>
  <c r="Y450" i="21"/>
  <c r="AA450" i="21"/>
  <c r="AC450" i="21"/>
  <c r="AE450" i="21"/>
  <c r="AG450" i="21"/>
  <c r="AI450" i="21"/>
  <c r="AK450" i="21"/>
  <c r="AM450" i="21"/>
  <c r="AO450" i="21"/>
  <c r="AQ450" i="21"/>
  <c r="AS450" i="21"/>
  <c r="U490" i="21"/>
  <c r="X490" i="21"/>
  <c r="X518" i="21" s="1"/>
  <c r="Z490" i="21"/>
  <c r="Z518" i="21" s="1"/>
  <c r="AB490" i="21"/>
  <c r="AB518" i="21" s="1"/>
  <c r="AD490" i="21"/>
  <c r="AD518" i="21" s="1"/>
  <c r="AF490" i="21"/>
  <c r="AF518" i="21" s="1"/>
  <c r="AH490" i="21"/>
  <c r="AH518" i="21" s="1"/>
  <c r="AJ490" i="21"/>
  <c r="AJ518" i="21" s="1"/>
  <c r="AL490" i="21"/>
  <c r="AL518" i="21" s="1"/>
  <c r="AN490" i="21"/>
  <c r="AN518" i="21" s="1"/>
  <c r="AP490" i="21"/>
  <c r="AP518" i="21" s="1"/>
  <c r="AR490" i="21"/>
  <c r="AR518" i="21" s="1"/>
  <c r="AT490" i="21"/>
  <c r="AT518" i="21" s="1"/>
  <c r="Y513" i="21"/>
  <c r="AA513" i="21"/>
  <c r="AC513" i="21"/>
  <c r="AE513" i="21"/>
  <c r="AG513" i="21"/>
  <c r="AI513" i="21"/>
  <c r="AK513" i="21"/>
  <c r="AM513" i="21"/>
  <c r="AO513" i="21"/>
  <c r="AQ513" i="21"/>
  <c r="AS513" i="21"/>
  <c r="O525" i="21"/>
  <c r="U525" i="21" s="1"/>
  <c r="AU581" i="21"/>
  <c r="Y642" i="21"/>
  <c r="Y900" i="21" s="1"/>
  <c r="Y907" i="21" s="1"/>
  <c r="AA642" i="21"/>
  <c r="AA900" i="21" s="1"/>
  <c r="AA907" i="21" s="1"/>
  <c r="AC642" i="21"/>
  <c r="AE642" i="21"/>
  <c r="AG642" i="21"/>
  <c r="AG900" i="21" s="1"/>
  <c r="AG907" i="21" s="1"/>
  <c r="AI642" i="21"/>
  <c r="AI900" i="21" s="1"/>
  <c r="AI907" i="21" s="1"/>
  <c r="AK642" i="21"/>
  <c r="AM642" i="21"/>
  <c r="AO642" i="21"/>
  <c r="AO900" i="21" s="1"/>
  <c r="AO907" i="21" s="1"/>
  <c r="AQ642" i="21"/>
  <c r="AQ900" i="21" s="1"/>
  <c r="AQ907" i="21" s="1"/>
  <c r="AS642" i="21"/>
  <c r="Y609" i="21"/>
  <c r="AA609" i="21"/>
  <c r="AE609" i="21"/>
  <c r="AI609" i="21"/>
  <c r="AM609" i="21"/>
  <c r="AQ609" i="21"/>
  <c r="AQ646" i="21" s="1"/>
  <c r="U641" i="21"/>
  <c r="U643" i="21"/>
  <c r="U645" i="21"/>
  <c r="O646" i="21"/>
  <c r="Q646" i="21"/>
  <c r="S646" i="21"/>
  <c r="W646" i="21"/>
  <c r="AI646" i="21"/>
  <c r="AM646" i="21"/>
  <c r="AO646" i="21"/>
  <c r="AS646" i="21"/>
  <c r="AU646" i="21"/>
  <c r="AP849" i="21"/>
  <c r="AB609" i="21"/>
  <c r="AB642" i="21"/>
  <c r="AD609" i="21"/>
  <c r="AD642" i="21"/>
  <c r="AD900" i="21" s="1"/>
  <c r="AD907" i="21" s="1"/>
  <c r="AF609" i="21"/>
  <c r="AF642" i="21"/>
  <c r="AH609" i="21"/>
  <c r="AH642" i="21"/>
  <c r="AJ609" i="21"/>
  <c r="AJ646" i="21" s="1"/>
  <c r="AJ642" i="21"/>
  <c r="AL609" i="21"/>
  <c r="AL642" i="21"/>
  <c r="AL900" i="21" s="1"/>
  <c r="AL907" i="21" s="1"/>
  <c r="AN609" i="21"/>
  <c r="AN646" i="21" s="1"/>
  <c r="AN642" i="21"/>
  <c r="AP609" i="21"/>
  <c r="AP642" i="21"/>
  <c r="AR609" i="21"/>
  <c r="AR646" i="21" s="1"/>
  <c r="AR642" i="21"/>
  <c r="X89" i="21"/>
  <c r="X265" i="21" s="1"/>
  <c r="Z89" i="21"/>
  <c r="Z265" i="21" s="1"/>
  <c r="AB89" i="21"/>
  <c r="AB265" i="21" s="1"/>
  <c r="AD89" i="21"/>
  <c r="AD265" i="21" s="1"/>
  <c r="AF89" i="21"/>
  <c r="AF265" i="21" s="1"/>
  <c r="AH89" i="21"/>
  <c r="AH265" i="21" s="1"/>
  <c r="AJ89" i="21"/>
  <c r="AJ265" i="21" s="1"/>
  <c r="U260" i="21"/>
  <c r="U262" i="21"/>
  <c r="U275" i="21"/>
  <c r="X275" i="21"/>
  <c r="X345" i="21" s="1"/>
  <c r="Z275" i="21"/>
  <c r="Z345" i="21" s="1"/>
  <c r="AB275" i="21"/>
  <c r="AB345" i="21" s="1"/>
  <c r="AD275" i="21"/>
  <c r="AD345" i="21" s="1"/>
  <c r="AF275" i="21"/>
  <c r="AF345" i="21" s="1"/>
  <c r="AH284" i="21"/>
  <c r="AH345" i="21" s="1"/>
  <c r="AJ284" i="21"/>
  <c r="AJ345" i="21" s="1"/>
  <c r="U354" i="21"/>
  <c r="X411" i="21"/>
  <c r="X432" i="21" s="1"/>
  <c r="Z411" i="21"/>
  <c r="Z432" i="21" s="1"/>
  <c r="AB411" i="21"/>
  <c r="AB432" i="21" s="1"/>
  <c r="AD411" i="21"/>
  <c r="AD432" i="21" s="1"/>
  <c r="AF411" i="21"/>
  <c r="AF432" i="21" s="1"/>
  <c r="AH411" i="21"/>
  <c r="AH432" i="21" s="1"/>
  <c r="AJ411" i="21"/>
  <c r="AJ432" i="21" s="1"/>
  <c r="AT642" i="21"/>
  <c r="AT900" i="21" s="1"/>
  <c r="AT907" i="21" s="1"/>
  <c r="AT581" i="21"/>
  <c r="X642" i="21"/>
  <c r="Z642" i="21"/>
  <c r="X609" i="21"/>
  <c r="Z609" i="21"/>
  <c r="AC609" i="21"/>
  <c r="AG609" i="21"/>
  <c r="AK609" i="21"/>
  <c r="AK646" i="21" s="1"/>
  <c r="U642" i="21"/>
  <c r="U644" i="21"/>
  <c r="P646" i="21"/>
  <c r="R646" i="21"/>
  <c r="T646" i="21"/>
  <c r="AH646" i="21"/>
  <c r="AL646" i="21"/>
  <c r="AP646" i="21"/>
  <c r="AT646" i="21"/>
  <c r="AM844" i="21"/>
  <c r="AM840" i="21"/>
  <c r="AM849" i="21" s="1"/>
  <c r="AO844" i="21"/>
  <c r="AO899" i="21" s="1"/>
  <c r="AO840" i="21"/>
  <c r="AO849" i="21" s="1"/>
  <c r="AQ844" i="21"/>
  <c r="AQ840" i="21"/>
  <c r="AQ849" i="21" s="1"/>
  <c r="AS844" i="21"/>
  <c r="AS840" i="21"/>
  <c r="AS849" i="21" s="1"/>
  <c r="AU848" i="21"/>
  <c r="AU840" i="21"/>
  <c r="AU849" i="21" s="1"/>
  <c r="Y637" i="21"/>
  <c r="Y646" i="21" s="1"/>
  <c r="AA637" i="21"/>
  <c r="AA646" i="21" s="1"/>
  <c r="AC637" i="21"/>
  <c r="AC646" i="21" s="1"/>
  <c r="AE637" i="21"/>
  <c r="AG637" i="21"/>
  <c r="AG646" i="21" s="1"/>
  <c r="N646" i="21"/>
  <c r="X733" i="21"/>
  <c r="AF733" i="21"/>
  <c r="N738" i="21"/>
  <c r="U908" i="21"/>
  <c r="U910" i="21"/>
  <c r="U844" i="21"/>
  <c r="Y844" i="21"/>
  <c r="Y899" i="21" s="1"/>
  <c r="AA844" i="21"/>
  <c r="AA899" i="21" s="1"/>
  <c r="AC844" i="21"/>
  <c r="AE844" i="21"/>
  <c r="AG844" i="21"/>
  <c r="AG899" i="21" s="1"/>
  <c r="AI844" i="21"/>
  <c r="AI899" i="21" s="1"/>
  <c r="AK844" i="21"/>
  <c r="U846" i="21"/>
  <c r="U901" i="21" s="1"/>
  <c r="U848" i="21"/>
  <c r="U903" i="21" s="1"/>
  <c r="O849" i="21"/>
  <c r="O904" i="21" s="1"/>
  <c r="Q849" i="21"/>
  <c r="S849" i="21"/>
  <c r="U840" i="21"/>
  <c r="Y840" i="21"/>
  <c r="Y849" i="21" s="1"/>
  <c r="AC840" i="21"/>
  <c r="AC849" i="21" s="1"/>
  <c r="AG840" i="21"/>
  <c r="AG849" i="21" s="1"/>
  <c r="AK840" i="21"/>
  <c r="AK849" i="21" s="1"/>
  <c r="AT849" i="21"/>
  <c r="N899" i="21"/>
  <c r="P899" i="21"/>
  <c r="R899" i="21"/>
  <c r="T899" i="21"/>
  <c r="AT899" i="21"/>
  <c r="N900" i="21"/>
  <c r="P900" i="21"/>
  <c r="R900" i="21"/>
  <c r="T900" i="21"/>
  <c r="X900" i="21"/>
  <c r="X907" i="21" s="1"/>
  <c r="Z900" i="21"/>
  <c r="Z907" i="21" s="1"/>
  <c r="AB900" i="21"/>
  <c r="AB907" i="21" s="1"/>
  <c r="AF900" i="21"/>
  <c r="AF907" i="21" s="1"/>
  <c r="AH900" i="21"/>
  <c r="AH907" i="21" s="1"/>
  <c r="AJ900" i="21"/>
  <c r="AJ907" i="21" s="1"/>
  <c r="AN900" i="21"/>
  <c r="AN907" i="21" s="1"/>
  <c r="AP900" i="21"/>
  <c r="AP907" i="21" s="1"/>
  <c r="AR900" i="21"/>
  <c r="AR907" i="21" s="1"/>
  <c r="N901" i="21"/>
  <c r="P901" i="21"/>
  <c r="R901" i="21"/>
  <c r="T901" i="21"/>
  <c r="X901" i="21"/>
  <c r="X908" i="21" s="1"/>
  <c r="Z901" i="21"/>
  <c r="Z908" i="21" s="1"/>
  <c r="AB901" i="21"/>
  <c r="AB908" i="21" s="1"/>
  <c r="AD901" i="21"/>
  <c r="AF901" i="21"/>
  <c r="AF908" i="21" s="1"/>
  <c r="AH901" i="21"/>
  <c r="AJ901" i="21"/>
  <c r="AJ908" i="21" s="1"/>
  <c r="AL901" i="21"/>
  <c r="AL908" i="21" s="1"/>
  <c r="AN901" i="21"/>
  <c r="AN908" i="21" s="1"/>
  <c r="AP901" i="21"/>
  <c r="AP908" i="21" s="1"/>
  <c r="AR901" i="21"/>
  <c r="AR908" i="21" s="1"/>
  <c r="AT901" i="21"/>
  <c r="N902" i="21"/>
  <c r="P902" i="21"/>
  <c r="R902" i="21"/>
  <c r="T902" i="21"/>
  <c r="X902" i="21"/>
  <c r="X909" i="21" s="1"/>
  <c r="Z902" i="21"/>
  <c r="Z909" i="21" s="1"/>
  <c r="AB902" i="21"/>
  <c r="AB909" i="21" s="1"/>
  <c r="AD902" i="21"/>
  <c r="AF902" i="21"/>
  <c r="AF909" i="21" s="1"/>
  <c r="AH902" i="21"/>
  <c r="AJ902" i="21"/>
  <c r="AJ909" i="21" s="1"/>
  <c r="AL902" i="21"/>
  <c r="AL909" i="21" s="1"/>
  <c r="AN902" i="21"/>
  <c r="AN909" i="21" s="1"/>
  <c r="AP902" i="21"/>
  <c r="AP909" i="21" s="1"/>
  <c r="AR902" i="21"/>
  <c r="AR909" i="21" s="1"/>
  <c r="AT902" i="21"/>
  <c r="N903" i="21"/>
  <c r="P903" i="21"/>
  <c r="R903" i="21"/>
  <c r="T903" i="21"/>
  <c r="X903" i="21"/>
  <c r="X910" i="21" s="1"/>
  <c r="Z903" i="21"/>
  <c r="Z910" i="21" s="1"/>
  <c r="AB903" i="21"/>
  <c r="AB910" i="21" s="1"/>
  <c r="AD903" i="21"/>
  <c r="AD910" i="21" s="1"/>
  <c r="AF903" i="21"/>
  <c r="AF910" i="21" s="1"/>
  <c r="AH903" i="21"/>
  <c r="AH910" i="21" s="1"/>
  <c r="AJ903" i="21"/>
  <c r="AJ910" i="21" s="1"/>
  <c r="AL903" i="21"/>
  <c r="AL910" i="21" s="1"/>
  <c r="AN903" i="21"/>
  <c r="AN910" i="21" s="1"/>
  <c r="AP903" i="21"/>
  <c r="AP910" i="21" s="1"/>
  <c r="AR903" i="21"/>
  <c r="AR910" i="21" s="1"/>
  <c r="AT903" i="21"/>
  <c r="AT910" i="21" s="1"/>
  <c r="L904" i="21"/>
  <c r="L911" i="21" s="1"/>
  <c r="X844" i="21"/>
  <c r="X899" i="21" s="1"/>
  <c r="X840" i="21"/>
  <c r="X849" i="21" s="1"/>
  <c r="Z844" i="21"/>
  <c r="Z840" i="21"/>
  <c r="Z849" i="21" s="1"/>
  <c r="AB844" i="21"/>
  <c r="AB899" i="21" s="1"/>
  <c r="AB840" i="21"/>
  <c r="AB849" i="21" s="1"/>
  <c r="AD844" i="21"/>
  <c r="AD840" i="21"/>
  <c r="AD849" i="21" s="1"/>
  <c r="AF844" i="21"/>
  <c r="AF899" i="21" s="1"/>
  <c r="AF840" i="21"/>
  <c r="AF849" i="21" s="1"/>
  <c r="AH844" i="21"/>
  <c r="AH899" i="21" s="1"/>
  <c r="AH840" i="21"/>
  <c r="AH849" i="21" s="1"/>
  <c r="AJ844" i="21"/>
  <c r="AJ899" i="21" s="1"/>
  <c r="AJ840" i="21"/>
  <c r="AJ849" i="21" s="1"/>
  <c r="X637" i="21"/>
  <c r="Z637" i="21"/>
  <c r="AB637" i="21"/>
  <c r="AD637" i="21"/>
  <c r="AD646" i="21" s="1"/>
  <c r="AF637" i="21"/>
  <c r="AI697" i="21"/>
  <c r="AI738" i="21" s="1"/>
  <c r="AK697" i="21"/>
  <c r="AK738" i="21" s="1"/>
  <c r="AM697" i="21"/>
  <c r="AM738" i="21" s="1"/>
  <c r="AO697" i="21"/>
  <c r="AO738" i="21" s="1"/>
  <c r="AQ697" i="21"/>
  <c r="AQ738" i="21" s="1"/>
  <c r="AS697" i="21"/>
  <c r="AS738" i="21" s="1"/>
  <c r="Y722" i="21"/>
  <c r="Y738" i="21" s="1"/>
  <c r="AA722" i="21"/>
  <c r="AA738" i="21" s="1"/>
  <c r="AC722" i="21"/>
  <c r="AC738" i="21" s="1"/>
  <c r="AE722" i="21"/>
  <c r="AE738" i="21" s="1"/>
  <c r="AG722" i="21"/>
  <c r="AG738" i="21" s="1"/>
  <c r="U909" i="21"/>
  <c r="AL849" i="21"/>
  <c r="AL844" i="21"/>
  <c r="AL899" i="21" s="1"/>
  <c r="AN844" i="21"/>
  <c r="AP844" i="21"/>
  <c r="AR844" i="21"/>
  <c r="AR899" i="21" s="1"/>
  <c r="U845" i="21"/>
  <c r="U900" i="21" s="1"/>
  <c r="U847" i="21"/>
  <c r="U902" i="21" s="1"/>
  <c r="N849" i="21"/>
  <c r="P849" i="21"/>
  <c r="P904" i="21" s="1"/>
  <c r="R849" i="21"/>
  <c r="R904" i="21" s="1"/>
  <c r="T849" i="21"/>
  <c r="W849" i="21"/>
  <c r="AA840" i="21"/>
  <c r="AA849" i="21" s="1"/>
  <c r="AE840" i="21"/>
  <c r="AE849" i="21" s="1"/>
  <c r="AI840" i="21"/>
  <c r="AI849" i="21" s="1"/>
  <c r="AN840" i="21"/>
  <c r="AN849" i="21" s="1"/>
  <c r="AR840" i="21"/>
  <c r="AR849" i="21" s="1"/>
  <c r="U911" i="21"/>
  <c r="S904" i="21"/>
  <c r="O899" i="21"/>
  <c r="Q899" i="21"/>
  <c r="S899" i="21"/>
  <c r="W899" i="21"/>
  <c r="AC899" i="21"/>
  <c r="AE899" i="21"/>
  <c r="AK899" i="21"/>
  <c r="AM899" i="21"/>
  <c r="AS899" i="21"/>
  <c r="AU899" i="21"/>
  <c r="O900" i="21"/>
  <c r="Q900" i="21"/>
  <c r="S900" i="21"/>
  <c r="W900" i="21"/>
  <c r="W907" i="21" s="1"/>
  <c r="AC900" i="21"/>
  <c r="AC907" i="21" s="1"/>
  <c r="AE900" i="21"/>
  <c r="AE907" i="21" s="1"/>
  <c r="AK900" i="21"/>
  <c r="AK907" i="21" s="1"/>
  <c r="AM900" i="21"/>
  <c r="AM907" i="21" s="1"/>
  <c r="AS900" i="21"/>
  <c r="AS907" i="21" s="1"/>
  <c r="AU900" i="21"/>
  <c r="AU907" i="21" s="1"/>
  <c r="O901" i="21"/>
  <c r="Q901" i="21"/>
  <c r="Q908" i="21" s="1"/>
  <c r="S901" i="21"/>
  <c r="W901" i="21"/>
  <c r="W908" i="21" s="1"/>
  <c r="Y901" i="21"/>
  <c r="Y908" i="21" s="1"/>
  <c r="AA901" i="21"/>
  <c r="AC901" i="21"/>
  <c r="AC908" i="21" s="1"/>
  <c r="AE901" i="21"/>
  <c r="AE908" i="21" s="1"/>
  <c r="AG901" i="21"/>
  <c r="AI901" i="21"/>
  <c r="AK901" i="21"/>
  <c r="AM901" i="21"/>
  <c r="AM908" i="21" s="1"/>
  <c r="AO901" i="21"/>
  <c r="AO908" i="21" s="1"/>
  <c r="AQ901" i="21"/>
  <c r="AQ908" i="21" s="1"/>
  <c r="AS901" i="21"/>
  <c r="AS908" i="21" s="1"/>
  <c r="AU901" i="21"/>
  <c r="AU908" i="21" s="1"/>
  <c r="O902" i="21"/>
  <c r="Q902" i="21"/>
  <c r="S902" i="21"/>
  <c r="W902" i="21"/>
  <c r="W909" i="21" s="1"/>
  <c r="Y902" i="21"/>
  <c r="Y909" i="21" s="1"/>
  <c r="AA902" i="21"/>
  <c r="AA909" i="21" s="1"/>
  <c r="AC902" i="21"/>
  <c r="AC909" i="21" s="1"/>
  <c r="AE902" i="21"/>
  <c r="AE909" i="21" s="1"/>
  <c r="AG902" i="21"/>
  <c r="AI902" i="21"/>
  <c r="AK902" i="21"/>
  <c r="AM902" i="21"/>
  <c r="AM909" i="21" s="1"/>
  <c r="AO902" i="21"/>
  <c r="AO909" i="21" s="1"/>
  <c r="AQ902" i="21"/>
  <c r="AS902" i="21"/>
  <c r="AS909" i="21" s="1"/>
  <c r="AU902" i="21"/>
  <c r="AU909" i="21" s="1"/>
  <c r="O903" i="21"/>
  <c r="Q903" i="21"/>
  <c r="Q910" i="21" s="1"/>
  <c r="S903" i="21"/>
  <c r="W903" i="21"/>
  <c r="W910" i="21" s="1"/>
  <c r="Y903" i="21"/>
  <c r="Y910" i="21" s="1"/>
  <c r="AA903" i="21"/>
  <c r="AC903" i="21"/>
  <c r="AC910" i="21" s="1"/>
  <c r="AE903" i="21"/>
  <c r="AE910" i="21" s="1"/>
  <c r="AG903" i="21"/>
  <c r="AG910" i="21" s="1"/>
  <c r="AI903" i="21"/>
  <c r="AK903" i="21"/>
  <c r="AK910" i="21" s="1"/>
  <c r="AM903" i="21"/>
  <c r="AM910" i="21" s="1"/>
  <c r="AO903" i="21"/>
  <c r="AO910" i="21" s="1"/>
  <c r="AQ903" i="21"/>
  <c r="AS903" i="21"/>
  <c r="AS910" i="21" s="1"/>
  <c r="AU903" i="21"/>
  <c r="AU910" i="21" s="1"/>
  <c r="U874" i="21"/>
  <c r="U883" i="21" s="1"/>
  <c r="Q883" i="21"/>
  <c r="X883" i="21"/>
  <c r="Z883" i="21"/>
  <c r="AB883" i="21"/>
  <c r="AD883" i="21"/>
  <c r="AF883" i="21"/>
  <c r="AH883" i="21"/>
  <c r="AJ883" i="21"/>
  <c r="AL883" i="21"/>
  <c r="AN883" i="21"/>
  <c r="AP883" i="21"/>
  <c r="AR883" i="21"/>
  <c r="AT883" i="21"/>
  <c r="U878" i="21"/>
  <c r="W883" i="21"/>
  <c r="Y883" i="21"/>
  <c r="AA883" i="21"/>
  <c r="AC883" i="21"/>
  <c r="AE883" i="21"/>
  <c r="AG883" i="21"/>
  <c r="AI883" i="21"/>
  <c r="AK883" i="21"/>
  <c r="AM883" i="21"/>
  <c r="AO883" i="21"/>
  <c r="AQ883" i="21"/>
  <c r="AS883" i="21"/>
  <c r="AU883" i="21"/>
  <c r="Y716" i="20"/>
  <c r="Y722" i="20" s="1"/>
  <c r="Z716" i="20"/>
  <c r="Z722" i="20" s="1"/>
  <c r="AA716" i="20"/>
  <c r="AA722" i="20" s="1"/>
  <c r="AB716" i="20"/>
  <c r="AB722" i="20" s="1"/>
  <c r="AC716" i="20"/>
  <c r="AC722" i="20" s="1"/>
  <c r="AD716" i="20"/>
  <c r="AD722" i="20" s="1"/>
  <c r="AE716" i="20"/>
  <c r="AE722" i="20" s="1"/>
  <c r="AF716" i="20"/>
  <c r="AF722" i="20" s="1"/>
  <c r="AG716" i="20"/>
  <c r="AG722" i="20" s="1"/>
  <c r="X716" i="20"/>
  <c r="X722" i="20" s="1"/>
  <c r="Y633" i="20"/>
  <c r="Y637" i="20" s="1"/>
  <c r="Z633" i="20"/>
  <c r="Z637" i="20" s="1"/>
  <c r="AA633" i="20"/>
  <c r="AA637" i="20" s="1"/>
  <c r="AB633" i="20"/>
  <c r="AB637" i="20" s="1"/>
  <c r="AC633" i="20"/>
  <c r="AC637" i="20" s="1"/>
  <c r="AD633" i="20"/>
  <c r="AD637" i="20" s="1"/>
  <c r="AE633" i="20"/>
  <c r="AE637" i="20" s="1"/>
  <c r="AF633" i="20"/>
  <c r="AF637" i="20" s="1"/>
  <c r="AG633" i="20"/>
  <c r="AG637" i="20" s="1"/>
  <c r="X633" i="20"/>
  <c r="X637" i="20" s="1"/>
  <c r="Y119" i="13"/>
  <c r="Z119" i="13"/>
  <c r="AA119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X119" i="13"/>
  <c r="Z199" i="13"/>
  <c r="Z205" i="13" s="1"/>
  <c r="AA199" i="13"/>
  <c r="AA205" i="13" s="1"/>
  <c r="AB199" i="13"/>
  <c r="AB205" i="13" s="1"/>
  <c r="AC199" i="13"/>
  <c r="AC205" i="13" s="1"/>
  <c r="AD199" i="13"/>
  <c r="AD205" i="13" s="1"/>
  <c r="AE199" i="13"/>
  <c r="AE205" i="13" s="1"/>
  <c r="AF199" i="13"/>
  <c r="AF205" i="13" s="1"/>
  <c r="AG199" i="13"/>
  <c r="AG205" i="13" s="1"/>
  <c r="AH199" i="13"/>
  <c r="AH205" i="13" s="1"/>
  <c r="AI199" i="13"/>
  <c r="AI205" i="13" s="1"/>
  <c r="AJ199" i="13"/>
  <c r="AJ205" i="13" s="1"/>
  <c r="AK199" i="13"/>
  <c r="AK205" i="13" s="1"/>
  <c r="AL199" i="13"/>
  <c r="AL205" i="13" s="1"/>
  <c r="AM199" i="13"/>
  <c r="AM205" i="13" s="1"/>
  <c r="AN199" i="13"/>
  <c r="AN205" i="13" s="1"/>
  <c r="AO199" i="13"/>
  <c r="AO205" i="13" s="1"/>
  <c r="AP199" i="13"/>
  <c r="AP205" i="13" s="1"/>
  <c r="AQ199" i="13"/>
  <c r="AQ205" i="13" s="1"/>
  <c r="AR199" i="13"/>
  <c r="AR205" i="13" s="1"/>
  <c r="AS199" i="13"/>
  <c r="AS205" i="13" s="1"/>
  <c r="AT199" i="13"/>
  <c r="AT205" i="13" s="1"/>
  <c r="AU199" i="13"/>
  <c r="AU205" i="13" s="1"/>
  <c r="Y200" i="13"/>
  <c r="Y199" i="13" s="1"/>
  <c r="X200" i="13"/>
  <c r="X199" i="13" s="1"/>
  <c r="X357" i="13"/>
  <c r="Y357" i="13"/>
  <c r="Z357" i="13"/>
  <c r="AA357" i="13"/>
  <c r="AB357" i="13"/>
  <c r="AC357" i="13"/>
  <c r="AD357" i="13"/>
  <c r="AE357" i="13"/>
  <c r="AF357" i="13"/>
  <c r="AG357" i="13"/>
  <c r="AH357" i="13"/>
  <c r="AI357" i="13"/>
  <c r="AJ357" i="13"/>
  <c r="AK357" i="13"/>
  <c r="AL357" i="13"/>
  <c r="AM357" i="13"/>
  <c r="AN357" i="13"/>
  <c r="AO357" i="13"/>
  <c r="AP357" i="13"/>
  <c r="AQ357" i="13"/>
  <c r="AR357" i="13"/>
  <c r="AS357" i="13"/>
  <c r="AT357" i="13"/>
  <c r="AU357" i="13"/>
  <c r="X358" i="13"/>
  <c r="Y358" i="13"/>
  <c r="Z358" i="13"/>
  <c r="AA358" i="13"/>
  <c r="AB358" i="13"/>
  <c r="AC358" i="13"/>
  <c r="AD358" i="13"/>
  <c r="AE358" i="13"/>
  <c r="AF358" i="13"/>
  <c r="AG358" i="13"/>
  <c r="AH358" i="13"/>
  <c r="AI358" i="13"/>
  <c r="AJ358" i="13"/>
  <c r="AK358" i="13"/>
  <c r="AL358" i="13"/>
  <c r="AM358" i="13"/>
  <c r="AN358" i="13"/>
  <c r="AO358" i="13"/>
  <c r="AP358" i="13"/>
  <c r="AQ358" i="13"/>
  <c r="AR358" i="13"/>
  <c r="AS358" i="13"/>
  <c r="AT358" i="13"/>
  <c r="AU358" i="13"/>
  <c r="X359" i="13"/>
  <c r="Y359" i="13"/>
  <c r="Z359" i="13"/>
  <c r="AA359" i="13"/>
  <c r="AB359" i="13"/>
  <c r="AC359" i="13"/>
  <c r="AD359" i="13"/>
  <c r="AE359" i="13"/>
  <c r="AF359" i="13"/>
  <c r="AG359" i="13"/>
  <c r="AH359" i="13"/>
  <c r="AI359" i="13"/>
  <c r="AJ359" i="13"/>
  <c r="AK359" i="13"/>
  <c r="AL359" i="13"/>
  <c r="AM359" i="13"/>
  <c r="AN359" i="13"/>
  <c r="AO359" i="13"/>
  <c r="AP359" i="13"/>
  <c r="AQ359" i="13"/>
  <c r="AR359" i="13"/>
  <c r="AS359" i="13"/>
  <c r="AT359" i="13"/>
  <c r="AU359" i="13"/>
  <c r="X360" i="13"/>
  <c r="Y360" i="13"/>
  <c r="Z360" i="13"/>
  <c r="AA360" i="13"/>
  <c r="AB360" i="13"/>
  <c r="AC360" i="13"/>
  <c r="AD360" i="13"/>
  <c r="AE360" i="13"/>
  <c r="AF360" i="13"/>
  <c r="AG360" i="13"/>
  <c r="AH360" i="13"/>
  <c r="AI360" i="13"/>
  <c r="AJ360" i="13"/>
  <c r="AK360" i="13"/>
  <c r="AL360" i="13"/>
  <c r="AM360" i="13"/>
  <c r="AN360" i="13"/>
  <c r="AO360" i="13"/>
  <c r="AP360" i="13"/>
  <c r="AQ360" i="13"/>
  <c r="AR360" i="13"/>
  <c r="AS360" i="13"/>
  <c r="AT360" i="13"/>
  <c r="AU360" i="13"/>
  <c r="X361" i="13"/>
  <c r="Y361" i="13"/>
  <c r="Z361" i="13"/>
  <c r="AA361" i="13"/>
  <c r="AB361" i="13"/>
  <c r="AC361" i="13"/>
  <c r="AD361" i="13"/>
  <c r="AE361" i="13"/>
  <c r="AF361" i="13"/>
  <c r="AG361" i="13"/>
  <c r="AH361" i="13"/>
  <c r="AI361" i="13"/>
  <c r="AJ361" i="13"/>
  <c r="AK361" i="13"/>
  <c r="AL361" i="13"/>
  <c r="AM361" i="13"/>
  <c r="AN361" i="13"/>
  <c r="AO361" i="13"/>
  <c r="AP361" i="13"/>
  <c r="AQ361" i="13"/>
  <c r="AR361" i="13"/>
  <c r="AS361" i="13"/>
  <c r="AT361" i="13"/>
  <c r="AU361" i="13"/>
  <c r="X362" i="13"/>
  <c r="Y362" i="13"/>
  <c r="Z362" i="13"/>
  <c r="AA362" i="13"/>
  <c r="AB362" i="13"/>
  <c r="AC362" i="13"/>
  <c r="AD362" i="13"/>
  <c r="AE362" i="13"/>
  <c r="AF362" i="13"/>
  <c r="AG362" i="13"/>
  <c r="AH362" i="13"/>
  <c r="AI362" i="13"/>
  <c r="AJ362" i="13"/>
  <c r="AK362" i="13"/>
  <c r="AL362" i="13"/>
  <c r="AM362" i="13"/>
  <c r="AN362" i="13"/>
  <c r="AO362" i="13"/>
  <c r="AP362" i="13"/>
  <c r="AQ362" i="13"/>
  <c r="AR362" i="13"/>
  <c r="AS362" i="13"/>
  <c r="AT362" i="13"/>
  <c r="AU362" i="13"/>
  <c r="W361" i="13"/>
  <c r="W360" i="13"/>
  <c r="W359" i="13"/>
  <c r="W358" i="13"/>
  <c r="W357" i="13"/>
  <c r="R357" i="13"/>
  <c r="W353" i="13"/>
  <c r="W362" i="13" s="1"/>
  <c r="X323" i="13"/>
  <c r="Y323" i="13"/>
  <c r="Z323" i="13"/>
  <c r="AA323" i="13"/>
  <c r="AB323" i="13"/>
  <c r="AC323" i="13"/>
  <c r="AD323" i="13"/>
  <c r="AE323" i="13"/>
  <c r="AF323" i="13"/>
  <c r="AG323" i="13"/>
  <c r="AH323" i="13"/>
  <c r="AI323" i="13"/>
  <c r="AJ323" i="13"/>
  <c r="AK323" i="13"/>
  <c r="AL323" i="13"/>
  <c r="AM323" i="13"/>
  <c r="AN323" i="13"/>
  <c r="AO323" i="13"/>
  <c r="AP323" i="13"/>
  <c r="AQ323" i="13"/>
  <c r="AR323" i="13"/>
  <c r="AS323" i="13"/>
  <c r="AT323" i="13"/>
  <c r="AU323" i="13"/>
  <c r="X324" i="13"/>
  <c r="Y324" i="13"/>
  <c r="Z324" i="13"/>
  <c r="AA324" i="13"/>
  <c r="AB324" i="13"/>
  <c r="AC324" i="13"/>
  <c r="AD324" i="13"/>
  <c r="AE324" i="13"/>
  <c r="AF324" i="13"/>
  <c r="AG324" i="13"/>
  <c r="AH324" i="13"/>
  <c r="AI324" i="13"/>
  <c r="AJ324" i="13"/>
  <c r="AK324" i="13"/>
  <c r="AL324" i="13"/>
  <c r="AM324" i="13"/>
  <c r="AN324" i="13"/>
  <c r="AO324" i="13"/>
  <c r="AP324" i="13"/>
  <c r="AQ324" i="13"/>
  <c r="AR324" i="13"/>
  <c r="AS324" i="13"/>
  <c r="AT324" i="13"/>
  <c r="AU324" i="13"/>
  <c r="X325" i="13"/>
  <c r="Y325" i="13"/>
  <c r="Z325" i="13"/>
  <c r="AA325" i="13"/>
  <c r="AB325" i="13"/>
  <c r="AC325" i="13"/>
  <c r="AD325" i="13"/>
  <c r="AE325" i="13"/>
  <c r="AF325" i="13"/>
  <c r="AG325" i="13"/>
  <c r="AH325" i="13"/>
  <c r="AI325" i="13"/>
  <c r="AJ325" i="13"/>
  <c r="AK325" i="13"/>
  <c r="AL325" i="13"/>
  <c r="AM325" i="13"/>
  <c r="AN325" i="13"/>
  <c r="AO325" i="13"/>
  <c r="AP325" i="13"/>
  <c r="AQ325" i="13"/>
  <c r="AR325" i="13"/>
  <c r="AS325" i="13"/>
  <c r="AT325" i="13"/>
  <c r="AU325" i="13"/>
  <c r="X326" i="13"/>
  <c r="Y326" i="13"/>
  <c r="Z326" i="13"/>
  <c r="AA326" i="13"/>
  <c r="AB326" i="13"/>
  <c r="AC326" i="13"/>
  <c r="AD326" i="13"/>
  <c r="AE326" i="13"/>
  <c r="AF326" i="13"/>
  <c r="AG326" i="13"/>
  <c r="AH326" i="13"/>
  <c r="AI326" i="13"/>
  <c r="AJ326" i="13"/>
  <c r="AK326" i="13"/>
  <c r="AL326" i="13"/>
  <c r="AM326" i="13"/>
  <c r="AN326" i="13"/>
  <c r="AO326" i="13"/>
  <c r="AP326" i="13"/>
  <c r="AQ326" i="13"/>
  <c r="AR326" i="13"/>
  <c r="AS326" i="13"/>
  <c r="AT326" i="13"/>
  <c r="AU326" i="13"/>
  <c r="X327" i="13"/>
  <c r="Y327" i="13"/>
  <c r="Z327" i="13"/>
  <c r="AA327" i="13"/>
  <c r="AB327" i="13"/>
  <c r="AC327" i="13"/>
  <c r="AD327" i="13"/>
  <c r="AE327" i="13"/>
  <c r="AF327" i="13"/>
  <c r="AG327" i="13"/>
  <c r="AH327" i="13"/>
  <c r="AI327" i="13"/>
  <c r="AJ327" i="13"/>
  <c r="AK327" i="13"/>
  <c r="AL327" i="13"/>
  <c r="AM327" i="13"/>
  <c r="AN327" i="13"/>
  <c r="AO327" i="13"/>
  <c r="AP327" i="13"/>
  <c r="AQ327" i="13"/>
  <c r="AR327" i="13"/>
  <c r="AS327" i="13"/>
  <c r="AT327" i="13"/>
  <c r="AU327" i="13"/>
  <c r="W327" i="13"/>
  <c r="W326" i="13"/>
  <c r="W325" i="13"/>
  <c r="W324" i="13"/>
  <c r="W323" i="13"/>
  <c r="W319" i="13"/>
  <c r="W313" i="13"/>
  <c r="W307" i="13"/>
  <c r="W300" i="13"/>
  <c r="W294" i="13"/>
  <c r="W281" i="13"/>
  <c r="W275" i="13"/>
  <c r="W269" i="13"/>
  <c r="W263" i="13"/>
  <c r="W257" i="13"/>
  <c r="AU319" i="13"/>
  <c r="AT319" i="13"/>
  <c r="AS319" i="13"/>
  <c r="AR319" i="13"/>
  <c r="AQ319" i="13"/>
  <c r="AP319" i="13"/>
  <c r="AO319" i="13"/>
  <c r="AN319" i="13"/>
  <c r="AM319" i="13"/>
  <c r="AL319" i="13"/>
  <c r="AK319" i="13"/>
  <c r="AJ319" i="13"/>
  <c r="AI319" i="13"/>
  <c r="AH319" i="13"/>
  <c r="AG319" i="13"/>
  <c r="AF319" i="13"/>
  <c r="AE319" i="13"/>
  <c r="AD319" i="13"/>
  <c r="AC319" i="13"/>
  <c r="AB319" i="13"/>
  <c r="AA319" i="13"/>
  <c r="Z319" i="13"/>
  <c r="Y319" i="13"/>
  <c r="X319" i="13"/>
  <c r="AU313" i="13"/>
  <c r="AT313" i="13"/>
  <c r="AS313" i="13"/>
  <c r="AR313" i="13"/>
  <c r="AQ313" i="13"/>
  <c r="AP313" i="13"/>
  <c r="AO313" i="13"/>
  <c r="AN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AA313" i="13"/>
  <c r="Z313" i="13"/>
  <c r="Y313" i="13"/>
  <c r="X313" i="13"/>
  <c r="AU307" i="13"/>
  <c r="AT307" i="13"/>
  <c r="AS307" i="13"/>
  <c r="AR307" i="13"/>
  <c r="AU300" i="13"/>
  <c r="AT300" i="13"/>
  <c r="AS300" i="13"/>
  <c r="AR300" i="13"/>
  <c r="AQ300" i="13"/>
  <c r="AP300" i="13"/>
  <c r="AO300" i="13"/>
  <c r="AN300" i="13"/>
  <c r="AM300" i="13"/>
  <c r="AL300" i="13"/>
  <c r="AK300" i="13"/>
  <c r="AJ300" i="13"/>
  <c r="AI300" i="13"/>
  <c r="AH300" i="13"/>
  <c r="AG300" i="13"/>
  <c r="AF300" i="13"/>
  <c r="AE300" i="13"/>
  <c r="AD300" i="13"/>
  <c r="AC300" i="13"/>
  <c r="AB300" i="13"/>
  <c r="AA300" i="13"/>
  <c r="Z300" i="13"/>
  <c r="Y300" i="13"/>
  <c r="X300" i="13"/>
  <c r="AU294" i="13"/>
  <c r="AT294" i="13"/>
  <c r="AS294" i="13"/>
  <c r="AR294" i="13"/>
  <c r="AQ294" i="13"/>
  <c r="AP294" i="13"/>
  <c r="AO294" i="13"/>
  <c r="AN294" i="13"/>
  <c r="AM294" i="13"/>
  <c r="AL294" i="13"/>
  <c r="AK294" i="13"/>
  <c r="AJ294" i="13"/>
  <c r="AI294" i="13"/>
  <c r="AH294" i="13"/>
  <c r="AG294" i="13"/>
  <c r="AF294" i="13"/>
  <c r="AE294" i="13"/>
  <c r="AD294" i="13"/>
  <c r="AC294" i="13"/>
  <c r="AB294" i="13"/>
  <c r="AA294" i="13"/>
  <c r="Z294" i="13"/>
  <c r="Y294" i="13"/>
  <c r="X294" i="13"/>
  <c r="AU281" i="13"/>
  <c r="AT281" i="13"/>
  <c r="AS281" i="13"/>
  <c r="AR281" i="13"/>
  <c r="AQ281" i="13"/>
  <c r="AP281" i="13"/>
  <c r="AO281" i="13"/>
  <c r="AN281" i="13"/>
  <c r="AM281" i="13"/>
  <c r="AL281" i="13"/>
  <c r="AK281" i="13"/>
  <c r="AJ281" i="13"/>
  <c r="AI281" i="13"/>
  <c r="AH281" i="13"/>
  <c r="AG281" i="13"/>
  <c r="AF281" i="13"/>
  <c r="AE281" i="13"/>
  <c r="AD281" i="13"/>
  <c r="AC281" i="13"/>
  <c r="AB281" i="13"/>
  <c r="AA281" i="13"/>
  <c r="Z281" i="13"/>
  <c r="Y281" i="13"/>
  <c r="X281" i="13"/>
  <c r="AU275" i="13"/>
  <c r="AT275" i="13"/>
  <c r="AS275" i="13"/>
  <c r="AR275" i="13"/>
  <c r="AQ275" i="13"/>
  <c r="AP275" i="13"/>
  <c r="AO275" i="13"/>
  <c r="AN275" i="13"/>
  <c r="AM275" i="13"/>
  <c r="AL275" i="13"/>
  <c r="AK275" i="13"/>
  <c r="AJ275" i="13"/>
  <c r="AI275" i="13"/>
  <c r="AH275" i="13"/>
  <c r="AG275" i="13"/>
  <c r="AF275" i="13"/>
  <c r="AE275" i="13"/>
  <c r="AD275" i="13"/>
  <c r="AC275" i="13"/>
  <c r="AB275" i="13"/>
  <c r="AA275" i="13"/>
  <c r="Z275" i="13"/>
  <c r="Y275" i="13"/>
  <c r="X275" i="13"/>
  <c r="AU269" i="13"/>
  <c r="AT269" i="13"/>
  <c r="AS269" i="13"/>
  <c r="AR269" i="13"/>
  <c r="AQ269" i="13"/>
  <c r="AP269" i="13"/>
  <c r="AO269" i="13"/>
  <c r="AN269" i="13"/>
  <c r="AM269" i="13"/>
  <c r="AL269" i="13"/>
  <c r="AK269" i="13"/>
  <c r="AJ269" i="13"/>
  <c r="AI269" i="13"/>
  <c r="AH269" i="13"/>
  <c r="AG269" i="13"/>
  <c r="AF269" i="13"/>
  <c r="AE269" i="13"/>
  <c r="AD269" i="13"/>
  <c r="AC269" i="13"/>
  <c r="AB269" i="13"/>
  <c r="AA269" i="13"/>
  <c r="Z269" i="13"/>
  <c r="Y269" i="13"/>
  <c r="X269" i="13"/>
  <c r="AU263" i="13"/>
  <c r="AT263" i="13"/>
  <c r="AS263" i="13"/>
  <c r="AR263" i="13"/>
  <c r="AQ263" i="13"/>
  <c r="AP263" i="13"/>
  <c r="AO263" i="13"/>
  <c r="AN263" i="13"/>
  <c r="AM263" i="13"/>
  <c r="AL263" i="13"/>
  <c r="AK263" i="13"/>
  <c r="AJ263" i="13"/>
  <c r="AI263" i="13"/>
  <c r="AH263" i="13"/>
  <c r="AG263" i="13"/>
  <c r="AF263" i="13"/>
  <c r="AE263" i="13"/>
  <c r="AD263" i="13"/>
  <c r="AC263" i="13"/>
  <c r="AB263" i="13"/>
  <c r="AA263" i="13"/>
  <c r="Z263" i="13"/>
  <c r="Y263" i="13"/>
  <c r="X263" i="13"/>
  <c r="AU257" i="13"/>
  <c r="AT257" i="13"/>
  <c r="AS257" i="13"/>
  <c r="AR257" i="13"/>
  <c r="AQ257" i="13"/>
  <c r="AP257" i="13"/>
  <c r="AO257" i="13"/>
  <c r="AN257" i="13"/>
  <c r="AM257" i="13"/>
  <c r="AL257" i="13"/>
  <c r="AK257" i="13"/>
  <c r="AJ257" i="13"/>
  <c r="AI257" i="13"/>
  <c r="AH257" i="13"/>
  <c r="AG257" i="13"/>
  <c r="AF257" i="13"/>
  <c r="AE257" i="13"/>
  <c r="AD257" i="13"/>
  <c r="AC257" i="13"/>
  <c r="AB257" i="13"/>
  <c r="AA257" i="13"/>
  <c r="Z257" i="13"/>
  <c r="Y257" i="13"/>
  <c r="X257" i="13"/>
  <c r="AU250" i="13"/>
  <c r="AT250" i="13"/>
  <c r="AS250" i="13"/>
  <c r="AR250" i="13"/>
  <c r="AQ250" i="13"/>
  <c r="AP250" i="13"/>
  <c r="AO250" i="13"/>
  <c r="AN250" i="13"/>
  <c r="AM250" i="13"/>
  <c r="AL250" i="13"/>
  <c r="AK250" i="13"/>
  <c r="AJ250" i="13"/>
  <c r="AI250" i="13"/>
  <c r="AH250" i="13"/>
  <c r="AG250" i="13"/>
  <c r="AF250" i="13"/>
  <c r="AE250" i="13"/>
  <c r="AD250" i="13"/>
  <c r="AC250" i="13"/>
  <c r="AB250" i="13"/>
  <c r="AA250" i="13"/>
  <c r="Z250" i="13"/>
  <c r="Y250" i="13"/>
  <c r="X250" i="13"/>
  <c r="W250" i="13"/>
  <c r="W243" i="13"/>
  <c r="AU243" i="13"/>
  <c r="AT243" i="13"/>
  <c r="AS243" i="13"/>
  <c r="AR243" i="13"/>
  <c r="AQ243" i="13"/>
  <c r="AP243" i="13"/>
  <c r="AO243" i="13"/>
  <c r="AN243" i="13"/>
  <c r="AM243" i="13"/>
  <c r="AL243" i="13"/>
  <c r="AK243" i="13"/>
  <c r="AJ243" i="13"/>
  <c r="AI243" i="13"/>
  <c r="AH243" i="13"/>
  <c r="AG243" i="13"/>
  <c r="AF243" i="13"/>
  <c r="AE243" i="13"/>
  <c r="AD243" i="13"/>
  <c r="AC243" i="13"/>
  <c r="AB243" i="13"/>
  <c r="AA243" i="13"/>
  <c r="Z243" i="13"/>
  <c r="Y243" i="13"/>
  <c r="X243" i="13"/>
  <c r="AU237" i="13"/>
  <c r="AT237" i="13"/>
  <c r="AS237" i="13"/>
  <c r="AR237" i="13"/>
  <c r="AQ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Y237" i="13"/>
  <c r="X237" i="13"/>
  <c r="W237" i="13"/>
  <c r="X231" i="13"/>
  <c r="Y231" i="13"/>
  <c r="Z231" i="13"/>
  <c r="AA231" i="13"/>
  <c r="AB231" i="13"/>
  <c r="AC231" i="13"/>
  <c r="AD231" i="13"/>
  <c r="AE231" i="13"/>
  <c r="AF231" i="13"/>
  <c r="AG231" i="13"/>
  <c r="AH231" i="13"/>
  <c r="AI231" i="13"/>
  <c r="AJ231" i="13"/>
  <c r="AK231" i="13"/>
  <c r="AL231" i="13"/>
  <c r="AM231" i="13"/>
  <c r="AN231" i="13"/>
  <c r="AO231" i="13"/>
  <c r="AP231" i="13"/>
  <c r="AQ231" i="13"/>
  <c r="AR231" i="13"/>
  <c r="AS231" i="13"/>
  <c r="AT231" i="13"/>
  <c r="AU231" i="13"/>
  <c r="W231" i="13"/>
  <c r="AE217" i="13"/>
  <c r="AM217" i="13"/>
  <c r="AU217" i="13"/>
  <c r="X218" i="13"/>
  <c r="Y218" i="13"/>
  <c r="Z218" i="13"/>
  <c r="AA218" i="13"/>
  <c r="AB218" i="13"/>
  <c r="AC218" i="13"/>
  <c r="AD218" i="13"/>
  <c r="AE218" i="13"/>
  <c r="AF218" i="13"/>
  <c r="AG218" i="13"/>
  <c r="AH218" i="13"/>
  <c r="AI218" i="13"/>
  <c r="AJ218" i="13"/>
  <c r="AK218" i="13"/>
  <c r="AL218" i="13"/>
  <c r="AM218" i="13"/>
  <c r="AN218" i="13"/>
  <c r="AO218" i="13"/>
  <c r="AP218" i="13"/>
  <c r="AQ218" i="13"/>
  <c r="AR218" i="13"/>
  <c r="AS218" i="13"/>
  <c r="AT218" i="13"/>
  <c r="AU218" i="13"/>
  <c r="X219" i="13"/>
  <c r="Y219" i="13"/>
  <c r="Z219" i="13"/>
  <c r="AA219" i="13"/>
  <c r="AB219" i="13"/>
  <c r="AC219" i="13"/>
  <c r="AD219" i="13"/>
  <c r="AE219" i="13"/>
  <c r="AF219" i="13"/>
  <c r="AG219" i="13"/>
  <c r="AH219" i="13"/>
  <c r="AI219" i="13"/>
  <c r="AJ219" i="13"/>
  <c r="AK219" i="13"/>
  <c r="AL219" i="13"/>
  <c r="AM219" i="13"/>
  <c r="AN219" i="13"/>
  <c r="AO219" i="13"/>
  <c r="AP219" i="13"/>
  <c r="AQ219" i="13"/>
  <c r="AR219" i="13"/>
  <c r="AS219" i="13"/>
  <c r="AT219" i="13"/>
  <c r="AU219" i="13"/>
  <c r="X220" i="13"/>
  <c r="Y220" i="13"/>
  <c r="Z220" i="13"/>
  <c r="AA220" i="13"/>
  <c r="AB220" i="13"/>
  <c r="AC220" i="13"/>
  <c r="AD220" i="13"/>
  <c r="AE220" i="13"/>
  <c r="AF220" i="13"/>
  <c r="AG220" i="13"/>
  <c r="AH220" i="13"/>
  <c r="AI220" i="13"/>
  <c r="AJ220" i="13"/>
  <c r="AK220" i="13"/>
  <c r="AL220" i="13"/>
  <c r="AM220" i="13"/>
  <c r="AN220" i="13"/>
  <c r="AO220" i="13"/>
  <c r="AP220" i="13"/>
  <c r="AQ220" i="13"/>
  <c r="AR220" i="13"/>
  <c r="AS220" i="13"/>
  <c r="AT220" i="13"/>
  <c r="AU220" i="13"/>
  <c r="X221" i="13"/>
  <c r="Y221" i="13"/>
  <c r="Z221" i="13"/>
  <c r="AA221" i="13"/>
  <c r="AB221" i="13"/>
  <c r="AC221" i="13"/>
  <c r="AD221" i="13"/>
  <c r="AE221" i="13"/>
  <c r="AF221" i="13"/>
  <c r="AG221" i="13"/>
  <c r="AH221" i="13"/>
  <c r="AI221" i="13"/>
  <c r="AJ221" i="13"/>
  <c r="AK221" i="13"/>
  <c r="AL221" i="13"/>
  <c r="AM221" i="13"/>
  <c r="AN221" i="13"/>
  <c r="AO221" i="13"/>
  <c r="AP221" i="13"/>
  <c r="AQ221" i="13"/>
  <c r="AR221" i="13"/>
  <c r="AS221" i="13"/>
  <c r="AT221" i="13"/>
  <c r="AU221" i="13"/>
  <c r="W221" i="13"/>
  <c r="W220" i="13"/>
  <c r="W219" i="13"/>
  <c r="W218" i="13"/>
  <c r="W217" i="13"/>
  <c r="W213" i="13"/>
  <c r="AU213" i="13"/>
  <c r="AT213" i="13"/>
  <c r="AS213" i="13"/>
  <c r="AR213" i="13"/>
  <c r="AQ213" i="13"/>
  <c r="W205" i="13"/>
  <c r="W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AU192" i="13"/>
  <c r="AT192" i="13"/>
  <c r="AS192" i="13"/>
  <c r="AR192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T179" i="13"/>
  <c r="S179" i="13"/>
  <c r="R179" i="13"/>
  <c r="U178" i="13"/>
  <c r="U177" i="13"/>
  <c r="U176" i="13"/>
  <c r="U175" i="13"/>
  <c r="U174" i="13"/>
  <c r="AU171" i="13"/>
  <c r="AT171" i="13"/>
  <c r="AS171" i="13"/>
  <c r="AR171" i="13"/>
  <c r="AQ171" i="13"/>
  <c r="AP171" i="13"/>
  <c r="AO171" i="13"/>
  <c r="AN171" i="13"/>
  <c r="AM171" i="13"/>
  <c r="AL171" i="13"/>
  <c r="AK171" i="13"/>
  <c r="AJ171" i="13"/>
  <c r="AI171" i="13"/>
  <c r="AH171" i="13"/>
  <c r="AG171" i="13"/>
  <c r="AF171" i="13"/>
  <c r="AE171" i="13"/>
  <c r="AD171" i="13"/>
  <c r="AC171" i="13"/>
  <c r="AB171" i="13"/>
  <c r="AA171" i="13"/>
  <c r="Z171" i="13"/>
  <c r="Y171" i="13"/>
  <c r="X171" i="13"/>
  <c r="W171" i="13"/>
  <c r="AU164" i="13"/>
  <c r="AT164" i="13"/>
  <c r="AS164" i="13"/>
  <c r="AR164" i="13"/>
  <c r="AQ164" i="13"/>
  <c r="AP164" i="13"/>
  <c r="AO164" i="13"/>
  <c r="AN164" i="13"/>
  <c r="AM164" i="13"/>
  <c r="AL164" i="13"/>
  <c r="AK164" i="13"/>
  <c r="AJ164" i="13"/>
  <c r="AI164" i="13"/>
  <c r="AH164" i="13"/>
  <c r="AG164" i="13"/>
  <c r="AF164" i="13"/>
  <c r="AE164" i="13"/>
  <c r="AD164" i="13"/>
  <c r="AC164" i="13"/>
  <c r="AB164" i="13"/>
  <c r="AA164" i="13"/>
  <c r="Z164" i="13"/>
  <c r="Y164" i="13"/>
  <c r="X164" i="13"/>
  <c r="W164" i="13"/>
  <c r="T164" i="13"/>
  <c r="S164" i="13"/>
  <c r="R164" i="13"/>
  <c r="U163" i="13"/>
  <c r="U162" i="13"/>
  <c r="U161" i="13"/>
  <c r="U160" i="13"/>
  <c r="U159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T150" i="13"/>
  <c r="S150" i="13"/>
  <c r="R150" i="13"/>
  <c r="U149" i="13"/>
  <c r="U148" i="13"/>
  <c r="U147" i="13"/>
  <c r="U146" i="13"/>
  <c r="U145" i="13"/>
  <c r="AU144" i="13"/>
  <c r="AT144" i="13"/>
  <c r="AS144" i="13"/>
  <c r="AR144" i="13"/>
  <c r="AQ144" i="13"/>
  <c r="AP144" i="13"/>
  <c r="AO144" i="13"/>
  <c r="AN144" i="13"/>
  <c r="AM144" i="13"/>
  <c r="AL144" i="13"/>
  <c r="AK144" i="13"/>
  <c r="AJ144" i="13"/>
  <c r="AI144" i="13"/>
  <c r="AH144" i="13"/>
  <c r="AG144" i="13"/>
  <c r="AF144" i="13"/>
  <c r="AE144" i="13"/>
  <c r="AD144" i="13"/>
  <c r="AC144" i="13"/>
  <c r="AB144" i="13"/>
  <c r="AA144" i="13"/>
  <c r="Z144" i="13"/>
  <c r="Y144" i="13"/>
  <c r="X144" i="13"/>
  <c r="W144" i="13"/>
  <c r="T144" i="13"/>
  <c r="S144" i="13"/>
  <c r="R144" i="13"/>
  <c r="U143" i="13"/>
  <c r="U142" i="13"/>
  <c r="U141" i="13"/>
  <c r="U140" i="13"/>
  <c r="U139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X124" i="13"/>
  <c r="Y124" i="13"/>
  <c r="Z124" i="13"/>
  <c r="AA124" i="13"/>
  <c r="AA377" i="13" s="1"/>
  <c r="AB124" i="13"/>
  <c r="AC124" i="13"/>
  <c r="AD124" i="13"/>
  <c r="AE124" i="13"/>
  <c r="AE377" i="13" s="1"/>
  <c r="AF124" i="13"/>
  <c r="AG124" i="13"/>
  <c r="AH124" i="13"/>
  <c r="AI124" i="13"/>
  <c r="AI377" i="13" s="1"/>
  <c r="AJ124" i="13"/>
  <c r="AK124" i="13"/>
  <c r="AL124" i="13"/>
  <c r="AM124" i="13"/>
  <c r="AM377" i="13" s="1"/>
  <c r="AN124" i="13"/>
  <c r="AO124" i="13"/>
  <c r="AP124" i="13"/>
  <c r="AQ124" i="13"/>
  <c r="AQ377" i="13" s="1"/>
  <c r="AR124" i="13"/>
  <c r="AS124" i="13"/>
  <c r="AT124" i="13"/>
  <c r="AU124" i="13"/>
  <c r="AU377" i="13" s="1"/>
  <c r="X125" i="13"/>
  <c r="Y125" i="13"/>
  <c r="Z125" i="13"/>
  <c r="AA125" i="13"/>
  <c r="AA378" i="13" s="1"/>
  <c r="AB125" i="13"/>
  <c r="AC125" i="13"/>
  <c r="AD125" i="13"/>
  <c r="AE125" i="13"/>
  <c r="AE378" i="13" s="1"/>
  <c r="AF125" i="13"/>
  <c r="AG125" i="13"/>
  <c r="AH125" i="13"/>
  <c r="AI125" i="13"/>
  <c r="AI378" i="13" s="1"/>
  <c r="AJ125" i="13"/>
  <c r="AK125" i="13"/>
  <c r="AL125" i="13"/>
  <c r="AM125" i="13"/>
  <c r="AM378" i="13" s="1"/>
  <c r="AN125" i="13"/>
  <c r="AO125" i="13"/>
  <c r="AP125" i="13"/>
  <c r="AQ125" i="13"/>
  <c r="AQ378" i="13" s="1"/>
  <c r="AR125" i="13"/>
  <c r="AS125" i="13"/>
  <c r="AT125" i="13"/>
  <c r="AU125" i="13"/>
  <c r="AU378" i="13" s="1"/>
  <c r="X126" i="13"/>
  <c r="Y126" i="13"/>
  <c r="Z126" i="13"/>
  <c r="Z379" i="13" s="1"/>
  <c r="AA126" i="13"/>
  <c r="AA379" i="13" s="1"/>
  <c r="AB126" i="13"/>
  <c r="AC126" i="13"/>
  <c r="AD126" i="13"/>
  <c r="AD379" i="13" s="1"/>
  <c r="AE126" i="13"/>
  <c r="AE379" i="13" s="1"/>
  <c r="AF126" i="13"/>
  <c r="AG126" i="13"/>
  <c r="AH126" i="13"/>
  <c r="AH379" i="13" s="1"/>
  <c r="AI126" i="13"/>
  <c r="AI379" i="13" s="1"/>
  <c r="AJ126" i="13"/>
  <c r="AK126" i="13"/>
  <c r="AL126" i="13"/>
  <c r="AL379" i="13" s="1"/>
  <c r="AM126" i="13"/>
  <c r="AM379" i="13" s="1"/>
  <c r="AN126" i="13"/>
  <c r="AO126" i="13"/>
  <c r="AP126" i="13"/>
  <c r="AP379" i="13" s="1"/>
  <c r="AQ126" i="13"/>
  <c r="AQ379" i="13" s="1"/>
  <c r="AR126" i="13"/>
  <c r="AS126" i="13"/>
  <c r="AT126" i="13"/>
  <c r="AT379" i="13" s="1"/>
  <c r="AU126" i="13"/>
  <c r="AU379" i="13" s="1"/>
  <c r="X127" i="13"/>
  <c r="Y127" i="13"/>
  <c r="Z127" i="13"/>
  <c r="Z380" i="13" s="1"/>
  <c r="AA127" i="13"/>
  <c r="AA380" i="13" s="1"/>
  <c r="AB127" i="13"/>
  <c r="AC127" i="13"/>
  <c r="AD127" i="13"/>
  <c r="AD380" i="13" s="1"/>
  <c r="AE127" i="13"/>
  <c r="AE380" i="13" s="1"/>
  <c r="AF127" i="13"/>
  <c r="AG127" i="13"/>
  <c r="AH127" i="13"/>
  <c r="AH380" i="13" s="1"/>
  <c r="AI127" i="13"/>
  <c r="AI380" i="13" s="1"/>
  <c r="AJ127" i="13"/>
  <c r="AK127" i="13"/>
  <c r="AL127" i="13"/>
  <c r="AL380" i="13" s="1"/>
  <c r="AM127" i="13"/>
  <c r="AM380" i="13" s="1"/>
  <c r="AN127" i="13"/>
  <c r="AO127" i="13"/>
  <c r="AP127" i="13"/>
  <c r="AP380" i="13" s="1"/>
  <c r="AQ127" i="13"/>
  <c r="AQ380" i="13" s="1"/>
  <c r="AR127" i="13"/>
  <c r="AS127" i="13"/>
  <c r="AT127" i="13"/>
  <c r="AT380" i="13" s="1"/>
  <c r="AU127" i="13"/>
  <c r="AU380" i="13" s="1"/>
  <c r="W127" i="13"/>
  <c r="W126" i="13"/>
  <c r="W125" i="13"/>
  <c r="W124" i="13"/>
  <c r="W377" i="13" s="1"/>
  <c r="W123" i="13"/>
  <c r="R124" i="13"/>
  <c r="W119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AU89" i="13"/>
  <c r="AT89" i="13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AU75" i="13"/>
  <c r="AT75" i="13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W69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T54" i="13"/>
  <c r="S54" i="13"/>
  <c r="R54" i="13"/>
  <c r="U53" i="13"/>
  <c r="U52" i="13"/>
  <c r="U51" i="13"/>
  <c r="U50" i="13"/>
  <c r="U49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T48" i="13"/>
  <c r="S48" i="13"/>
  <c r="R48" i="13"/>
  <c r="U47" i="13"/>
  <c r="U46" i="13"/>
  <c r="U45" i="13"/>
  <c r="U44" i="13"/>
  <c r="U43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W4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X32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W378" i="13" l="1"/>
  <c r="AT378" i="13"/>
  <c r="AP378" i="13"/>
  <c r="AL378" i="13"/>
  <c r="AH378" i="13"/>
  <c r="AD378" i="13"/>
  <c r="Z378" i="13"/>
  <c r="AT377" i="13"/>
  <c r="AP377" i="13"/>
  <c r="AL377" i="13"/>
  <c r="AH377" i="13"/>
  <c r="AD377" i="13"/>
  <c r="Z377" i="13"/>
  <c r="AQ217" i="13"/>
  <c r="AA217" i="13"/>
  <c r="AI217" i="13"/>
  <c r="U646" i="21"/>
  <c r="AD520" i="21"/>
  <c r="U521" i="21"/>
  <c r="M265" i="21"/>
  <c r="AI265" i="21"/>
  <c r="AA265" i="21"/>
  <c r="U738" i="21"/>
  <c r="U522" i="21"/>
  <c r="AQ899" i="21"/>
  <c r="M432" i="21"/>
  <c r="T526" i="21"/>
  <c r="W265" i="21"/>
  <c r="W526" i="21" s="1"/>
  <c r="M849" i="21"/>
  <c r="M904" i="21" s="1"/>
  <c r="M911" i="21" s="1"/>
  <c r="M738" i="21"/>
  <c r="U345" i="21"/>
  <c r="AH520" i="21"/>
  <c r="AL520" i="21"/>
  <c r="AD217" i="13"/>
  <c r="AL217" i="13"/>
  <c r="AT217" i="13"/>
  <c r="W379" i="13"/>
  <c r="AS380" i="13"/>
  <c r="AO380" i="13"/>
  <c r="AK380" i="13"/>
  <c r="AG380" i="13"/>
  <c r="AC380" i="13"/>
  <c r="Y380" i="13"/>
  <c r="AS379" i="13"/>
  <c r="AO379" i="13"/>
  <c r="AK379" i="13"/>
  <c r="AG379" i="13"/>
  <c r="AC379" i="13"/>
  <c r="Y379" i="13"/>
  <c r="AS378" i="13"/>
  <c r="AO378" i="13"/>
  <c r="AK378" i="13"/>
  <c r="AG378" i="13"/>
  <c r="AC378" i="13"/>
  <c r="Y378" i="13"/>
  <c r="AS377" i="13"/>
  <c r="AO377" i="13"/>
  <c r="AK377" i="13"/>
  <c r="AG377" i="13"/>
  <c r="AC377" i="13"/>
  <c r="Y377" i="13"/>
  <c r="AP217" i="13"/>
  <c r="AH217" i="13"/>
  <c r="AH376" i="13" s="1"/>
  <c r="Z217" i="13"/>
  <c r="Z376" i="13" s="1"/>
  <c r="AE128" i="13"/>
  <c r="AQ128" i="13"/>
  <c r="AK520" i="21"/>
  <c r="AK906" i="21" s="1"/>
  <c r="AU526" i="21"/>
  <c r="AB128" i="13"/>
  <c r="AJ128" i="13"/>
  <c r="AR128" i="13"/>
  <c r="AK909" i="21"/>
  <c r="AB646" i="21"/>
  <c r="AH908" i="21"/>
  <c r="AI520" i="21"/>
  <c r="R42" i="17"/>
  <c r="R13" i="17"/>
  <c r="AC128" i="13"/>
  <c r="AG128" i="13"/>
  <c r="AO128" i="13"/>
  <c r="AS128" i="13"/>
  <c r="AS217" i="13"/>
  <c r="AS376" i="13" s="1"/>
  <c r="AO217" i="13"/>
  <c r="AO376" i="13" s="1"/>
  <c r="AK217" i="13"/>
  <c r="AK376" i="13" s="1"/>
  <c r="AG217" i="13"/>
  <c r="AG376" i="13" s="1"/>
  <c r="AC217" i="13"/>
  <c r="AC376" i="13" s="1"/>
  <c r="AQ910" i="21"/>
  <c r="AI910" i="21"/>
  <c r="AA910" i="21"/>
  <c r="AQ909" i="21"/>
  <c r="AI909" i="21"/>
  <c r="Q909" i="21"/>
  <c r="AI908" i="21"/>
  <c r="AA908" i="21"/>
  <c r="Q907" i="21"/>
  <c r="N904" i="21"/>
  <c r="AP899" i="21"/>
  <c r="Z646" i="21"/>
  <c r="AE646" i="21"/>
  <c r="AG520" i="21"/>
  <c r="Y520" i="21"/>
  <c r="AK265" i="21"/>
  <c r="AK526" i="21" s="1"/>
  <c r="S526" i="21"/>
  <c r="N526" i="21"/>
  <c r="U432" i="21"/>
  <c r="AS526" i="21"/>
  <c r="AO526" i="21"/>
  <c r="R526" i="21"/>
  <c r="AA128" i="13"/>
  <c r="AI128" i="13"/>
  <c r="AM128" i="13"/>
  <c r="AU128" i="13"/>
  <c r="AL906" i="21"/>
  <c r="AC520" i="21"/>
  <c r="M345" i="21"/>
  <c r="M526" i="21" s="1"/>
  <c r="X128" i="13"/>
  <c r="AF128" i="13"/>
  <c r="AN128" i="13"/>
  <c r="U899" i="21"/>
  <c r="AK908" i="21"/>
  <c r="AH909" i="21"/>
  <c r="U849" i="21"/>
  <c r="U904" i="21" s="1"/>
  <c r="AA520" i="21"/>
  <c r="AE265" i="21"/>
  <c r="P526" i="21"/>
  <c r="AM526" i="21"/>
  <c r="Y128" i="13"/>
  <c r="AK128" i="13"/>
  <c r="Z128" i="13"/>
  <c r="AD128" i="13"/>
  <c r="AH128" i="13"/>
  <c r="AL128" i="13"/>
  <c r="AP128" i="13"/>
  <c r="AT128" i="13"/>
  <c r="AR380" i="13"/>
  <c r="AN380" i="13"/>
  <c r="AJ380" i="13"/>
  <c r="AF380" i="13"/>
  <c r="AB380" i="13"/>
  <c r="X380" i="13"/>
  <c r="AR379" i="13"/>
  <c r="AN379" i="13"/>
  <c r="AJ379" i="13"/>
  <c r="AF379" i="13"/>
  <c r="AB379" i="13"/>
  <c r="X379" i="13"/>
  <c r="AR378" i="13"/>
  <c r="AN378" i="13"/>
  <c r="AJ378" i="13"/>
  <c r="AF378" i="13"/>
  <c r="AB378" i="13"/>
  <c r="X378" i="13"/>
  <c r="AR377" i="13"/>
  <c r="AN377" i="13"/>
  <c r="AJ377" i="13"/>
  <c r="AF377" i="13"/>
  <c r="AB377" i="13"/>
  <c r="X377" i="13"/>
  <c r="AR217" i="13"/>
  <c r="AR376" i="13" s="1"/>
  <c r="AN217" i="13"/>
  <c r="AN376" i="13" s="1"/>
  <c r="AJ217" i="13"/>
  <c r="AJ376" i="13" s="1"/>
  <c r="AF217" i="13"/>
  <c r="AB217" i="13"/>
  <c r="AB376" i="13" s="1"/>
  <c r="AG909" i="21"/>
  <c r="AG908" i="21"/>
  <c r="T904" i="21"/>
  <c r="AN899" i="21"/>
  <c r="AF646" i="21"/>
  <c r="X646" i="21"/>
  <c r="AD899" i="21"/>
  <c r="AD904" i="21" s="1"/>
  <c r="Z899" i="21"/>
  <c r="AT909" i="21"/>
  <c r="AD909" i="21"/>
  <c r="AT908" i="21"/>
  <c r="AD908" i="21"/>
  <c r="AE520" i="21"/>
  <c r="AG265" i="21"/>
  <c r="Y265" i="21"/>
  <c r="Y526" i="21" s="1"/>
  <c r="Q526" i="21"/>
  <c r="U518" i="21"/>
  <c r="AQ526" i="21"/>
  <c r="Y328" i="13"/>
  <c r="AA328" i="13"/>
  <c r="AC328" i="13"/>
  <c r="AE328" i="13"/>
  <c r="AG328" i="13"/>
  <c r="AI328" i="13"/>
  <c r="AK328" i="13"/>
  <c r="AM328" i="13"/>
  <c r="AO328" i="13"/>
  <c r="AQ328" i="13"/>
  <c r="AS328" i="13"/>
  <c r="AU328" i="13"/>
  <c r="X328" i="13"/>
  <c r="Z328" i="13"/>
  <c r="AB328" i="13"/>
  <c r="AD328" i="13"/>
  <c r="AF328" i="13"/>
  <c r="AH328" i="13"/>
  <c r="AJ328" i="13"/>
  <c r="AL328" i="13"/>
  <c r="AN328" i="13"/>
  <c r="AP328" i="13"/>
  <c r="AR328" i="13"/>
  <c r="AT328" i="13"/>
  <c r="AU376" i="13"/>
  <c r="AQ376" i="13"/>
  <c r="AM376" i="13"/>
  <c r="AI376" i="13"/>
  <c r="AE376" i="13"/>
  <c r="AA376" i="13"/>
  <c r="W376" i="13"/>
  <c r="AT376" i="13"/>
  <c r="AP376" i="13"/>
  <c r="AL376" i="13"/>
  <c r="AF376" i="13"/>
  <c r="AD376" i="13"/>
  <c r="W380" i="13"/>
  <c r="AS520" i="21"/>
  <c r="AS906" i="21" s="1"/>
  <c r="AS911" i="21" s="1"/>
  <c r="AO520" i="21"/>
  <c r="AO906" i="21" s="1"/>
  <c r="AO911" i="21" s="1"/>
  <c r="AQ520" i="21"/>
  <c r="AM520" i="21"/>
  <c r="AM906" i="21" s="1"/>
  <c r="AM911" i="21" s="1"/>
  <c r="AP904" i="21"/>
  <c r="AP906" i="21"/>
  <c r="AP911" i="21" s="1"/>
  <c r="AJ526" i="21"/>
  <c r="AF526" i="21"/>
  <c r="AB526" i="21"/>
  <c r="X526" i="21"/>
  <c r="AI526" i="21"/>
  <c r="AA526" i="21"/>
  <c r="AR904" i="21"/>
  <c r="AR906" i="21"/>
  <c r="AR911" i="21" s="1"/>
  <c r="AN904" i="21"/>
  <c r="AN906" i="21"/>
  <c r="AN911" i="21" s="1"/>
  <c r="AJ904" i="21"/>
  <c r="AJ906" i="21"/>
  <c r="AJ911" i="21" s="1"/>
  <c r="AH904" i="21"/>
  <c r="AH906" i="21"/>
  <c r="AH911" i="21" s="1"/>
  <c r="AF904" i="21"/>
  <c r="AF906" i="21"/>
  <c r="AF911" i="21" s="1"/>
  <c r="AD906" i="21"/>
  <c r="AD911" i="21" s="1"/>
  <c r="AB904" i="21"/>
  <c r="AB906" i="21"/>
  <c r="AB911" i="21" s="1"/>
  <c r="Z904" i="21"/>
  <c r="Z906" i="21"/>
  <c r="Z911" i="21" s="1"/>
  <c r="X904" i="21"/>
  <c r="X906" i="21"/>
  <c r="X911" i="21" s="1"/>
  <c r="AH526" i="21"/>
  <c r="AD526" i="21"/>
  <c r="Z526" i="21"/>
  <c r="AE526" i="21"/>
  <c r="AG526" i="21"/>
  <c r="AC526" i="21"/>
  <c r="AU906" i="21"/>
  <c r="AU911" i="21" s="1"/>
  <c r="AU904" i="21"/>
  <c r="AQ906" i="21"/>
  <c r="AQ911" i="21" s="1"/>
  <c r="AQ904" i="21"/>
  <c r="AM904" i="21"/>
  <c r="AI906" i="21"/>
  <c r="AI911" i="21" s="1"/>
  <c r="AI904" i="21"/>
  <c r="AE906" i="21"/>
  <c r="AE911" i="21" s="1"/>
  <c r="AE904" i="21"/>
  <c r="AA906" i="21"/>
  <c r="AA911" i="21" s="1"/>
  <c r="AA904" i="21"/>
  <c r="W906" i="21"/>
  <c r="W911" i="21" s="1"/>
  <c r="W904" i="21"/>
  <c r="Q904" i="21"/>
  <c r="Q906" i="21"/>
  <c r="AT904" i="21"/>
  <c r="AT906" i="21"/>
  <c r="AR526" i="21"/>
  <c r="AN526" i="21"/>
  <c r="AS904" i="21"/>
  <c r="AO904" i="21"/>
  <c r="AK904" i="21"/>
  <c r="AG906" i="21"/>
  <c r="AG904" i="21"/>
  <c r="AC906" i="21"/>
  <c r="AC911" i="21" s="1"/>
  <c r="AC904" i="21"/>
  <c r="Y906" i="21"/>
  <c r="Y911" i="21" s="1"/>
  <c r="Y904" i="21"/>
  <c r="AT526" i="21"/>
  <c r="AP526" i="21"/>
  <c r="AL526" i="21"/>
  <c r="AL911" i="21" s="1"/>
  <c r="U265" i="21"/>
  <c r="W328" i="13"/>
  <c r="X205" i="13"/>
  <c r="X222" i="13" s="1"/>
  <c r="X217" i="13"/>
  <c r="X376" i="13" s="1"/>
  <c r="Y217" i="13"/>
  <c r="Y376" i="13" s="1"/>
  <c r="Y205" i="13"/>
  <c r="Y222" i="13" s="1"/>
  <c r="Y381" i="13" s="1"/>
  <c r="Z222" i="13"/>
  <c r="AB222" i="13"/>
  <c r="AD222" i="13"/>
  <c r="AF222" i="13"/>
  <c r="AH222" i="13"/>
  <c r="AJ222" i="13"/>
  <c r="AL222" i="13"/>
  <c r="AN222" i="13"/>
  <c r="AN381" i="13" s="1"/>
  <c r="AP222" i="13"/>
  <c r="AR222" i="13"/>
  <c r="AT222" i="13"/>
  <c r="W222" i="13"/>
  <c r="AA222" i="13"/>
  <c r="AC222" i="13"/>
  <c r="AE222" i="13"/>
  <c r="AG222" i="13"/>
  <c r="AI222" i="13"/>
  <c r="AK222" i="13"/>
  <c r="AM222" i="13"/>
  <c r="AO222" i="13"/>
  <c r="AQ222" i="13"/>
  <c r="AS222" i="13"/>
  <c r="AU222" i="13"/>
  <c r="W32" i="13"/>
  <c r="W26" i="13"/>
  <c r="W20" i="13"/>
  <c r="Y189" i="6"/>
  <c r="Y190" i="6"/>
  <c r="Y191" i="6"/>
  <c r="AG189" i="6"/>
  <c r="AG190" i="6"/>
  <c r="AG191" i="6"/>
  <c r="X190" i="6"/>
  <c r="X191" i="6"/>
  <c r="X189" i="6"/>
  <c r="Z187" i="6"/>
  <c r="AB187" i="6"/>
  <c r="AC187" i="6"/>
  <c r="AD187" i="6"/>
  <c r="AE187" i="6"/>
  <c r="AF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U187" i="6"/>
  <c r="Y187" i="6" l="1"/>
  <c r="U526" i="21"/>
  <c r="AK911" i="21"/>
  <c r="AG187" i="6"/>
  <c r="AG195" i="6" s="1"/>
  <c r="AM381" i="13"/>
  <c r="AE381" i="13"/>
  <c r="AT381" i="13"/>
  <c r="AL381" i="13"/>
  <c r="AD381" i="13"/>
  <c r="AU381" i="13"/>
  <c r="AA381" i="13"/>
  <c r="AP381" i="13"/>
  <c r="Z381" i="13"/>
  <c r="AF381" i="13"/>
  <c r="AS381" i="13"/>
  <c r="AK381" i="13"/>
  <c r="AC381" i="13"/>
  <c r="AB381" i="13"/>
  <c r="X381" i="13"/>
  <c r="AT911" i="21"/>
  <c r="AQ381" i="13"/>
  <c r="AI381" i="13"/>
  <c r="AR381" i="13"/>
  <c r="AJ381" i="13"/>
  <c r="AO381" i="13"/>
  <c r="AG381" i="13"/>
  <c r="AH381" i="13"/>
  <c r="AG911" i="21"/>
  <c r="Q911" i="21"/>
  <c r="W128" i="13"/>
  <c r="W381" i="13" s="1"/>
  <c r="AH195" i="6"/>
  <c r="X187" i="6"/>
  <c r="X195" i="6" s="1"/>
  <c r="AA195" i="6"/>
  <c r="AB195" i="6"/>
  <c r="AC195" i="6"/>
  <c r="AD195" i="6"/>
  <c r="AE195" i="6"/>
  <c r="AF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W195" i="6"/>
  <c r="Y195" i="6"/>
  <c r="Z195" i="6"/>
  <c r="T911" i="20"/>
  <c r="S911" i="20"/>
  <c r="R911" i="20"/>
  <c r="P911" i="20"/>
  <c r="O911" i="20"/>
  <c r="N911" i="20"/>
  <c r="T910" i="20"/>
  <c r="S910" i="20"/>
  <c r="R910" i="20"/>
  <c r="P910" i="20"/>
  <c r="O910" i="20"/>
  <c r="N910" i="20"/>
  <c r="T909" i="20"/>
  <c r="S909" i="20"/>
  <c r="R909" i="20"/>
  <c r="P909" i="20"/>
  <c r="O909" i="20"/>
  <c r="N909" i="20"/>
  <c r="T908" i="20"/>
  <c r="S908" i="20"/>
  <c r="R908" i="20"/>
  <c r="P908" i="20"/>
  <c r="O908" i="20"/>
  <c r="N908" i="20"/>
  <c r="U907" i="20"/>
  <c r="T907" i="20"/>
  <c r="S907" i="20"/>
  <c r="R907" i="20"/>
  <c r="P907" i="20"/>
  <c r="O907" i="20"/>
  <c r="N907" i="20"/>
  <c r="U906" i="20"/>
  <c r="T906" i="20"/>
  <c r="S906" i="20"/>
  <c r="R906" i="20"/>
  <c r="P906" i="20"/>
  <c r="O906" i="20"/>
  <c r="N906" i="20"/>
  <c r="AL904" i="20"/>
  <c r="Q897" i="20"/>
  <c r="L883" i="20"/>
  <c r="AU882" i="20"/>
  <c r="AT882" i="20"/>
  <c r="AS882" i="20"/>
  <c r="AR882" i="20"/>
  <c r="AQ882" i="20"/>
  <c r="AP882" i="20"/>
  <c r="AO882" i="20"/>
  <c r="AN882" i="20"/>
  <c r="AM882" i="20"/>
  <c r="AL882" i="20"/>
  <c r="AK882" i="20"/>
  <c r="AJ882" i="20"/>
  <c r="AI882" i="20"/>
  <c r="AH882" i="20"/>
  <c r="AG882" i="20"/>
  <c r="AF882" i="20"/>
  <c r="AE882" i="20"/>
  <c r="AD882" i="20"/>
  <c r="AC882" i="20"/>
  <c r="AB882" i="20"/>
  <c r="AA882" i="20"/>
  <c r="Z882" i="20"/>
  <c r="Y882" i="20"/>
  <c r="X882" i="20"/>
  <c r="W882" i="20"/>
  <c r="T882" i="20"/>
  <c r="S882" i="20"/>
  <c r="R882" i="20"/>
  <c r="Q882" i="20"/>
  <c r="P882" i="20"/>
  <c r="O882" i="20"/>
  <c r="N882" i="20"/>
  <c r="AU881" i="20"/>
  <c r="AT881" i="20"/>
  <c r="AS881" i="20"/>
  <c r="AR881" i="20"/>
  <c r="AQ881" i="20"/>
  <c r="AP881" i="20"/>
  <c r="AO881" i="20"/>
  <c r="AN881" i="20"/>
  <c r="AM881" i="20"/>
  <c r="AL881" i="20"/>
  <c r="AK881" i="20"/>
  <c r="AJ881" i="20"/>
  <c r="AI881" i="20"/>
  <c r="AH881" i="20"/>
  <c r="AG881" i="20"/>
  <c r="AF881" i="20"/>
  <c r="AE881" i="20"/>
  <c r="AD881" i="20"/>
  <c r="AC881" i="20"/>
  <c r="AB881" i="20"/>
  <c r="AA881" i="20"/>
  <c r="Z881" i="20"/>
  <c r="Y881" i="20"/>
  <c r="X881" i="20"/>
  <c r="W881" i="20"/>
  <c r="T881" i="20"/>
  <c r="S881" i="20"/>
  <c r="R881" i="20"/>
  <c r="Q881" i="20"/>
  <c r="P881" i="20"/>
  <c r="O881" i="20"/>
  <c r="N881" i="20"/>
  <c r="AU880" i="20"/>
  <c r="AT880" i="20"/>
  <c r="AS880" i="20"/>
  <c r="AR880" i="20"/>
  <c r="AQ880" i="20"/>
  <c r="AP880" i="20"/>
  <c r="AO880" i="20"/>
  <c r="AN880" i="20"/>
  <c r="AM880" i="20"/>
  <c r="AL880" i="20"/>
  <c r="AK880" i="20"/>
  <c r="AJ880" i="20"/>
  <c r="AI880" i="20"/>
  <c r="AH880" i="20"/>
  <c r="AG880" i="20"/>
  <c r="AF880" i="20"/>
  <c r="AE880" i="20"/>
  <c r="AD880" i="20"/>
  <c r="AC880" i="20"/>
  <c r="AB880" i="20"/>
  <c r="AA880" i="20"/>
  <c r="Z880" i="20"/>
  <c r="Y880" i="20"/>
  <c r="X880" i="20"/>
  <c r="W880" i="20"/>
  <c r="T880" i="20"/>
  <c r="S880" i="20"/>
  <c r="R880" i="20"/>
  <c r="Q880" i="20"/>
  <c r="P880" i="20"/>
  <c r="O880" i="20"/>
  <c r="N880" i="20"/>
  <c r="AU879" i="20"/>
  <c r="AT879" i="20"/>
  <c r="AS879" i="20"/>
  <c r="AR879" i="20"/>
  <c r="AQ879" i="20"/>
  <c r="AP879" i="20"/>
  <c r="AO879" i="20"/>
  <c r="AN879" i="20"/>
  <c r="AM879" i="20"/>
  <c r="AL879" i="20"/>
  <c r="AK879" i="20"/>
  <c r="AJ879" i="20"/>
  <c r="AI879" i="20"/>
  <c r="AH879" i="20"/>
  <c r="AG879" i="20"/>
  <c r="AF879" i="20"/>
  <c r="AE879" i="20"/>
  <c r="AD879" i="20"/>
  <c r="AC879" i="20"/>
  <c r="AB879" i="20"/>
  <c r="AA879" i="20"/>
  <c r="Z879" i="20"/>
  <c r="Y879" i="20"/>
  <c r="X879" i="20"/>
  <c r="W879" i="20"/>
  <c r="T879" i="20"/>
  <c r="S879" i="20"/>
  <c r="R879" i="20"/>
  <c r="Q879" i="20"/>
  <c r="P879" i="20"/>
  <c r="O879" i="20"/>
  <c r="N879" i="20"/>
  <c r="AU878" i="20"/>
  <c r="AT878" i="20"/>
  <c r="AS878" i="20"/>
  <c r="AR878" i="20"/>
  <c r="AQ878" i="20"/>
  <c r="AP878" i="20"/>
  <c r="AO878" i="20"/>
  <c r="AN878" i="20"/>
  <c r="AM878" i="20"/>
  <c r="AL878" i="20"/>
  <c r="AK878" i="20"/>
  <c r="AJ878" i="20"/>
  <c r="AI878" i="20"/>
  <c r="AH878" i="20"/>
  <c r="AG878" i="20"/>
  <c r="AF878" i="20"/>
  <c r="AE878" i="20"/>
  <c r="AD878" i="20"/>
  <c r="AC878" i="20"/>
  <c r="AB878" i="20"/>
  <c r="AA878" i="20"/>
  <c r="Z878" i="20"/>
  <c r="Y878" i="20"/>
  <c r="X878" i="20"/>
  <c r="W878" i="20"/>
  <c r="T878" i="20"/>
  <c r="S878" i="20"/>
  <c r="R878" i="20"/>
  <c r="Q878" i="20"/>
  <c r="P878" i="20"/>
  <c r="O878" i="20"/>
  <c r="N878" i="20"/>
  <c r="AU874" i="20"/>
  <c r="AT874" i="20"/>
  <c r="AS874" i="20"/>
  <c r="AR874" i="20"/>
  <c r="AQ874" i="20"/>
  <c r="AP874" i="20"/>
  <c r="AO874" i="20"/>
  <c r="AN874" i="20"/>
  <c r="AM874" i="20"/>
  <c r="AL874" i="20"/>
  <c r="AK874" i="20"/>
  <c r="AJ874" i="20"/>
  <c r="AI874" i="20"/>
  <c r="AH874" i="20"/>
  <c r="AG874" i="20"/>
  <c r="AF874" i="20"/>
  <c r="AE874" i="20"/>
  <c r="AD874" i="20"/>
  <c r="AC874" i="20"/>
  <c r="AB874" i="20"/>
  <c r="AA874" i="20"/>
  <c r="Z874" i="20"/>
  <c r="Y874" i="20"/>
  <c r="X874" i="20"/>
  <c r="W874" i="20"/>
  <c r="T874" i="20"/>
  <c r="T883" i="20" s="1"/>
  <c r="S874" i="20"/>
  <c r="S883" i="20" s="1"/>
  <c r="R874" i="20"/>
  <c r="R883" i="20" s="1"/>
  <c r="Q874" i="20"/>
  <c r="P874" i="20"/>
  <c r="P883" i="20" s="1"/>
  <c r="O874" i="20"/>
  <c r="O883" i="20" s="1"/>
  <c r="N874" i="20"/>
  <c r="N883" i="20" s="1"/>
  <c r="U873" i="20"/>
  <c r="U882" i="20" s="1"/>
  <c r="U872" i="20"/>
  <c r="U881" i="20" s="1"/>
  <c r="U871" i="20"/>
  <c r="U880" i="20" s="1"/>
  <c r="U870" i="20"/>
  <c r="U879" i="20" s="1"/>
  <c r="U869" i="20"/>
  <c r="L849" i="20"/>
  <c r="W848" i="20"/>
  <c r="T848" i="20"/>
  <c r="S848" i="20"/>
  <c r="R848" i="20"/>
  <c r="Q848" i="20"/>
  <c r="P848" i="20"/>
  <c r="O848" i="20"/>
  <c r="N848" i="20"/>
  <c r="AU847" i="20"/>
  <c r="AT847" i="20"/>
  <c r="AS847" i="20"/>
  <c r="AR847" i="20"/>
  <c r="AQ847" i="20"/>
  <c r="AP847" i="20"/>
  <c r="AO847" i="20"/>
  <c r="AN847" i="20"/>
  <c r="AM847" i="20"/>
  <c r="AL847" i="20"/>
  <c r="AK847" i="20"/>
  <c r="AJ847" i="20"/>
  <c r="AI847" i="20"/>
  <c r="AH847" i="20"/>
  <c r="AG847" i="20"/>
  <c r="AF847" i="20"/>
  <c r="AE847" i="20"/>
  <c r="AD847" i="20"/>
  <c r="AC847" i="20"/>
  <c r="AB847" i="20"/>
  <c r="AA847" i="20"/>
  <c r="Z847" i="20"/>
  <c r="Y847" i="20"/>
  <c r="X847" i="20"/>
  <c r="W847" i="20"/>
  <c r="T847" i="20"/>
  <c r="S847" i="20"/>
  <c r="R847" i="20"/>
  <c r="Q847" i="20"/>
  <c r="P847" i="20"/>
  <c r="O847" i="20"/>
  <c r="N847" i="20"/>
  <c r="AU846" i="20"/>
  <c r="AT846" i="20"/>
  <c r="AS846" i="20"/>
  <c r="AR846" i="20"/>
  <c r="AQ846" i="20"/>
  <c r="AP846" i="20"/>
  <c r="AO846" i="20"/>
  <c r="AN846" i="20"/>
  <c r="AM846" i="20"/>
  <c r="AL846" i="20"/>
  <c r="AK846" i="20"/>
  <c r="AJ846" i="20"/>
  <c r="AI846" i="20"/>
  <c r="AH846" i="20"/>
  <c r="AG846" i="20"/>
  <c r="AF846" i="20"/>
  <c r="AE846" i="20"/>
  <c r="AD846" i="20"/>
  <c r="AC846" i="20"/>
  <c r="AB846" i="20"/>
  <c r="AA846" i="20"/>
  <c r="Z846" i="20"/>
  <c r="Y846" i="20"/>
  <c r="X846" i="20"/>
  <c r="W846" i="20"/>
  <c r="T846" i="20"/>
  <c r="S846" i="20"/>
  <c r="R846" i="20"/>
  <c r="Q846" i="20"/>
  <c r="P846" i="20"/>
  <c r="O846" i="20"/>
  <c r="N846" i="20"/>
  <c r="AU845" i="20"/>
  <c r="AT845" i="20"/>
  <c r="AS845" i="20"/>
  <c r="AR845" i="20"/>
  <c r="AQ845" i="20"/>
  <c r="AP845" i="20"/>
  <c r="AO845" i="20"/>
  <c r="AN845" i="20"/>
  <c r="AM845" i="20"/>
  <c r="AL845" i="20"/>
  <c r="AK845" i="20"/>
  <c r="AJ845" i="20"/>
  <c r="AI845" i="20"/>
  <c r="AH845" i="20"/>
  <c r="AG845" i="20"/>
  <c r="AF845" i="20"/>
  <c r="AE845" i="20"/>
  <c r="AD845" i="20"/>
  <c r="AC845" i="20"/>
  <c r="AB845" i="20"/>
  <c r="AA845" i="20"/>
  <c r="Z845" i="20"/>
  <c r="Y845" i="20"/>
  <c r="X845" i="20"/>
  <c r="W845" i="20"/>
  <c r="T845" i="20"/>
  <c r="S845" i="20"/>
  <c r="R845" i="20"/>
  <c r="Q845" i="20"/>
  <c r="P845" i="20"/>
  <c r="O845" i="20"/>
  <c r="N845" i="20"/>
  <c r="AU844" i="20"/>
  <c r="AT844" i="20"/>
  <c r="W844" i="20"/>
  <c r="T844" i="20"/>
  <c r="S844" i="20"/>
  <c r="R844" i="20"/>
  <c r="Q844" i="20"/>
  <c r="P844" i="20"/>
  <c r="O844" i="20"/>
  <c r="N844" i="20"/>
  <c r="W840" i="20"/>
  <c r="T840" i="20"/>
  <c r="S840" i="20"/>
  <c r="R840" i="20"/>
  <c r="Q840" i="20"/>
  <c r="P840" i="20"/>
  <c r="O840" i="20"/>
  <c r="N840" i="20"/>
  <c r="AU836" i="20"/>
  <c r="AT836" i="20"/>
  <c r="AT848" i="20" s="1"/>
  <c r="AS836" i="20"/>
  <c r="AS848" i="20" s="1"/>
  <c r="AR836" i="20"/>
  <c r="AR848" i="20" s="1"/>
  <c r="AQ836" i="20"/>
  <c r="AQ848" i="20" s="1"/>
  <c r="AP836" i="20"/>
  <c r="AP848" i="20" s="1"/>
  <c r="AO836" i="20"/>
  <c r="AO848" i="20" s="1"/>
  <c r="AN836" i="20"/>
  <c r="AN848" i="20" s="1"/>
  <c r="AM836" i="20"/>
  <c r="AM848" i="20" s="1"/>
  <c r="AL836" i="20"/>
  <c r="AL848" i="20" s="1"/>
  <c r="AK836" i="20"/>
  <c r="AK848" i="20" s="1"/>
  <c r="AJ836" i="20"/>
  <c r="AJ848" i="20" s="1"/>
  <c r="AI836" i="20"/>
  <c r="AI848" i="20" s="1"/>
  <c r="AH836" i="20"/>
  <c r="AH848" i="20" s="1"/>
  <c r="AG836" i="20"/>
  <c r="AG848" i="20" s="1"/>
  <c r="AF836" i="20"/>
  <c r="AF848" i="20" s="1"/>
  <c r="AE836" i="20"/>
  <c r="AE848" i="20" s="1"/>
  <c r="AD836" i="20"/>
  <c r="AD848" i="20" s="1"/>
  <c r="AC836" i="20"/>
  <c r="AC848" i="20" s="1"/>
  <c r="AB836" i="20"/>
  <c r="AB848" i="20" s="1"/>
  <c r="AA836" i="20"/>
  <c r="AA848" i="20" s="1"/>
  <c r="Z836" i="20"/>
  <c r="Z848" i="20" s="1"/>
  <c r="Y836" i="20"/>
  <c r="Y848" i="20" s="1"/>
  <c r="X836" i="20"/>
  <c r="X848" i="20" s="1"/>
  <c r="U836" i="20"/>
  <c r="U835" i="20"/>
  <c r="U834" i="20"/>
  <c r="U833" i="20"/>
  <c r="AS829" i="20"/>
  <c r="AR829" i="20"/>
  <c r="AQ829" i="20"/>
  <c r="AP829" i="20"/>
  <c r="AO829" i="20"/>
  <c r="AN829" i="20"/>
  <c r="AM829" i="20"/>
  <c r="AL829" i="20"/>
  <c r="AK829" i="20"/>
  <c r="AJ829" i="20"/>
  <c r="AI829" i="20"/>
  <c r="AH829" i="20"/>
  <c r="AG829" i="20"/>
  <c r="AF829" i="20"/>
  <c r="AE829" i="20"/>
  <c r="AD829" i="20"/>
  <c r="AC829" i="20"/>
  <c r="AB829" i="20"/>
  <c r="AA829" i="20"/>
  <c r="Z829" i="20"/>
  <c r="Y829" i="20"/>
  <c r="X829" i="20"/>
  <c r="U829" i="20"/>
  <c r="AU828" i="20"/>
  <c r="AT828" i="20"/>
  <c r="AS828" i="20"/>
  <c r="AR828" i="20"/>
  <c r="AQ828" i="20"/>
  <c r="AP828" i="20"/>
  <c r="AO828" i="20"/>
  <c r="AN828" i="20"/>
  <c r="AM828" i="20"/>
  <c r="AL828" i="20"/>
  <c r="AK828" i="20"/>
  <c r="AJ828" i="20"/>
  <c r="AI828" i="20"/>
  <c r="AH828" i="20"/>
  <c r="AG828" i="20"/>
  <c r="AF828" i="20"/>
  <c r="AE828" i="20"/>
  <c r="AD828" i="20"/>
  <c r="AC828" i="20"/>
  <c r="AB828" i="20"/>
  <c r="AA828" i="20"/>
  <c r="Z828" i="20"/>
  <c r="Y828" i="20"/>
  <c r="X828" i="20"/>
  <c r="W828" i="20"/>
  <c r="T828" i="20"/>
  <c r="S828" i="20"/>
  <c r="R828" i="20"/>
  <c r="Q828" i="20"/>
  <c r="P828" i="20"/>
  <c r="O828" i="20"/>
  <c r="N828" i="20"/>
  <c r="U827" i="20"/>
  <c r="U826" i="20"/>
  <c r="U825" i="20"/>
  <c r="U824" i="20"/>
  <c r="U823" i="20"/>
  <c r="AU822" i="20"/>
  <c r="AT822" i="20"/>
  <c r="AS822" i="20"/>
  <c r="AR822" i="20"/>
  <c r="AQ822" i="20"/>
  <c r="AP822" i="20"/>
  <c r="AO822" i="20"/>
  <c r="AN822" i="20"/>
  <c r="AM822" i="20"/>
  <c r="AL822" i="20"/>
  <c r="AK822" i="20"/>
  <c r="AJ822" i="20"/>
  <c r="AI822" i="20"/>
  <c r="AH822" i="20"/>
  <c r="AG822" i="20"/>
  <c r="AF822" i="20"/>
  <c r="AE822" i="20"/>
  <c r="AD822" i="20"/>
  <c r="AC822" i="20"/>
  <c r="AB822" i="20"/>
  <c r="AA822" i="20"/>
  <c r="Z822" i="20"/>
  <c r="Y822" i="20"/>
  <c r="X822" i="20"/>
  <c r="W822" i="20"/>
  <c r="T822" i="20"/>
  <c r="S822" i="20"/>
  <c r="R822" i="20"/>
  <c r="Q822" i="20"/>
  <c r="P822" i="20"/>
  <c r="O822" i="20"/>
  <c r="N822" i="20"/>
  <c r="U821" i="20"/>
  <c r="U820" i="20"/>
  <c r="U819" i="20"/>
  <c r="U818" i="20"/>
  <c r="U817" i="20"/>
  <c r="AU816" i="20"/>
  <c r="AT816" i="20"/>
  <c r="AS816" i="20"/>
  <c r="AR816" i="20"/>
  <c r="AQ816" i="20"/>
  <c r="AP816" i="20"/>
  <c r="AO816" i="20"/>
  <c r="AN816" i="20"/>
  <c r="AM816" i="20"/>
  <c r="AL816" i="20"/>
  <c r="AK816" i="20"/>
  <c r="AJ816" i="20"/>
  <c r="AI816" i="20"/>
  <c r="AH816" i="20"/>
  <c r="AG816" i="20"/>
  <c r="AF816" i="20"/>
  <c r="AE816" i="20"/>
  <c r="AD816" i="20"/>
  <c r="AC816" i="20"/>
  <c r="AB816" i="20"/>
  <c r="AA816" i="20"/>
  <c r="Z816" i="20"/>
  <c r="Y816" i="20"/>
  <c r="X816" i="20"/>
  <c r="W816" i="20"/>
  <c r="T816" i="20"/>
  <c r="S816" i="20"/>
  <c r="R816" i="20"/>
  <c r="Q816" i="20"/>
  <c r="P816" i="20"/>
  <c r="O816" i="20"/>
  <c r="N816" i="20"/>
  <c r="U815" i="20"/>
  <c r="U814" i="20"/>
  <c r="U813" i="20"/>
  <c r="U812" i="20"/>
  <c r="U811" i="20"/>
  <c r="AU810" i="20"/>
  <c r="AT810" i="20"/>
  <c r="AS810" i="20"/>
  <c r="AR810" i="20"/>
  <c r="AQ810" i="20"/>
  <c r="AP810" i="20"/>
  <c r="AO810" i="20"/>
  <c r="AN810" i="20"/>
  <c r="AM810" i="20"/>
  <c r="AL810" i="20"/>
  <c r="AK810" i="20"/>
  <c r="AJ810" i="20"/>
  <c r="AI810" i="20"/>
  <c r="AH810" i="20"/>
  <c r="AG810" i="20"/>
  <c r="AF810" i="20"/>
  <c r="AE810" i="20"/>
  <c r="AD810" i="20"/>
  <c r="AC810" i="20"/>
  <c r="AB810" i="20"/>
  <c r="AA810" i="20"/>
  <c r="Z810" i="20"/>
  <c r="Y810" i="20"/>
  <c r="X810" i="20"/>
  <c r="W810" i="20"/>
  <c r="T810" i="20"/>
  <c r="S810" i="20"/>
  <c r="R810" i="20"/>
  <c r="Q810" i="20"/>
  <c r="P810" i="20"/>
  <c r="O810" i="20"/>
  <c r="N810" i="20"/>
  <c r="U809" i="20"/>
  <c r="U808" i="20"/>
  <c r="U807" i="20"/>
  <c r="U806" i="20"/>
  <c r="U805" i="20"/>
  <c r="AU804" i="20"/>
  <c r="AT804" i="20"/>
  <c r="W804" i="20"/>
  <c r="T804" i="20"/>
  <c r="S804" i="20"/>
  <c r="R804" i="20"/>
  <c r="Q804" i="20"/>
  <c r="P804" i="20"/>
  <c r="O804" i="20"/>
  <c r="N804" i="20"/>
  <c r="U803" i="20"/>
  <c r="U802" i="20"/>
  <c r="U801" i="20"/>
  <c r="U800" i="20"/>
  <c r="AS798" i="20"/>
  <c r="AS804" i="20" s="1"/>
  <c r="AR798" i="20"/>
  <c r="AR804" i="20" s="1"/>
  <c r="AQ798" i="20"/>
  <c r="AQ804" i="20" s="1"/>
  <c r="AP798" i="20"/>
  <c r="AP804" i="20" s="1"/>
  <c r="AO798" i="20"/>
  <c r="AO804" i="20" s="1"/>
  <c r="AN798" i="20"/>
  <c r="AN804" i="20" s="1"/>
  <c r="AM798" i="20"/>
  <c r="AM804" i="20" s="1"/>
  <c r="AL798" i="20"/>
  <c r="AL804" i="20" s="1"/>
  <c r="AK798" i="20"/>
  <c r="AK804" i="20" s="1"/>
  <c r="AJ798" i="20"/>
  <c r="AJ804" i="20" s="1"/>
  <c r="AI798" i="20"/>
  <c r="AI804" i="20" s="1"/>
  <c r="AH798" i="20"/>
  <c r="AH804" i="20" s="1"/>
  <c r="AG798" i="20"/>
  <c r="AG804" i="20" s="1"/>
  <c r="AF798" i="20"/>
  <c r="AF804" i="20" s="1"/>
  <c r="AE798" i="20"/>
  <c r="AE804" i="20" s="1"/>
  <c r="AD798" i="20"/>
  <c r="AD804" i="20" s="1"/>
  <c r="AC798" i="20"/>
  <c r="AC804" i="20" s="1"/>
  <c r="AB798" i="20"/>
  <c r="AB804" i="20" s="1"/>
  <c r="AA798" i="20"/>
  <c r="AA804" i="20" s="1"/>
  <c r="Z798" i="20"/>
  <c r="Z804" i="20" s="1"/>
  <c r="Y798" i="20"/>
  <c r="Y804" i="20" s="1"/>
  <c r="X798" i="20"/>
  <c r="X804" i="20" s="1"/>
  <c r="U798" i="20"/>
  <c r="AU797" i="20"/>
  <c r="AT797" i="20"/>
  <c r="AS797" i="20"/>
  <c r="AR797" i="20"/>
  <c r="AQ797" i="20"/>
  <c r="AP797" i="20"/>
  <c r="AO797" i="20"/>
  <c r="AN797" i="20"/>
  <c r="AM797" i="20"/>
  <c r="AL797" i="20"/>
  <c r="AK797" i="20"/>
  <c r="AJ797" i="20"/>
  <c r="AI797" i="20"/>
  <c r="AH797" i="20"/>
  <c r="AG797" i="20"/>
  <c r="AF797" i="20"/>
  <c r="AE797" i="20"/>
  <c r="AD797" i="20"/>
  <c r="AC797" i="20"/>
  <c r="AB797" i="20"/>
  <c r="AA797" i="20"/>
  <c r="Z797" i="20"/>
  <c r="Y797" i="20"/>
  <c r="X797" i="20"/>
  <c r="W797" i="20"/>
  <c r="T797" i="20"/>
  <c r="S797" i="20"/>
  <c r="R797" i="20"/>
  <c r="Q797" i="20"/>
  <c r="P797" i="20"/>
  <c r="O797" i="20"/>
  <c r="N797" i="20"/>
  <c r="U796" i="20"/>
  <c r="U795" i="20"/>
  <c r="U794" i="20"/>
  <c r="U793" i="20"/>
  <c r="U792" i="20"/>
  <c r="AU791" i="20"/>
  <c r="AT791" i="20"/>
  <c r="AS791" i="20"/>
  <c r="AR791" i="20"/>
  <c r="AQ791" i="20"/>
  <c r="AP791" i="20"/>
  <c r="AO791" i="20"/>
  <c r="AN791" i="20"/>
  <c r="AM791" i="20"/>
  <c r="AL791" i="20"/>
  <c r="AK791" i="20"/>
  <c r="AJ791" i="20"/>
  <c r="AI791" i="20"/>
  <c r="AH791" i="20"/>
  <c r="AG791" i="20"/>
  <c r="AF791" i="20"/>
  <c r="AE791" i="20"/>
  <c r="AD791" i="20"/>
  <c r="AC791" i="20"/>
  <c r="AB791" i="20"/>
  <c r="AA791" i="20"/>
  <c r="Z791" i="20"/>
  <c r="Y791" i="20"/>
  <c r="X791" i="20"/>
  <c r="W791" i="20"/>
  <c r="T791" i="20"/>
  <c r="S791" i="20"/>
  <c r="R791" i="20"/>
  <c r="P791" i="20"/>
  <c r="O791" i="20"/>
  <c r="N791" i="20"/>
  <c r="U790" i="20"/>
  <c r="U789" i="20"/>
  <c r="U788" i="20"/>
  <c r="U787" i="20"/>
  <c r="U786" i="20"/>
  <c r="AU785" i="20"/>
  <c r="AT785" i="20"/>
  <c r="AS785" i="20"/>
  <c r="AR785" i="20"/>
  <c r="AQ785" i="20"/>
  <c r="AP785" i="20"/>
  <c r="AO785" i="20"/>
  <c r="AN785" i="20"/>
  <c r="AM785" i="20"/>
  <c r="AL785" i="20"/>
  <c r="AK785" i="20"/>
  <c r="AJ785" i="20"/>
  <c r="AI785" i="20"/>
  <c r="AH785" i="20"/>
  <c r="AG785" i="20"/>
  <c r="AF785" i="20"/>
  <c r="AE785" i="20"/>
  <c r="AD785" i="20"/>
  <c r="AC785" i="20"/>
  <c r="AB785" i="20"/>
  <c r="AA785" i="20"/>
  <c r="Z785" i="20"/>
  <c r="Y785" i="20"/>
  <c r="X785" i="20"/>
  <c r="W785" i="20"/>
  <c r="T785" i="20"/>
  <c r="S785" i="20"/>
  <c r="R785" i="20"/>
  <c r="P785" i="20"/>
  <c r="O785" i="20"/>
  <c r="N785" i="20"/>
  <c r="U784" i="20"/>
  <c r="U783" i="20"/>
  <c r="U782" i="20"/>
  <c r="U781" i="20"/>
  <c r="U780" i="20"/>
  <c r="AU779" i="20"/>
  <c r="AT779" i="20"/>
  <c r="AS779" i="20"/>
  <c r="AR779" i="20"/>
  <c r="AQ779" i="20"/>
  <c r="AP779" i="20"/>
  <c r="AO779" i="20"/>
  <c r="AN779" i="20"/>
  <c r="AM779" i="20"/>
  <c r="AL779" i="20"/>
  <c r="AK779" i="20"/>
  <c r="AJ779" i="20"/>
  <c r="AI779" i="20"/>
  <c r="AH779" i="20"/>
  <c r="AG779" i="20"/>
  <c r="AF779" i="20"/>
  <c r="AE779" i="20"/>
  <c r="AD779" i="20"/>
  <c r="AC779" i="20"/>
  <c r="AB779" i="20"/>
  <c r="AA779" i="20"/>
  <c r="Z779" i="20"/>
  <c r="Y779" i="20"/>
  <c r="X779" i="20"/>
  <c r="W779" i="20"/>
  <c r="T779" i="20"/>
  <c r="S779" i="20"/>
  <c r="R779" i="20"/>
  <c r="Q779" i="20"/>
  <c r="P779" i="20"/>
  <c r="O779" i="20"/>
  <c r="N779" i="20"/>
  <c r="U778" i="20"/>
  <c r="U777" i="20"/>
  <c r="U776" i="20"/>
  <c r="U775" i="20"/>
  <c r="U774" i="20"/>
  <c r="AU773" i="20"/>
  <c r="AT773" i="20"/>
  <c r="AS773" i="20"/>
  <c r="AR773" i="20"/>
  <c r="AQ773" i="20"/>
  <c r="AP773" i="20"/>
  <c r="AO773" i="20"/>
  <c r="AN773" i="20"/>
  <c r="AM773" i="20"/>
  <c r="AL773" i="20"/>
  <c r="AK773" i="20"/>
  <c r="AJ773" i="20"/>
  <c r="AI773" i="20"/>
  <c r="AH773" i="20"/>
  <c r="AG773" i="20"/>
  <c r="AF773" i="20"/>
  <c r="AE773" i="20"/>
  <c r="AD773" i="20"/>
  <c r="AC773" i="20"/>
  <c r="AB773" i="20"/>
  <c r="AA773" i="20"/>
  <c r="Z773" i="20"/>
  <c r="Y773" i="20"/>
  <c r="X773" i="20"/>
  <c r="W773" i="20"/>
  <c r="T773" i="20"/>
  <c r="S773" i="20"/>
  <c r="R773" i="20"/>
  <c r="Q773" i="20"/>
  <c r="P773" i="20"/>
  <c r="O773" i="20"/>
  <c r="N773" i="20"/>
  <c r="U772" i="20"/>
  <c r="U771" i="20"/>
  <c r="U770" i="20"/>
  <c r="U769" i="20"/>
  <c r="U768" i="20"/>
  <c r="AU766" i="20"/>
  <c r="AT766" i="20"/>
  <c r="AS766" i="20"/>
  <c r="AR766" i="20"/>
  <c r="AQ766" i="20"/>
  <c r="AP766" i="20"/>
  <c r="AO766" i="20"/>
  <c r="AN766" i="20"/>
  <c r="AM766" i="20"/>
  <c r="AL766" i="20"/>
  <c r="AK766" i="20"/>
  <c r="AJ766" i="20"/>
  <c r="AI766" i="20"/>
  <c r="AH766" i="20"/>
  <c r="AG766" i="20"/>
  <c r="AF766" i="20"/>
  <c r="AE766" i="20"/>
  <c r="AD766" i="20"/>
  <c r="AC766" i="20"/>
  <c r="AB766" i="20"/>
  <c r="AA766" i="20"/>
  <c r="Z766" i="20"/>
  <c r="Y766" i="20"/>
  <c r="X766" i="20"/>
  <c r="W766" i="20"/>
  <c r="T766" i="20"/>
  <c r="S766" i="20"/>
  <c r="R766" i="20"/>
  <c r="Q766" i="20"/>
  <c r="P766" i="20"/>
  <c r="O766" i="20"/>
  <c r="N766" i="20"/>
  <c r="U765" i="20"/>
  <c r="U764" i="20"/>
  <c r="U763" i="20"/>
  <c r="U762" i="20"/>
  <c r="U761" i="20"/>
  <c r="AU759" i="20"/>
  <c r="AT759" i="20"/>
  <c r="AS759" i="20"/>
  <c r="AR759" i="20"/>
  <c r="AQ759" i="20"/>
  <c r="AP759" i="20"/>
  <c r="AO759" i="20"/>
  <c r="AN759" i="20"/>
  <c r="AM759" i="20"/>
  <c r="AL759" i="20"/>
  <c r="AK759" i="20"/>
  <c r="AJ759" i="20"/>
  <c r="AI759" i="20"/>
  <c r="AH759" i="20"/>
  <c r="AG759" i="20"/>
  <c r="AF759" i="20"/>
  <c r="AE759" i="20"/>
  <c r="AD759" i="20"/>
  <c r="AC759" i="20"/>
  <c r="AB759" i="20"/>
  <c r="AA759" i="20"/>
  <c r="Z759" i="20"/>
  <c r="Y759" i="20"/>
  <c r="X759" i="20"/>
  <c r="W759" i="20"/>
  <c r="T759" i="20"/>
  <c r="S759" i="20"/>
  <c r="R759" i="20"/>
  <c r="Q759" i="20"/>
  <c r="P759" i="20"/>
  <c r="O759" i="20"/>
  <c r="N759" i="20"/>
  <c r="U758" i="20"/>
  <c r="U757" i="20"/>
  <c r="U756" i="20"/>
  <c r="U755" i="20"/>
  <c r="U754" i="20"/>
  <c r="AU753" i="20"/>
  <c r="AT753" i="20"/>
  <c r="AS753" i="20"/>
  <c r="AR753" i="20"/>
  <c r="AQ753" i="20"/>
  <c r="AP753" i="20"/>
  <c r="AO753" i="20"/>
  <c r="AN753" i="20"/>
  <c r="AM753" i="20"/>
  <c r="AL753" i="20"/>
  <c r="AK753" i="20"/>
  <c r="AJ753" i="20"/>
  <c r="AI753" i="20"/>
  <c r="AH753" i="20"/>
  <c r="AG753" i="20"/>
  <c r="AF753" i="20"/>
  <c r="AE753" i="20"/>
  <c r="AD753" i="20"/>
  <c r="AC753" i="20"/>
  <c r="AB753" i="20"/>
  <c r="AA753" i="20"/>
  <c r="Z753" i="20"/>
  <c r="Y753" i="20"/>
  <c r="X753" i="20"/>
  <c r="W753" i="20"/>
  <c r="T753" i="20"/>
  <c r="S753" i="20"/>
  <c r="R753" i="20"/>
  <c r="Q753" i="20"/>
  <c r="P753" i="20"/>
  <c r="O753" i="20"/>
  <c r="N753" i="20"/>
  <c r="U752" i="20"/>
  <c r="U751" i="20"/>
  <c r="U750" i="20"/>
  <c r="U749" i="20"/>
  <c r="U748" i="20"/>
  <c r="AU747" i="20"/>
  <c r="AT747" i="20"/>
  <c r="AS747" i="20"/>
  <c r="AR747" i="20"/>
  <c r="AQ747" i="20"/>
  <c r="AP747" i="20"/>
  <c r="AO747" i="20"/>
  <c r="AN747" i="20"/>
  <c r="AM747" i="20"/>
  <c r="AL747" i="20"/>
  <c r="AK747" i="20"/>
  <c r="AJ747" i="20"/>
  <c r="AI747" i="20"/>
  <c r="AH747" i="20"/>
  <c r="AG747" i="20"/>
  <c r="AF747" i="20"/>
  <c r="AE747" i="20"/>
  <c r="AD747" i="20"/>
  <c r="AC747" i="20"/>
  <c r="AB747" i="20"/>
  <c r="AA747" i="20"/>
  <c r="Z747" i="20"/>
  <c r="Y747" i="20"/>
  <c r="X747" i="20"/>
  <c r="W747" i="20"/>
  <c r="T747" i="20"/>
  <c r="S747" i="20"/>
  <c r="R747" i="20"/>
  <c r="Q747" i="20"/>
  <c r="P747" i="20"/>
  <c r="O747" i="20"/>
  <c r="N747" i="20"/>
  <c r="U746" i="20"/>
  <c r="U745" i="20"/>
  <c r="U744" i="20"/>
  <c r="U743" i="20"/>
  <c r="U742" i="20"/>
  <c r="L738" i="20"/>
  <c r="AU737" i="20"/>
  <c r="AT737" i="20"/>
  <c r="AS737" i="20"/>
  <c r="AR737" i="20"/>
  <c r="AQ737" i="20"/>
  <c r="AP737" i="20"/>
  <c r="AO737" i="20"/>
  <c r="AN737" i="20"/>
  <c r="AM737" i="20"/>
  <c r="AL737" i="20"/>
  <c r="AK737" i="20"/>
  <c r="AJ737" i="20"/>
  <c r="AI737" i="20"/>
  <c r="AH737" i="20"/>
  <c r="AG737" i="20"/>
  <c r="AF737" i="20"/>
  <c r="AE737" i="20"/>
  <c r="AD737" i="20"/>
  <c r="AC737" i="20"/>
  <c r="AB737" i="20"/>
  <c r="AA737" i="20"/>
  <c r="Z737" i="20"/>
  <c r="Y737" i="20"/>
  <c r="X737" i="20"/>
  <c r="W737" i="20"/>
  <c r="T737" i="20"/>
  <c r="S737" i="20"/>
  <c r="R737" i="20"/>
  <c r="Q737" i="20"/>
  <c r="P737" i="20"/>
  <c r="O737" i="20"/>
  <c r="N737" i="20"/>
  <c r="AU736" i="20"/>
  <c r="AT736" i="20"/>
  <c r="AS736" i="20"/>
  <c r="AR736" i="20"/>
  <c r="AQ736" i="20"/>
  <c r="AP736" i="20"/>
  <c r="AO736" i="20"/>
  <c r="AN736" i="20"/>
  <c r="AM736" i="20"/>
  <c r="AL736" i="20"/>
  <c r="AK736" i="20"/>
  <c r="AJ736" i="20"/>
  <c r="AI736" i="20"/>
  <c r="AH736" i="20"/>
  <c r="AG736" i="20"/>
  <c r="AF736" i="20"/>
  <c r="AE736" i="20"/>
  <c r="AD736" i="20"/>
  <c r="AC736" i="20"/>
  <c r="AB736" i="20"/>
  <c r="AA736" i="20"/>
  <c r="Z736" i="20"/>
  <c r="Y736" i="20"/>
  <c r="X736" i="20"/>
  <c r="W736" i="20"/>
  <c r="T736" i="20"/>
  <c r="S736" i="20"/>
  <c r="R736" i="20"/>
  <c r="Q736" i="20"/>
  <c r="P736" i="20"/>
  <c r="O736" i="20"/>
  <c r="N736" i="20"/>
  <c r="AU735" i="20"/>
  <c r="AT735" i="20"/>
  <c r="AS735" i="20"/>
  <c r="AR735" i="20"/>
  <c r="AQ735" i="20"/>
  <c r="AP735" i="20"/>
  <c r="AO735" i="20"/>
  <c r="AN735" i="20"/>
  <c r="AM735" i="20"/>
  <c r="AL735" i="20"/>
  <c r="AK735" i="20"/>
  <c r="AJ735" i="20"/>
  <c r="AI735" i="20"/>
  <c r="AH735" i="20"/>
  <c r="AG735" i="20"/>
  <c r="AF735" i="20"/>
  <c r="AE735" i="20"/>
  <c r="AD735" i="20"/>
  <c r="AC735" i="20"/>
  <c r="AB735" i="20"/>
  <c r="AA735" i="20"/>
  <c r="Z735" i="20"/>
  <c r="Y735" i="20"/>
  <c r="X735" i="20"/>
  <c r="W735" i="20"/>
  <c r="T735" i="20"/>
  <c r="S735" i="20"/>
  <c r="R735" i="20"/>
  <c r="Q735" i="20"/>
  <c r="P735" i="20"/>
  <c r="O735" i="20"/>
  <c r="N735" i="20"/>
  <c r="AU734" i="20"/>
  <c r="AT734" i="20"/>
  <c r="AS734" i="20"/>
  <c r="AR734" i="20"/>
  <c r="AQ734" i="20"/>
  <c r="AP734" i="20"/>
  <c r="AO734" i="20"/>
  <c r="AN734" i="20"/>
  <c r="AM734" i="20"/>
  <c r="AL734" i="20"/>
  <c r="AK734" i="20"/>
  <c r="AJ734" i="20"/>
  <c r="AI734" i="20"/>
  <c r="AH734" i="20"/>
  <c r="AG734" i="20"/>
  <c r="AF734" i="20"/>
  <c r="AE734" i="20"/>
  <c r="AD734" i="20"/>
  <c r="AC734" i="20"/>
  <c r="AB734" i="20"/>
  <c r="AA734" i="20"/>
  <c r="Z734" i="20"/>
  <c r="Y734" i="20"/>
  <c r="X734" i="20"/>
  <c r="W734" i="20"/>
  <c r="T734" i="20"/>
  <c r="S734" i="20"/>
  <c r="R734" i="20"/>
  <c r="Q734" i="20"/>
  <c r="P734" i="20"/>
  <c r="O734" i="20"/>
  <c r="N734" i="20"/>
  <c r="AU733" i="20"/>
  <c r="AT733" i="20"/>
  <c r="W733" i="20"/>
  <c r="T733" i="20"/>
  <c r="S733" i="20"/>
  <c r="R733" i="20"/>
  <c r="Q733" i="20"/>
  <c r="P733" i="20"/>
  <c r="O733" i="20"/>
  <c r="N733" i="20"/>
  <c r="AU729" i="20"/>
  <c r="AT729" i="20"/>
  <c r="AS729" i="20"/>
  <c r="AR729" i="20"/>
  <c r="AQ729" i="20"/>
  <c r="AP729" i="20"/>
  <c r="AO729" i="20"/>
  <c r="AN729" i="20"/>
  <c r="AM729" i="20"/>
  <c r="AL729" i="20"/>
  <c r="AK729" i="20"/>
  <c r="AJ729" i="20"/>
  <c r="AI729" i="20"/>
  <c r="AH729" i="20"/>
  <c r="AG729" i="20"/>
  <c r="AE729" i="20"/>
  <c r="AD729" i="20"/>
  <c r="AC729" i="20"/>
  <c r="AB729" i="20"/>
  <c r="AA729" i="20"/>
  <c r="Z729" i="20"/>
  <c r="Y729" i="20"/>
  <c r="W729" i="20"/>
  <c r="T729" i="20"/>
  <c r="S729" i="20"/>
  <c r="R729" i="20"/>
  <c r="Q729" i="20"/>
  <c r="P729" i="20"/>
  <c r="O729" i="20"/>
  <c r="N729" i="20"/>
  <c r="U728" i="20"/>
  <c r="U727" i="20"/>
  <c r="U726" i="20"/>
  <c r="U725" i="20"/>
  <c r="AF723" i="20"/>
  <c r="X723" i="20"/>
  <c r="U723" i="20"/>
  <c r="AU722" i="20"/>
  <c r="AT722" i="20"/>
  <c r="AS722" i="20"/>
  <c r="AR722" i="20"/>
  <c r="AQ722" i="20"/>
  <c r="AP722" i="20"/>
  <c r="AO722" i="20"/>
  <c r="AN722" i="20"/>
  <c r="AM722" i="20"/>
  <c r="AL722" i="20"/>
  <c r="AK722" i="20"/>
  <c r="AJ722" i="20"/>
  <c r="AI722" i="20"/>
  <c r="AH722" i="20"/>
  <c r="W722" i="20"/>
  <c r="T722" i="20"/>
  <c r="S722" i="20"/>
  <c r="R722" i="20"/>
  <c r="Q722" i="20"/>
  <c r="P722" i="20"/>
  <c r="O722" i="20"/>
  <c r="N722" i="20"/>
  <c r="U721" i="20"/>
  <c r="U720" i="20"/>
  <c r="U719" i="20"/>
  <c r="U718" i="20"/>
  <c r="U716" i="20"/>
  <c r="AU715" i="20"/>
  <c r="AT715" i="20"/>
  <c r="AS715" i="20"/>
  <c r="AR715" i="20"/>
  <c r="AQ715" i="20"/>
  <c r="AP715" i="20"/>
  <c r="AO715" i="20"/>
  <c r="AN715" i="20"/>
  <c r="AM715" i="20"/>
  <c r="AL715" i="20"/>
  <c r="AK715" i="20"/>
  <c r="AJ715" i="20"/>
  <c r="AI715" i="20"/>
  <c r="AH715" i="20"/>
  <c r="AG715" i="20"/>
  <c r="AF715" i="20"/>
  <c r="AE715" i="20"/>
  <c r="AD715" i="20"/>
  <c r="AC715" i="20"/>
  <c r="AB715" i="20"/>
  <c r="AA715" i="20"/>
  <c r="Z715" i="20"/>
  <c r="Y715" i="20"/>
  <c r="X715" i="20"/>
  <c r="W715" i="20"/>
  <c r="T715" i="20"/>
  <c r="S715" i="20"/>
  <c r="R715" i="20"/>
  <c r="Q715" i="20"/>
  <c r="P715" i="20"/>
  <c r="O715" i="20"/>
  <c r="N715" i="20"/>
  <c r="U714" i="20"/>
  <c r="U713" i="20"/>
  <c r="U712" i="20"/>
  <c r="U711" i="20"/>
  <c r="U710" i="20"/>
  <c r="AU709" i="20"/>
  <c r="AT709" i="20"/>
  <c r="AS709" i="20"/>
  <c r="AR709" i="20"/>
  <c r="AQ709" i="20"/>
  <c r="AP709" i="20"/>
  <c r="AO709" i="20"/>
  <c r="AN709" i="20"/>
  <c r="AM709" i="20"/>
  <c r="AL709" i="20"/>
  <c r="AK709" i="20"/>
  <c r="AJ709" i="20"/>
  <c r="AI709" i="20"/>
  <c r="AH709" i="20"/>
  <c r="AG709" i="20"/>
  <c r="AF709" i="20"/>
  <c r="AE709" i="20"/>
  <c r="AD709" i="20"/>
  <c r="AC709" i="20"/>
  <c r="AB709" i="20"/>
  <c r="AA709" i="20"/>
  <c r="Z709" i="20"/>
  <c r="Y709" i="20"/>
  <c r="X709" i="20"/>
  <c r="W709" i="20"/>
  <c r="T709" i="20"/>
  <c r="S709" i="20"/>
  <c r="R709" i="20"/>
  <c r="Q709" i="20"/>
  <c r="P709" i="20"/>
  <c r="O709" i="20"/>
  <c r="N709" i="20"/>
  <c r="U708" i="20"/>
  <c r="U707" i="20"/>
  <c r="U706" i="20"/>
  <c r="U705" i="20"/>
  <c r="U704" i="20"/>
  <c r="AU703" i="20"/>
  <c r="AT703" i="20"/>
  <c r="AS703" i="20"/>
  <c r="AR703" i="20"/>
  <c r="AQ703" i="20"/>
  <c r="AP703" i="20"/>
  <c r="AO703" i="20"/>
  <c r="AN703" i="20"/>
  <c r="AM703" i="20"/>
  <c r="AL703" i="20"/>
  <c r="AK703" i="20"/>
  <c r="AJ703" i="20"/>
  <c r="AI703" i="20"/>
  <c r="AH703" i="20"/>
  <c r="AG703" i="20"/>
  <c r="AF703" i="20"/>
  <c r="AE703" i="20"/>
  <c r="AD703" i="20"/>
  <c r="AC703" i="20"/>
  <c r="AB703" i="20"/>
  <c r="AA703" i="20"/>
  <c r="Z703" i="20"/>
  <c r="Y703" i="20"/>
  <c r="X703" i="20"/>
  <c r="W703" i="20"/>
  <c r="T703" i="20"/>
  <c r="S703" i="20"/>
  <c r="R703" i="20"/>
  <c r="Q703" i="20"/>
  <c r="P703" i="20"/>
  <c r="O703" i="20"/>
  <c r="N703" i="20"/>
  <c r="U702" i="20"/>
  <c r="U701" i="20"/>
  <c r="U700" i="20"/>
  <c r="U699" i="20"/>
  <c r="U698" i="20"/>
  <c r="AU697" i="20"/>
  <c r="AT697" i="20"/>
  <c r="W697" i="20"/>
  <c r="T697" i="20"/>
  <c r="S697" i="20"/>
  <c r="R697" i="20"/>
  <c r="Q697" i="20"/>
  <c r="P697" i="20"/>
  <c r="O697" i="20"/>
  <c r="N697" i="20"/>
  <c r="U696" i="20"/>
  <c r="U695" i="20"/>
  <c r="U694" i="20"/>
  <c r="U693" i="20"/>
  <c r="AS690" i="20"/>
  <c r="AS697" i="20" s="1"/>
  <c r="AR690" i="20"/>
  <c r="AQ690" i="20"/>
  <c r="AP690" i="20"/>
  <c r="AO690" i="20"/>
  <c r="AO697" i="20" s="1"/>
  <c r="AN690" i="20"/>
  <c r="AM690" i="20"/>
  <c r="AL690" i="20"/>
  <c r="AK690" i="20"/>
  <c r="AK697" i="20" s="1"/>
  <c r="AJ690" i="20"/>
  <c r="AI690" i="20"/>
  <c r="AH690" i="20"/>
  <c r="AG690" i="20"/>
  <c r="AG697" i="20" s="1"/>
  <c r="AF690" i="20"/>
  <c r="AF697" i="20" s="1"/>
  <c r="AE690" i="20"/>
  <c r="AD690" i="20"/>
  <c r="AC690" i="20"/>
  <c r="AC697" i="20" s="1"/>
  <c r="AB690" i="20"/>
  <c r="AA690" i="20"/>
  <c r="Z690" i="20"/>
  <c r="Y690" i="20"/>
  <c r="Y697" i="20" s="1"/>
  <c r="X690" i="20"/>
  <c r="X697" i="20" s="1"/>
  <c r="U690" i="20"/>
  <c r="M690" i="20"/>
  <c r="AU687" i="20"/>
  <c r="AT687" i="20"/>
  <c r="AS687" i="20"/>
  <c r="AR687" i="20"/>
  <c r="AQ687" i="20"/>
  <c r="AP687" i="20"/>
  <c r="AO687" i="20"/>
  <c r="AN687" i="20"/>
  <c r="AM687" i="20"/>
  <c r="AL687" i="20"/>
  <c r="AK687" i="20"/>
  <c r="AJ687" i="20"/>
  <c r="AI687" i="20"/>
  <c r="AH687" i="20"/>
  <c r="AG687" i="20"/>
  <c r="AF687" i="20"/>
  <c r="AE687" i="20"/>
  <c r="AD687" i="20"/>
  <c r="AC687" i="20"/>
  <c r="AB687" i="20"/>
  <c r="AA687" i="20"/>
  <c r="Z687" i="20"/>
  <c r="Y687" i="20"/>
  <c r="X687" i="20"/>
  <c r="W687" i="20"/>
  <c r="T687" i="20"/>
  <c r="S687" i="20"/>
  <c r="R687" i="20"/>
  <c r="Q687" i="20"/>
  <c r="P687" i="20"/>
  <c r="O687" i="20"/>
  <c r="N687" i="20"/>
  <c r="U686" i="20"/>
  <c r="U685" i="20"/>
  <c r="U684" i="20"/>
  <c r="U683" i="20"/>
  <c r="U682" i="20"/>
  <c r="AU680" i="20"/>
  <c r="AT680" i="20"/>
  <c r="W680" i="20"/>
  <c r="T680" i="20"/>
  <c r="S680" i="20"/>
  <c r="R680" i="20"/>
  <c r="Q680" i="20"/>
  <c r="M674" i="20" s="1"/>
  <c r="P680" i="20"/>
  <c r="O680" i="20"/>
  <c r="N680" i="20"/>
  <c r="U679" i="20"/>
  <c r="U678" i="20"/>
  <c r="U677" i="20"/>
  <c r="U676" i="20"/>
  <c r="AS674" i="20"/>
  <c r="AS680" i="20" s="1"/>
  <c r="AR674" i="20"/>
  <c r="AR680" i="20" s="1"/>
  <c r="AQ674" i="20"/>
  <c r="AQ680" i="20" s="1"/>
  <c r="AP674" i="20"/>
  <c r="AP680" i="20" s="1"/>
  <c r="AO674" i="20"/>
  <c r="AO680" i="20" s="1"/>
  <c r="AN674" i="20"/>
  <c r="AN680" i="20" s="1"/>
  <c r="AM674" i="20"/>
  <c r="AM680" i="20" s="1"/>
  <c r="AL674" i="20"/>
  <c r="AL680" i="20" s="1"/>
  <c r="AK674" i="20"/>
  <c r="AK680" i="20" s="1"/>
  <c r="AJ674" i="20"/>
  <c r="AJ680" i="20" s="1"/>
  <c r="AI674" i="20"/>
  <c r="AI680" i="20" s="1"/>
  <c r="AH674" i="20"/>
  <c r="AH680" i="20" s="1"/>
  <c r="AG674" i="20"/>
  <c r="AG680" i="20" s="1"/>
  <c r="AF674" i="20"/>
  <c r="AF680" i="20" s="1"/>
  <c r="AE674" i="20"/>
  <c r="AE680" i="20" s="1"/>
  <c r="AD674" i="20"/>
  <c r="AD680" i="20" s="1"/>
  <c r="AC674" i="20"/>
  <c r="AC680" i="20" s="1"/>
  <c r="AB674" i="20"/>
  <c r="AB680" i="20" s="1"/>
  <c r="AA674" i="20"/>
  <c r="AA680" i="20" s="1"/>
  <c r="Z674" i="20"/>
  <c r="Z680" i="20" s="1"/>
  <c r="Y674" i="20"/>
  <c r="Y680" i="20" s="1"/>
  <c r="X674" i="20"/>
  <c r="X680" i="20" s="1"/>
  <c r="U674" i="20"/>
  <c r="AU673" i="20"/>
  <c r="AT673" i="20"/>
  <c r="AS673" i="20"/>
  <c r="AR673" i="20"/>
  <c r="AQ673" i="20"/>
  <c r="AP673" i="20"/>
  <c r="AO673" i="20"/>
  <c r="AN673" i="20"/>
  <c r="AM673" i="20"/>
  <c r="AL673" i="20"/>
  <c r="AK673" i="20"/>
  <c r="AJ673" i="20"/>
  <c r="AI673" i="20"/>
  <c r="AH673" i="20"/>
  <c r="AG673" i="20"/>
  <c r="AF673" i="20"/>
  <c r="AE673" i="20"/>
  <c r="AD673" i="20"/>
  <c r="AC673" i="20"/>
  <c r="AB673" i="20"/>
  <c r="AA673" i="20"/>
  <c r="Z673" i="20"/>
  <c r="Y673" i="20"/>
  <c r="X673" i="20"/>
  <c r="W673" i="20"/>
  <c r="T673" i="20"/>
  <c r="S673" i="20"/>
  <c r="R673" i="20"/>
  <c r="Q673" i="20"/>
  <c r="P673" i="20"/>
  <c r="O673" i="20"/>
  <c r="N673" i="20"/>
  <c r="U672" i="20"/>
  <c r="U671" i="20"/>
  <c r="U670" i="20"/>
  <c r="U669" i="20"/>
  <c r="U668" i="20"/>
  <c r="AU667" i="20"/>
  <c r="AT667" i="20"/>
  <c r="AS667" i="20"/>
  <c r="AR667" i="20"/>
  <c r="AQ667" i="20"/>
  <c r="AP667" i="20"/>
  <c r="AO667" i="20"/>
  <c r="AN667" i="20"/>
  <c r="AM667" i="20"/>
  <c r="AL667" i="20"/>
  <c r="AK667" i="20"/>
  <c r="AJ667" i="20"/>
  <c r="AI667" i="20"/>
  <c r="AH667" i="20"/>
  <c r="AG667" i="20"/>
  <c r="AF667" i="20"/>
  <c r="AE667" i="20"/>
  <c r="AD667" i="20"/>
  <c r="AC667" i="20"/>
  <c r="AB667" i="20"/>
  <c r="AA667" i="20"/>
  <c r="Z667" i="20"/>
  <c r="Y667" i="20"/>
  <c r="X667" i="20"/>
  <c r="W667" i="20"/>
  <c r="T667" i="20"/>
  <c r="S667" i="20"/>
  <c r="R667" i="20"/>
  <c r="Q667" i="20"/>
  <c r="P667" i="20"/>
  <c r="O667" i="20"/>
  <c r="N667" i="20"/>
  <c r="U666" i="20"/>
  <c r="U665" i="20"/>
  <c r="U664" i="20"/>
  <c r="U663" i="20"/>
  <c r="U662" i="20"/>
  <c r="AU661" i="20"/>
  <c r="AT661" i="20"/>
  <c r="AS661" i="20"/>
  <c r="AR661" i="20"/>
  <c r="AQ661" i="20"/>
  <c r="AP661" i="20"/>
  <c r="AO661" i="20"/>
  <c r="AN661" i="20"/>
  <c r="AM661" i="20"/>
  <c r="AL661" i="20"/>
  <c r="AK661" i="20"/>
  <c r="AJ661" i="20"/>
  <c r="AI661" i="20"/>
  <c r="AH661" i="20"/>
  <c r="AG661" i="20"/>
  <c r="AF661" i="20"/>
  <c r="AE661" i="20"/>
  <c r="AD661" i="20"/>
  <c r="AC661" i="20"/>
  <c r="AB661" i="20"/>
  <c r="AA661" i="20"/>
  <c r="Z661" i="20"/>
  <c r="Y661" i="20"/>
  <c r="X661" i="20"/>
  <c r="W661" i="20"/>
  <c r="T661" i="20"/>
  <c r="S661" i="20"/>
  <c r="R661" i="20"/>
  <c r="Q661" i="20"/>
  <c r="P661" i="20"/>
  <c r="O661" i="20"/>
  <c r="N661" i="20"/>
  <c r="U660" i="20"/>
  <c r="U659" i="20"/>
  <c r="U658" i="20"/>
  <c r="U657" i="20"/>
  <c r="U656" i="20"/>
  <c r="AU655" i="20"/>
  <c r="AT655" i="20"/>
  <c r="AS655" i="20"/>
  <c r="AR655" i="20"/>
  <c r="AQ655" i="20"/>
  <c r="AP655" i="20"/>
  <c r="AO655" i="20"/>
  <c r="AN655" i="20"/>
  <c r="AM655" i="20"/>
  <c r="AL655" i="20"/>
  <c r="AK655" i="20"/>
  <c r="AJ655" i="20"/>
  <c r="AI655" i="20"/>
  <c r="AH655" i="20"/>
  <c r="AG655" i="20"/>
  <c r="AF655" i="20"/>
  <c r="AE655" i="20"/>
  <c r="AD655" i="20"/>
  <c r="AC655" i="20"/>
  <c r="AB655" i="20"/>
  <c r="AA655" i="20"/>
  <c r="Z655" i="20"/>
  <c r="Y655" i="20"/>
  <c r="X655" i="20"/>
  <c r="W655" i="20"/>
  <c r="T655" i="20"/>
  <c r="S655" i="20"/>
  <c r="R655" i="20"/>
  <c r="Q655" i="20"/>
  <c r="P655" i="20"/>
  <c r="O655" i="20"/>
  <c r="N655" i="20"/>
  <c r="U654" i="20"/>
  <c r="U653" i="20"/>
  <c r="U652" i="20"/>
  <c r="U651" i="20"/>
  <c r="U650" i="20"/>
  <c r="L646" i="20"/>
  <c r="AU645" i="20"/>
  <c r="AT645" i="20"/>
  <c r="AS645" i="20"/>
  <c r="AR645" i="20"/>
  <c r="AQ645" i="20"/>
  <c r="AP645" i="20"/>
  <c r="AO645" i="20"/>
  <c r="AN645" i="20"/>
  <c r="AM645" i="20"/>
  <c r="AL645" i="20"/>
  <c r="AK645" i="20"/>
  <c r="AJ645" i="20"/>
  <c r="AI645" i="20"/>
  <c r="AH645" i="20"/>
  <c r="AG645" i="20"/>
  <c r="AF645" i="20"/>
  <c r="AE645" i="20"/>
  <c r="AD645" i="20"/>
  <c r="AC645" i="20"/>
  <c r="AB645" i="20"/>
  <c r="AA645" i="20"/>
  <c r="Z645" i="20"/>
  <c r="Y645" i="20"/>
  <c r="X645" i="20"/>
  <c r="W645" i="20"/>
  <c r="T645" i="20"/>
  <c r="S645" i="20"/>
  <c r="R645" i="20"/>
  <c r="Q645" i="20"/>
  <c r="P645" i="20"/>
  <c r="O645" i="20"/>
  <c r="N645" i="20"/>
  <c r="AU644" i="20"/>
  <c r="AT644" i="20"/>
  <c r="AS644" i="20"/>
  <c r="AR644" i="20"/>
  <c r="AQ644" i="20"/>
  <c r="AP644" i="20"/>
  <c r="AO644" i="20"/>
  <c r="AN644" i="20"/>
  <c r="AM644" i="20"/>
  <c r="AL644" i="20"/>
  <c r="AK644" i="20"/>
  <c r="AJ644" i="20"/>
  <c r="AI644" i="20"/>
  <c r="AH644" i="20"/>
  <c r="AG644" i="20"/>
  <c r="AF644" i="20"/>
  <c r="AE644" i="20"/>
  <c r="AD644" i="20"/>
  <c r="AC644" i="20"/>
  <c r="AB644" i="20"/>
  <c r="AA644" i="20"/>
  <c r="Z644" i="20"/>
  <c r="Y644" i="20"/>
  <c r="X644" i="20"/>
  <c r="W644" i="20"/>
  <c r="T644" i="20"/>
  <c r="S644" i="20"/>
  <c r="R644" i="20"/>
  <c r="Q644" i="20"/>
  <c r="P644" i="20"/>
  <c r="O644" i="20"/>
  <c r="N644" i="20"/>
  <c r="AU643" i="20"/>
  <c r="AT643" i="20"/>
  <c r="AS643" i="20"/>
  <c r="AR643" i="20"/>
  <c r="AQ643" i="20"/>
  <c r="AP643" i="20"/>
  <c r="AO643" i="20"/>
  <c r="AN643" i="20"/>
  <c r="AM643" i="20"/>
  <c r="AL643" i="20"/>
  <c r="AK643" i="20"/>
  <c r="AJ643" i="20"/>
  <c r="AI643" i="20"/>
  <c r="AH643" i="20"/>
  <c r="AG643" i="20"/>
  <c r="AF643" i="20"/>
  <c r="AE643" i="20"/>
  <c r="AD643" i="20"/>
  <c r="AC643" i="20"/>
  <c r="AB643" i="20"/>
  <c r="AA643" i="20"/>
  <c r="Z643" i="20"/>
  <c r="Y643" i="20"/>
  <c r="X643" i="20"/>
  <c r="W643" i="20"/>
  <c r="T643" i="20"/>
  <c r="S643" i="20"/>
  <c r="R643" i="20"/>
  <c r="Q643" i="20"/>
  <c r="P643" i="20"/>
  <c r="O643" i="20"/>
  <c r="N643" i="20"/>
  <c r="W642" i="20"/>
  <c r="T642" i="20"/>
  <c r="S642" i="20"/>
  <c r="R642" i="20"/>
  <c r="Q642" i="20"/>
  <c r="P642" i="20"/>
  <c r="O642" i="20"/>
  <c r="N642" i="20"/>
  <c r="AU641" i="20"/>
  <c r="AT641" i="20"/>
  <c r="AS641" i="20"/>
  <c r="AR641" i="20"/>
  <c r="AQ641" i="20"/>
  <c r="AP641" i="20"/>
  <c r="AO641" i="20"/>
  <c r="AN641" i="20"/>
  <c r="AM641" i="20"/>
  <c r="AL641" i="20"/>
  <c r="AK641" i="20"/>
  <c r="AJ641" i="20"/>
  <c r="AI641" i="20"/>
  <c r="AH641" i="20"/>
  <c r="AG641" i="20"/>
  <c r="AF641" i="20"/>
  <c r="AE641" i="20"/>
  <c r="AD641" i="20"/>
  <c r="AC641" i="20"/>
  <c r="AB641" i="20"/>
  <c r="AA641" i="20"/>
  <c r="Z641" i="20"/>
  <c r="Y641" i="20"/>
  <c r="X641" i="20"/>
  <c r="W641" i="20"/>
  <c r="T641" i="20"/>
  <c r="S641" i="20"/>
  <c r="R641" i="20"/>
  <c r="Q641" i="20"/>
  <c r="P641" i="20"/>
  <c r="O641" i="20"/>
  <c r="N641" i="20"/>
  <c r="AV637" i="20"/>
  <c r="AU637" i="20"/>
  <c r="AT637" i="20"/>
  <c r="AS637" i="20"/>
  <c r="AR637" i="20"/>
  <c r="AQ637" i="20"/>
  <c r="AP637" i="20"/>
  <c r="AO637" i="20"/>
  <c r="AN637" i="20"/>
  <c r="AM637" i="20"/>
  <c r="AL637" i="20"/>
  <c r="AK637" i="20"/>
  <c r="AJ637" i="20"/>
  <c r="AI637" i="20"/>
  <c r="AH637" i="20"/>
  <c r="W637" i="20"/>
  <c r="T637" i="20"/>
  <c r="S637" i="20"/>
  <c r="R637" i="20"/>
  <c r="Q637" i="20"/>
  <c r="P637" i="20"/>
  <c r="O637" i="20"/>
  <c r="N637" i="20"/>
  <c r="U636" i="20"/>
  <c r="U635" i="20"/>
  <c r="U633" i="20"/>
  <c r="U632" i="20"/>
  <c r="U631" i="20"/>
  <c r="AV630" i="20"/>
  <c r="AU630" i="20"/>
  <c r="AT630" i="20"/>
  <c r="AS630" i="20"/>
  <c r="AR630" i="20"/>
  <c r="AQ630" i="20"/>
  <c r="AP630" i="20"/>
  <c r="AO630" i="20"/>
  <c r="AN630" i="20"/>
  <c r="AM630" i="20"/>
  <c r="AL630" i="20"/>
  <c r="AK630" i="20"/>
  <c r="AJ630" i="20"/>
  <c r="AI630" i="20"/>
  <c r="AH630" i="20"/>
  <c r="AG630" i="20"/>
  <c r="AF630" i="20"/>
  <c r="AE630" i="20"/>
  <c r="AD630" i="20"/>
  <c r="AC630" i="20"/>
  <c r="AB630" i="20"/>
  <c r="AA630" i="20"/>
  <c r="Z630" i="20"/>
  <c r="Y630" i="20"/>
  <c r="X630" i="20"/>
  <c r="W630" i="20"/>
  <c r="T630" i="20"/>
  <c r="S630" i="20"/>
  <c r="R630" i="20"/>
  <c r="Q630" i="20"/>
  <c r="P630" i="20"/>
  <c r="O630" i="20"/>
  <c r="N630" i="20"/>
  <c r="U629" i="20"/>
  <c r="U628" i="20"/>
  <c r="U627" i="20"/>
  <c r="U626" i="20"/>
  <c r="U625" i="20"/>
  <c r="M625" i="20"/>
  <c r="AU624" i="20"/>
  <c r="AT624" i="20"/>
  <c r="AS624" i="20"/>
  <c r="AR624" i="20"/>
  <c r="AQ624" i="20"/>
  <c r="AP624" i="20"/>
  <c r="AO624" i="20"/>
  <c r="AN624" i="20"/>
  <c r="AM624" i="20"/>
  <c r="AL624" i="20"/>
  <c r="AK624" i="20"/>
  <c r="AJ624" i="20"/>
  <c r="AI624" i="20"/>
  <c r="AH624" i="20"/>
  <c r="AG624" i="20"/>
  <c r="AF624" i="20"/>
  <c r="AE624" i="20"/>
  <c r="AD624" i="20"/>
  <c r="AC624" i="20"/>
  <c r="AB624" i="20"/>
  <c r="AA624" i="20"/>
  <c r="Z624" i="20"/>
  <c r="Y624" i="20"/>
  <c r="X624" i="20"/>
  <c r="W624" i="20"/>
  <c r="T624" i="20"/>
  <c r="S624" i="20"/>
  <c r="R624" i="20"/>
  <c r="M619" i="20" s="1"/>
  <c r="Q624" i="20"/>
  <c r="P624" i="20"/>
  <c r="O624" i="20"/>
  <c r="N624" i="20"/>
  <c r="U623" i="20"/>
  <c r="U622" i="20"/>
  <c r="U621" i="20"/>
  <c r="U620" i="20"/>
  <c r="U619" i="20"/>
  <c r="AU616" i="20"/>
  <c r="AT616" i="20"/>
  <c r="AS616" i="20"/>
  <c r="AR616" i="20"/>
  <c r="AQ616" i="20"/>
  <c r="AP616" i="20"/>
  <c r="AO616" i="20"/>
  <c r="AN616" i="20"/>
  <c r="AM616" i="20"/>
  <c r="AL616" i="20"/>
  <c r="AK616" i="20"/>
  <c r="AJ616" i="20"/>
  <c r="AI616" i="20"/>
  <c r="AH616" i="20"/>
  <c r="AG616" i="20"/>
  <c r="AF616" i="20"/>
  <c r="AE616" i="20"/>
  <c r="AD616" i="20"/>
  <c r="AC616" i="20"/>
  <c r="AB616" i="20"/>
  <c r="AA616" i="20"/>
  <c r="Z616" i="20"/>
  <c r="Y616" i="20"/>
  <c r="X616" i="20"/>
  <c r="W616" i="20"/>
  <c r="T616" i="20"/>
  <c r="S616" i="20"/>
  <c r="R616" i="20"/>
  <c r="Q616" i="20"/>
  <c r="P616" i="20"/>
  <c r="O616" i="20"/>
  <c r="N616" i="20"/>
  <c r="U615" i="20"/>
  <c r="U614" i="20"/>
  <c r="U613" i="20"/>
  <c r="U612" i="20"/>
  <c r="U611" i="20"/>
  <c r="AU609" i="20"/>
  <c r="AT609" i="20"/>
  <c r="W609" i="20"/>
  <c r="T609" i="20"/>
  <c r="S609" i="20"/>
  <c r="M603" i="20" s="1"/>
  <c r="R609" i="20"/>
  <c r="Q609" i="20"/>
  <c r="P609" i="20"/>
  <c r="O609" i="20"/>
  <c r="N609" i="20"/>
  <c r="U608" i="20"/>
  <c r="U607" i="20"/>
  <c r="U606" i="20"/>
  <c r="AS604" i="20"/>
  <c r="AR604" i="20"/>
  <c r="AR609" i="20" s="1"/>
  <c r="AQ604" i="20"/>
  <c r="AP604" i="20"/>
  <c r="AP609" i="20" s="1"/>
  <c r="AO604" i="20"/>
  <c r="AN604" i="20"/>
  <c r="AN609" i="20" s="1"/>
  <c r="AM604" i="20"/>
  <c r="AL604" i="20"/>
  <c r="AL609" i="20" s="1"/>
  <c r="AK604" i="20"/>
  <c r="AJ604" i="20"/>
  <c r="AJ609" i="20" s="1"/>
  <c r="AI604" i="20"/>
  <c r="AH604" i="20"/>
  <c r="AH609" i="20" s="1"/>
  <c r="AG604" i="20"/>
  <c r="AF604" i="20"/>
  <c r="AF609" i="20" s="1"/>
  <c r="AE604" i="20"/>
  <c r="AD604" i="20"/>
  <c r="AD609" i="20" s="1"/>
  <c r="AC604" i="20"/>
  <c r="AB604" i="20"/>
  <c r="AB609" i="20" s="1"/>
  <c r="AA604" i="20"/>
  <c r="Z604" i="20"/>
  <c r="Z609" i="20" s="1"/>
  <c r="Y604" i="20"/>
  <c r="X604" i="20"/>
  <c r="X609" i="20" s="1"/>
  <c r="U604" i="20"/>
  <c r="U603" i="20"/>
  <c r="AU602" i="20"/>
  <c r="AT602" i="20"/>
  <c r="AS602" i="20"/>
  <c r="AR602" i="20"/>
  <c r="AQ602" i="20"/>
  <c r="AP602" i="20"/>
  <c r="AO602" i="20"/>
  <c r="AN602" i="20"/>
  <c r="AM602" i="20"/>
  <c r="AL602" i="20"/>
  <c r="AK602" i="20"/>
  <c r="AJ602" i="20"/>
  <c r="AI602" i="20"/>
  <c r="AH602" i="20"/>
  <c r="AG602" i="20"/>
  <c r="AF602" i="20"/>
  <c r="AE602" i="20"/>
  <c r="AD602" i="20"/>
  <c r="AC602" i="20"/>
  <c r="AB602" i="20"/>
  <c r="AA602" i="20"/>
  <c r="Z602" i="20"/>
  <c r="Y602" i="20"/>
  <c r="X602" i="20"/>
  <c r="W602" i="20"/>
  <c r="T602" i="20"/>
  <c r="S602" i="20"/>
  <c r="R602" i="20"/>
  <c r="Q602" i="20"/>
  <c r="P602" i="20"/>
  <c r="O602" i="20"/>
  <c r="N602" i="20"/>
  <c r="U601" i="20"/>
  <c r="U600" i="20"/>
  <c r="U599" i="20"/>
  <c r="U598" i="20"/>
  <c r="U597" i="20"/>
  <c r="AU594" i="20"/>
  <c r="AT594" i="20"/>
  <c r="AS594" i="20"/>
  <c r="AR594" i="20"/>
  <c r="AQ594" i="20"/>
  <c r="AP594" i="20"/>
  <c r="AO594" i="20"/>
  <c r="AN594" i="20"/>
  <c r="AM594" i="20"/>
  <c r="AL594" i="20"/>
  <c r="AK594" i="20"/>
  <c r="AJ594" i="20"/>
  <c r="AI594" i="20"/>
  <c r="AH594" i="20"/>
  <c r="AG594" i="20"/>
  <c r="AF594" i="20"/>
  <c r="AE594" i="20"/>
  <c r="AD594" i="20"/>
  <c r="AC594" i="20"/>
  <c r="AB594" i="20"/>
  <c r="AA594" i="20"/>
  <c r="Z594" i="20"/>
  <c r="Y594" i="20"/>
  <c r="X594" i="20"/>
  <c r="W594" i="20"/>
  <c r="T594" i="20"/>
  <c r="S594" i="20"/>
  <c r="R594" i="20"/>
  <c r="Q594" i="20"/>
  <c r="P594" i="20"/>
  <c r="O594" i="20"/>
  <c r="N594" i="20"/>
  <c r="U593" i="20"/>
  <c r="U592" i="20"/>
  <c r="U591" i="20"/>
  <c r="U590" i="20"/>
  <c r="U589" i="20"/>
  <c r="AU588" i="20"/>
  <c r="AT588" i="20"/>
  <c r="AS588" i="20"/>
  <c r="AR588" i="20"/>
  <c r="AQ588" i="20"/>
  <c r="AP588" i="20"/>
  <c r="AO588" i="20"/>
  <c r="AN588" i="20"/>
  <c r="AM588" i="20"/>
  <c r="AL588" i="20"/>
  <c r="AK588" i="20"/>
  <c r="AJ588" i="20"/>
  <c r="AI588" i="20"/>
  <c r="AH588" i="20"/>
  <c r="AG588" i="20"/>
  <c r="AF588" i="20"/>
  <c r="AE588" i="20"/>
  <c r="AD588" i="20"/>
  <c r="AC588" i="20"/>
  <c r="AB588" i="20"/>
  <c r="AA588" i="20"/>
  <c r="Z588" i="20"/>
  <c r="Y588" i="20"/>
  <c r="X588" i="20"/>
  <c r="W588" i="20"/>
  <c r="T588" i="20"/>
  <c r="S588" i="20"/>
  <c r="R588" i="20"/>
  <c r="Q588" i="20"/>
  <c r="P588" i="20"/>
  <c r="O588" i="20"/>
  <c r="N588" i="20"/>
  <c r="U587" i="20"/>
  <c r="U586" i="20"/>
  <c r="U585" i="20"/>
  <c r="U584" i="20"/>
  <c r="U583" i="20"/>
  <c r="W581" i="20"/>
  <c r="T581" i="20"/>
  <c r="S581" i="20"/>
  <c r="R581" i="20"/>
  <c r="Q581" i="20"/>
  <c r="P581" i="20"/>
  <c r="O581" i="20"/>
  <c r="N581" i="20"/>
  <c r="U580" i="20"/>
  <c r="U579" i="20"/>
  <c r="U578" i="20"/>
  <c r="AU574" i="20"/>
  <c r="AU642" i="20" s="1"/>
  <c r="AT574" i="20"/>
  <c r="AT581" i="20" s="1"/>
  <c r="AS574" i="20"/>
  <c r="AS581" i="20" s="1"/>
  <c r="AR574" i="20"/>
  <c r="AR581" i="20" s="1"/>
  <c r="AQ574" i="20"/>
  <c r="AQ581" i="20" s="1"/>
  <c r="AP574" i="20"/>
  <c r="AP581" i="20" s="1"/>
  <c r="AO574" i="20"/>
  <c r="AO581" i="20" s="1"/>
  <c r="AN574" i="20"/>
  <c r="AN581" i="20" s="1"/>
  <c r="AM574" i="20"/>
  <c r="AM581" i="20" s="1"/>
  <c r="AL574" i="20"/>
  <c r="AL581" i="20" s="1"/>
  <c r="AK574" i="20"/>
  <c r="AK581" i="20" s="1"/>
  <c r="AJ574" i="20"/>
  <c r="AJ581" i="20" s="1"/>
  <c r="AI574" i="20"/>
  <c r="AI581" i="20" s="1"/>
  <c r="AH574" i="20"/>
  <c r="AH581" i="20" s="1"/>
  <c r="AG574" i="20"/>
  <c r="AG581" i="20" s="1"/>
  <c r="AF574" i="20"/>
  <c r="AF581" i="20" s="1"/>
  <c r="AE574" i="20"/>
  <c r="AE581" i="20" s="1"/>
  <c r="AD574" i="20"/>
  <c r="AD581" i="20" s="1"/>
  <c r="AC574" i="20"/>
  <c r="AC581" i="20" s="1"/>
  <c r="AB574" i="20"/>
  <c r="AB581" i="20" s="1"/>
  <c r="AA574" i="20"/>
  <c r="AA581" i="20" s="1"/>
  <c r="Z574" i="20"/>
  <c r="Z581" i="20" s="1"/>
  <c r="Y574" i="20"/>
  <c r="Y581" i="20" s="1"/>
  <c r="X574" i="20"/>
  <c r="X581" i="20" s="1"/>
  <c r="U574" i="20"/>
  <c r="U573" i="20"/>
  <c r="AU572" i="20"/>
  <c r="AT572" i="20"/>
  <c r="AS572" i="20"/>
  <c r="AR572" i="20"/>
  <c r="AQ572" i="20"/>
  <c r="AP572" i="20"/>
  <c r="AO572" i="20"/>
  <c r="AN572" i="20"/>
  <c r="AM572" i="20"/>
  <c r="AL572" i="20"/>
  <c r="AK572" i="20"/>
  <c r="AJ572" i="20"/>
  <c r="AI572" i="20"/>
  <c r="AH572" i="20"/>
  <c r="AG572" i="20"/>
  <c r="AF572" i="20"/>
  <c r="AE572" i="20"/>
  <c r="AD572" i="20"/>
  <c r="AC572" i="20"/>
  <c r="AB572" i="20"/>
  <c r="AA572" i="20"/>
  <c r="Z572" i="20"/>
  <c r="Y572" i="20"/>
  <c r="X572" i="20"/>
  <c r="W572" i="20"/>
  <c r="T572" i="20"/>
  <c r="S572" i="20"/>
  <c r="R572" i="20"/>
  <c r="Q572" i="20"/>
  <c r="M567" i="20" s="1"/>
  <c r="P572" i="20"/>
  <c r="O572" i="20"/>
  <c r="N572" i="20"/>
  <c r="U571" i="20"/>
  <c r="U570" i="20"/>
  <c r="U569" i="20"/>
  <c r="U568" i="20"/>
  <c r="U567" i="20"/>
  <c r="AU566" i="20"/>
  <c r="AT566" i="20"/>
  <c r="AS566" i="20"/>
  <c r="AR566" i="20"/>
  <c r="AQ566" i="20"/>
  <c r="AP566" i="20"/>
  <c r="AO566" i="20"/>
  <c r="AN566" i="20"/>
  <c r="AM566" i="20"/>
  <c r="AL566" i="20"/>
  <c r="AK566" i="20"/>
  <c r="AJ566" i="20"/>
  <c r="AI566" i="20"/>
  <c r="AH566" i="20"/>
  <c r="AG566" i="20"/>
  <c r="AF566" i="20"/>
  <c r="AE566" i="20"/>
  <c r="AD566" i="20"/>
  <c r="AC566" i="20"/>
  <c r="AB566" i="20"/>
  <c r="AA566" i="20"/>
  <c r="Z566" i="20"/>
  <c r="Y566" i="20"/>
  <c r="X566" i="20"/>
  <c r="W566" i="20"/>
  <c r="T566" i="20"/>
  <c r="S566" i="20"/>
  <c r="R566" i="20"/>
  <c r="Q566" i="20"/>
  <c r="P566" i="20"/>
  <c r="O566" i="20"/>
  <c r="N566" i="20"/>
  <c r="U565" i="20"/>
  <c r="U564" i="20"/>
  <c r="U563" i="20"/>
  <c r="U562" i="20"/>
  <c r="U561" i="20"/>
  <c r="AU560" i="20"/>
  <c r="AT560" i="20"/>
  <c r="AS560" i="20"/>
  <c r="AR560" i="20"/>
  <c r="AQ560" i="20"/>
  <c r="AP560" i="20"/>
  <c r="AO560" i="20"/>
  <c r="AN560" i="20"/>
  <c r="AM560" i="20"/>
  <c r="AL560" i="20"/>
  <c r="AK560" i="20"/>
  <c r="AJ560" i="20"/>
  <c r="AI560" i="20"/>
  <c r="AH560" i="20"/>
  <c r="AG560" i="20"/>
  <c r="AF560" i="20"/>
  <c r="AE560" i="20"/>
  <c r="AD560" i="20"/>
  <c r="AC560" i="20"/>
  <c r="AB560" i="20"/>
  <c r="AA560" i="20"/>
  <c r="Z560" i="20"/>
  <c r="Y560" i="20"/>
  <c r="X560" i="20"/>
  <c r="W560" i="20"/>
  <c r="T560" i="20"/>
  <c r="S560" i="20"/>
  <c r="R560" i="20"/>
  <c r="Q560" i="20"/>
  <c r="P560" i="20"/>
  <c r="O560" i="20"/>
  <c r="N560" i="20"/>
  <c r="U559" i="20"/>
  <c r="U558" i="20"/>
  <c r="U557" i="20"/>
  <c r="U556" i="20"/>
  <c r="U555" i="20"/>
  <c r="AU550" i="20"/>
  <c r="W550" i="20"/>
  <c r="T550" i="20"/>
  <c r="S550" i="20"/>
  <c r="R550" i="20"/>
  <c r="Q550" i="20"/>
  <c r="P550" i="20"/>
  <c r="O550" i="20"/>
  <c r="N550" i="20"/>
  <c r="U549" i="20"/>
  <c r="U548" i="20"/>
  <c r="U547" i="20"/>
  <c r="AG544" i="20"/>
  <c r="AG550" i="20" s="1"/>
  <c r="AT544" i="20"/>
  <c r="AT550" i="20" s="1"/>
  <c r="AS544" i="20"/>
  <c r="AS550" i="20" s="1"/>
  <c r="AR544" i="20"/>
  <c r="AR550" i="20" s="1"/>
  <c r="AQ544" i="20"/>
  <c r="AQ550" i="20" s="1"/>
  <c r="AP544" i="20"/>
  <c r="AP550" i="20" s="1"/>
  <c r="AO544" i="20"/>
  <c r="AO550" i="20" s="1"/>
  <c r="AN544" i="20"/>
  <c r="AN550" i="20" s="1"/>
  <c r="AM544" i="20"/>
  <c r="AM550" i="20" s="1"/>
  <c r="AL544" i="20"/>
  <c r="AL550" i="20" s="1"/>
  <c r="AK544" i="20"/>
  <c r="AK550" i="20" s="1"/>
  <c r="AJ544" i="20"/>
  <c r="AJ550" i="20" s="1"/>
  <c r="AI544" i="20"/>
  <c r="AI550" i="20" s="1"/>
  <c r="AH544" i="20"/>
  <c r="AH550" i="20" s="1"/>
  <c r="AF544" i="20"/>
  <c r="AF550" i="20" s="1"/>
  <c r="AE544" i="20"/>
  <c r="AE550" i="20" s="1"/>
  <c r="AD544" i="20"/>
  <c r="AD550" i="20" s="1"/>
  <c r="AC544" i="20"/>
  <c r="AC550" i="20" s="1"/>
  <c r="AB544" i="20"/>
  <c r="AB550" i="20" s="1"/>
  <c r="AA544" i="20"/>
  <c r="AA550" i="20" s="1"/>
  <c r="Z544" i="20"/>
  <c r="Z550" i="20" s="1"/>
  <c r="Y544" i="20"/>
  <c r="Y550" i="20" s="1"/>
  <c r="X544" i="20"/>
  <c r="X550" i="20" s="1"/>
  <c r="U544" i="20"/>
  <c r="U543" i="20"/>
  <c r="AU542" i="20"/>
  <c r="AT542" i="20"/>
  <c r="AS542" i="20"/>
  <c r="AR542" i="20"/>
  <c r="AQ542" i="20"/>
  <c r="AP542" i="20"/>
  <c r="AO542" i="20"/>
  <c r="AN542" i="20"/>
  <c r="AM542" i="20"/>
  <c r="AL542" i="20"/>
  <c r="AK542" i="20"/>
  <c r="AJ542" i="20"/>
  <c r="AI542" i="20"/>
  <c r="AH542" i="20"/>
  <c r="AG542" i="20"/>
  <c r="AF542" i="20"/>
  <c r="AE542" i="20"/>
  <c r="AD542" i="20"/>
  <c r="AC542" i="20"/>
  <c r="AB542" i="20"/>
  <c r="AA542" i="20"/>
  <c r="Z542" i="20"/>
  <c r="Y542" i="20"/>
  <c r="X542" i="20"/>
  <c r="W542" i="20"/>
  <c r="T542" i="20"/>
  <c r="S542" i="20"/>
  <c r="R542" i="20"/>
  <c r="Q542" i="20"/>
  <c r="P542" i="20"/>
  <c r="O542" i="20"/>
  <c r="N542" i="20"/>
  <c r="U541" i="20"/>
  <c r="U540" i="20"/>
  <c r="U539" i="20"/>
  <c r="U538" i="20"/>
  <c r="U537" i="20"/>
  <c r="AU536" i="20"/>
  <c r="AT536" i="20"/>
  <c r="AS536" i="20"/>
  <c r="AR536" i="20"/>
  <c r="AQ536" i="20"/>
  <c r="AP536" i="20"/>
  <c r="AO536" i="20"/>
  <c r="AN536" i="20"/>
  <c r="AM536" i="20"/>
  <c r="AL536" i="20"/>
  <c r="AK536" i="20"/>
  <c r="AJ536" i="20"/>
  <c r="AI536" i="20"/>
  <c r="AH536" i="20"/>
  <c r="AG536" i="20"/>
  <c r="AF536" i="20"/>
  <c r="AE536" i="20"/>
  <c r="AD536" i="20"/>
  <c r="AC536" i="20"/>
  <c r="AB536" i="20"/>
  <c r="AA536" i="20"/>
  <c r="Z536" i="20"/>
  <c r="Y536" i="20"/>
  <c r="X536" i="20"/>
  <c r="W536" i="20"/>
  <c r="T536" i="20"/>
  <c r="S536" i="20"/>
  <c r="R536" i="20"/>
  <c r="Q536" i="20"/>
  <c r="P536" i="20"/>
  <c r="O536" i="20"/>
  <c r="N536" i="20"/>
  <c r="U535" i="20"/>
  <c r="U534" i="20"/>
  <c r="U533" i="20"/>
  <c r="U532" i="20"/>
  <c r="U531" i="20"/>
  <c r="L518" i="20"/>
  <c r="AU517" i="20"/>
  <c r="AT517" i="20"/>
  <c r="AS517" i="20"/>
  <c r="AR517" i="20"/>
  <c r="AQ517" i="20"/>
  <c r="AP517" i="20"/>
  <c r="AO517" i="20"/>
  <c r="AN517" i="20"/>
  <c r="AM517" i="20"/>
  <c r="AL517" i="20"/>
  <c r="AK517" i="20"/>
  <c r="AJ517" i="20"/>
  <c r="AI517" i="20"/>
  <c r="AH517" i="20"/>
  <c r="AG517" i="20"/>
  <c r="AF517" i="20"/>
  <c r="AE517" i="20"/>
  <c r="AD517" i="20"/>
  <c r="AC517" i="20"/>
  <c r="AB517" i="20"/>
  <c r="AA517" i="20"/>
  <c r="Z517" i="20"/>
  <c r="Y517" i="20"/>
  <c r="X517" i="20"/>
  <c r="W517" i="20"/>
  <c r="T517" i="20"/>
  <c r="S517" i="20"/>
  <c r="R517" i="20"/>
  <c r="Q517" i="20"/>
  <c r="P517" i="20"/>
  <c r="O517" i="20"/>
  <c r="N517" i="20"/>
  <c r="AU516" i="20"/>
  <c r="AT516" i="20"/>
  <c r="AS516" i="20"/>
  <c r="AR516" i="20"/>
  <c r="AQ516" i="20"/>
  <c r="AP516" i="20"/>
  <c r="AO516" i="20"/>
  <c r="AN516" i="20"/>
  <c r="AM516" i="20"/>
  <c r="AL516" i="20"/>
  <c r="AK516" i="20"/>
  <c r="AJ516" i="20"/>
  <c r="AI516" i="20"/>
  <c r="AH516" i="20"/>
  <c r="AG516" i="20"/>
  <c r="AF516" i="20"/>
  <c r="AE516" i="20"/>
  <c r="AD516" i="20"/>
  <c r="AC516" i="20"/>
  <c r="AB516" i="20"/>
  <c r="AA516" i="20"/>
  <c r="Z516" i="20"/>
  <c r="Y516" i="20"/>
  <c r="X516" i="20"/>
  <c r="W516" i="20"/>
  <c r="T516" i="20"/>
  <c r="S516" i="20"/>
  <c r="R516" i="20"/>
  <c r="Q516" i="20"/>
  <c r="P516" i="20"/>
  <c r="O516" i="20"/>
  <c r="N516" i="20"/>
  <c r="AU515" i="20"/>
  <c r="AT515" i="20"/>
  <c r="AS515" i="20"/>
  <c r="AR515" i="20"/>
  <c r="AQ515" i="20"/>
  <c r="AP515" i="20"/>
  <c r="AO515" i="20"/>
  <c r="AN515" i="20"/>
  <c r="AM515" i="20"/>
  <c r="AL515" i="20"/>
  <c r="AK515" i="20"/>
  <c r="AJ515" i="20"/>
  <c r="AI515" i="20"/>
  <c r="AH515" i="20"/>
  <c r="AG515" i="20"/>
  <c r="AF515" i="20"/>
  <c r="AE515" i="20"/>
  <c r="AD515" i="20"/>
  <c r="AC515" i="20"/>
  <c r="AB515" i="20"/>
  <c r="AA515" i="20"/>
  <c r="Z515" i="20"/>
  <c r="Y515" i="20"/>
  <c r="X515" i="20"/>
  <c r="W515" i="20"/>
  <c r="T515" i="20"/>
  <c r="S515" i="20"/>
  <c r="R515" i="20"/>
  <c r="Q515" i="20"/>
  <c r="P515" i="20"/>
  <c r="O515" i="20"/>
  <c r="N515" i="20"/>
  <c r="AU514" i="20"/>
  <c r="AT514" i="20"/>
  <c r="AS514" i="20"/>
  <c r="AR514" i="20"/>
  <c r="AQ514" i="20"/>
  <c r="AP514" i="20"/>
  <c r="AO514" i="20"/>
  <c r="AN514" i="20"/>
  <c r="AM514" i="20"/>
  <c r="AL514" i="20"/>
  <c r="AK514" i="20"/>
  <c r="AJ514" i="20"/>
  <c r="AI514" i="20"/>
  <c r="AH514" i="20"/>
  <c r="AG514" i="20"/>
  <c r="AF514" i="20"/>
  <c r="AE514" i="20"/>
  <c r="AD514" i="20"/>
  <c r="AC514" i="20"/>
  <c r="AB514" i="20"/>
  <c r="AA514" i="20"/>
  <c r="Z514" i="20"/>
  <c r="Y514" i="20"/>
  <c r="X514" i="20"/>
  <c r="W514" i="20"/>
  <c r="T514" i="20"/>
  <c r="S514" i="20"/>
  <c r="R514" i="20"/>
  <c r="Q514" i="20"/>
  <c r="P514" i="20"/>
  <c r="O514" i="20"/>
  <c r="N514" i="20"/>
  <c r="AU513" i="20"/>
  <c r="W513" i="20"/>
  <c r="T513" i="20"/>
  <c r="S513" i="20"/>
  <c r="R513" i="20"/>
  <c r="Q513" i="20"/>
  <c r="P513" i="20"/>
  <c r="O513" i="20"/>
  <c r="N513" i="20"/>
  <c r="AU504" i="20"/>
  <c r="AT504" i="20"/>
  <c r="AS504" i="20"/>
  <c r="AR504" i="20"/>
  <c r="AQ504" i="20"/>
  <c r="W504" i="20"/>
  <c r="T504" i="20"/>
  <c r="S504" i="20"/>
  <c r="R504" i="20"/>
  <c r="Q504" i="20"/>
  <c r="P504" i="20"/>
  <c r="O504" i="20"/>
  <c r="N504" i="20"/>
  <c r="U503" i="20"/>
  <c r="U502" i="20"/>
  <c r="U501" i="20"/>
  <c r="U500" i="20"/>
  <c r="AG498" i="20"/>
  <c r="AG504" i="20" s="1"/>
  <c r="AP498" i="20"/>
  <c r="AP504" i="20" s="1"/>
  <c r="AO498" i="20"/>
  <c r="AO504" i="20" s="1"/>
  <c r="AN498" i="20"/>
  <c r="AN504" i="20" s="1"/>
  <c r="AM498" i="20"/>
  <c r="AM504" i="20" s="1"/>
  <c r="AL498" i="20"/>
  <c r="AL504" i="20" s="1"/>
  <c r="AK498" i="20"/>
  <c r="AK504" i="20" s="1"/>
  <c r="AJ498" i="20"/>
  <c r="AJ504" i="20" s="1"/>
  <c r="AI498" i="20"/>
  <c r="AI504" i="20" s="1"/>
  <c r="AH498" i="20"/>
  <c r="AH504" i="20" s="1"/>
  <c r="AF498" i="20"/>
  <c r="AF504" i="20" s="1"/>
  <c r="AE498" i="20"/>
  <c r="AE504" i="20" s="1"/>
  <c r="AD498" i="20"/>
  <c r="AD504" i="20" s="1"/>
  <c r="AC498" i="20"/>
  <c r="AC504" i="20" s="1"/>
  <c r="AB498" i="20"/>
  <c r="AB504" i="20" s="1"/>
  <c r="AA498" i="20"/>
  <c r="AA504" i="20" s="1"/>
  <c r="Z498" i="20"/>
  <c r="Z504" i="20" s="1"/>
  <c r="Y498" i="20"/>
  <c r="Y504" i="20" s="1"/>
  <c r="X498" i="20"/>
  <c r="X504" i="20" s="1"/>
  <c r="U498" i="20"/>
  <c r="AU497" i="20"/>
  <c r="AT497" i="20"/>
  <c r="AS497" i="20"/>
  <c r="AR497" i="20"/>
  <c r="AQ497" i="20"/>
  <c r="W497" i="20"/>
  <c r="T497" i="20"/>
  <c r="S497" i="20"/>
  <c r="R497" i="20"/>
  <c r="Q497" i="20"/>
  <c r="P497" i="20"/>
  <c r="O497" i="20"/>
  <c r="N497" i="20"/>
  <c r="U496" i="20"/>
  <c r="U495" i="20"/>
  <c r="U494" i="20"/>
  <c r="U493" i="20"/>
  <c r="AG491" i="20"/>
  <c r="AG497" i="20" s="1"/>
  <c r="AP491" i="20"/>
  <c r="AP497" i="20" s="1"/>
  <c r="AO491" i="20"/>
  <c r="AO497" i="20" s="1"/>
  <c r="AN491" i="20"/>
  <c r="AN497" i="20" s="1"/>
  <c r="AM491" i="20"/>
  <c r="AM497" i="20" s="1"/>
  <c r="AL491" i="20"/>
  <c r="AL497" i="20" s="1"/>
  <c r="AK491" i="20"/>
  <c r="AK497" i="20" s="1"/>
  <c r="AJ491" i="20"/>
  <c r="AJ497" i="20" s="1"/>
  <c r="AI491" i="20"/>
  <c r="AI497" i="20" s="1"/>
  <c r="AH491" i="20"/>
  <c r="AH497" i="20" s="1"/>
  <c r="AF491" i="20"/>
  <c r="AF497" i="20" s="1"/>
  <c r="AE491" i="20"/>
  <c r="AE497" i="20" s="1"/>
  <c r="AD491" i="20"/>
  <c r="AD497" i="20" s="1"/>
  <c r="AC491" i="20"/>
  <c r="AC497" i="20" s="1"/>
  <c r="AB491" i="20"/>
  <c r="AB497" i="20" s="1"/>
  <c r="AA491" i="20"/>
  <c r="AA497" i="20" s="1"/>
  <c r="Z491" i="20"/>
  <c r="Z497" i="20" s="1"/>
  <c r="Y491" i="20"/>
  <c r="Y497" i="20" s="1"/>
  <c r="X491" i="20"/>
  <c r="X497" i="20" s="1"/>
  <c r="U491" i="20"/>
  <c r="AU490" i="20"/>
  <c r="W490" i="20"/>
  <c r="T490" i="20"/>
  <c r="S490" i="20"/>
  <c r="R490" i="20"/>
  <c r="Q490" i="20"/>
  <c r="P490" i="20"/>
  <c r="O490" i="20"/>
  <c r="N490" i="20"/>
  <c r="U489" i="20"/>
  <c r="U488" i="20"/>
  <c r="U487" i="20"/>
  <c r="U486" i="20"/>
  <c r="AG484" i="20"/>
  <c r="AT484" i="20"/>
  <c r="AT513" i="20" s="1"/>
  <c r="AS484" i="20"/>
  <c r="AS490" i="20" s="1"/>
  <c r="AR484" i="20"/>
  <c r="AR513" i="20" s="1"/>
  <c r="AQ484" i="20"/>
  <c r="AQ490" i="20" s="1"/>
  <c r="AQ518" i="20" s="1"/>
  <c r="AP484" i="20"/>
  <c r="AO484" i="20"/>
  <c r="AO490" i="20" s="1"/>
  <c r="AN484" i="20"/>
  <c r="AM484" i="20"/>
  <c r="AM490" i="20" s="1"/>
  <c r="AL484" i="20"/>
  <c r="AK484" i="20"/>
  <c r="AK490" i="20" s="1"/>
  <c r="AJ484" i="20"/>
  <c r="AI484" i="20"/>
  <c r="AI490" i="20" s="1"/>
  <c r="AH484" i="20"/>
  <c r="AF484" i="20"/>
  <c r="AE484" i="20"/>
  <c r="AE490" i="20" s="1"/>
  <c r="AD484" i="20"/>
  <c r="AC484" i="20"/>
  <c r="AC490" i="20" s="1"/>
  <c r="AB484" i="20"/>
  <c r="AA484" i="20"/>
  <c r="AA490" i="20" s="1"/>
  <c r="Z484" i="20"/>
  <c r="Y484" i="20"/>
  <c r="Y490" i="20" s="1"/>
  <c r="X484" i="20"/>
  <c r="U484" i="20"/>
  <c r="U481" i="20"/>
  <c r="M481" i="20"/>
  <c r="L481" i="20"/>
  <c r="U480" i="20"/>
  <c r="U479" i="20"/>
  <c r="U478" i="20"/>
  <c r="U477" i="20"/>
  <c r="U476" i="20"/>
  <c r="L455" i="20"/>
  <c r="AU454" i="20"/>
  <c r="AT454" i="20"/>
  <c r="AS454" i="20"/>
  <c r="AR454" i="20"/>
  <c r="AQ454" i="20"/>
  <c r="AP454" i="20"/>
  <c r="AO454" i="20"/>
  <c r="AN454" i="20"/>
  <c r="AM454" i="20"/>
  <c r="AL454" i="20"/>
  <c r="AK454" i="20"/>
  <c r="AJ454" i="20"/>
  <c r="AI454" i="20"/>
  <c r="AH454" i="20"/>
  <c r="AG454" i="20"/>
  <c r="AF454" i="20"/>
  <c r="AE454" i="20"/>
  <c r="AD454" i="20"/>
  <c r="AC454" i="20"/>
  <c r="AB454" i="20"/>
  <c r="AA454" i="20"/>
  <c r="Z454" i="20"/>
  <c r="Y454" i="20"/>
  <c r="X454" i="20"/>
  <c r="W454" i="20"/>
  <c r="T454" i="20"/>
  <c r="S454" i="20"/>
  <c r="R454" i="20"/>
  <c r="Q454" i="20"/>
  <c r="P454" i="20"/>
  <c r="O454" i="20"/>
  <c r="N454" i="20"/>
  <c r="AU453" i="20"/>
  <c r="AT453" i="20"/>
  <c r="AS453" i="20"/>
  <c r="AR453" i="20"/>
  <c r="AQ453" i="20"/>
  <c r="AP453" i="20"/>
  <c r="AO453" i="20"/>
  <c r="AN453" i="20"/>
  <c r="AM453" i="20"/>
  <c r="AL453" i="20"/>
  <c r="AK453" i="20"/>
  <c r="AJ453" i="20"/>
  <c r="AI453" i="20"/>
  <c r="AH453" i="20"/>
  <c r="AG453" i="20"/>
  <c r="AF453" i="20"/>
  <c r="AE453" i="20"/>
  <c r="AD453" i="20"/>
  <c r="AC453" i="20"/>
  <c r="AB453" i="20"/>
  <c r="AA453" i="20"/>
  <c r="Z453" i="20"/>
  <c r="Y453" i="20"/>
  <c r="X453" i="20"/>
  <c r="W453" i="20"/>
  <c r="T453" i="20"/>
  <c r="S453" i="20"/>
  <c r="R453" i="20"/>
  <c r="Q453" i="20"/>
  <c r="P453" i="20"/>
  <c r="O453" i="20"/>
  <c r="N453" i="20"/>
  <c r="AU452" i="20"/>
  <c r="AT452" i="20"/>
  <c r="AS452" i="20"/>
  <c r="AR452" i="20"/>
  <c r="AQ452" i="20"/>
  <c r="AP452" i="20"/>
  <c r="AO452" i="20"/>
  <c r="AN452" i="20"/>
  <c r="AM452" i="20"/>
  <c r="AL452" i="20"/>
  <c r="AK452" i="20"/>
  <c r="AJ452" i="20"/>
  <c r="AI452" i="20"/>
  <c r="AH452" i="20"/>
  <c r="AG452" i="20"/>
  <c r="AF452" i="20"/>
  <c r="AE452" i="20"/>
  <c r="AD452" i="20"/>
  <c r="AC452" i="20"/>
  <c r="AB452" i="20"/>
  <c r="AA452" i="20"/>
  <c r="Z452" i="20"/>
  <c r="Y452" i="20"/>
  <c r="X452" i="20"/>
  <c r="W452" i="20"/>
  <c r="T452" i="20"/>
  <c r="S452" i="20"/>
  <c r="R452" i="20"/>
  <c r="Q452" i="20"/>
  <c r="P452" i="20"/>
  <c r="O452" i="20"/>
  <c r="N452" i="20"/>
  <c r="AU451" i="20"/>
  <c r="AT451" i="20"/>
  <c r="AS451" i="20"/>
  <c r="AR451" i="20"/>
  <c r="AQ451" i="20"/>
  <c r="AP451" i="20"/>
  <c r="AO451" i="20"/>
  <c r="AN451" i="20"/>
  <c r="AM451" i="20"/>
  <c r="AL451" i="20"/>
  <c r="AK451" i="20"/>
  <c r="AJ451" i="20"/>
  <c r="AI451" i="20"/>
  <c r="AH451" i="20"/>
  <c r="AG451" i="20"/>
  <c r="AF451" i="20"/>
  <c r="AE451" i="20"/>
  <c r="AD451" i="20"/>
  <c r="AC451" i="20"/>
  <c r="AB451" i="20"/>
  <c r="AA451" i="20"/>
  <c r="Z451" i="20"/>
  <c r="Y451" i="20"/>
  <c r="X451" i="20"/>
  <c r="W451" i="20"/>
  <c r="T451" i="20"/>
  <c r="S451" i="20"/>
  <c r="R451" i="20"/>
  <c r="Q451" i="20"/>
  <c r="P451" i="20"/>
  <c r="O451" i="20"/>
  <c r="N451" i="20"/>
  <c r="AU450" i="20"/>
  <c r="AT450" i="20"/>
  <c r="W450" i="20"/>
  <c r="T450" i="20"/>
  <c r="S450" i="20"/>
  <c r="R450" i="20"/>
  <c r="Q450" i="20"/>
  <c r="P450" i="20"/>
  <c r="O450" i="20"/>
  <c r="N450" i="20"/>
  <c r="AU442" i="20"/>
  <c r="AU455" i="20" s="1"/>
  <c r="AT442" i="20"/>
  <c r="AT455" i="20" s="1"/>
  <c r="W442" i="20"/>
  <c r="W455" i="20" s="1"/>
  <c r="T442" i="20"/>
  <c r="T455" i="20" s="1"/>
  <c r="S442" i="20"/>
  <c r="S455" i="20" s="1"/>
  <c r="R442" i="20"/>
  <c r="R455" i="20" s="1"/>
  <c r="Q442" i="20"/>
  <c r="Q455" i="20" s="1"/>
  <c r="P442" i="20"/>
  <c r="P455" i="20" s="1"/>
  <c r="O442" i="20"/>
  <c r="O455" i="20" s="1"/>
  <c r="N442" i="20"/>
  <c r="N455" i="20" s="1"/>
  <c r="U441" i="20"/>
  <c r="U440" i="20"/>
  <c r="U439" i="20"/>
  <c r="U438" i="20"/>
  <c r="AE436" i="20"/>
  <c r="AE435" i="20" s="1"/>
  <c r="AS435" i="20"/>
  <c r="AS442" i="20" s="1"/>
  <c r="AS455" i="20" s="1"/>
  <c r="AR435" i="20"/>
  <c r="AR450" i="20" s="1"/>
  <c r="AQ435" i="20"/>
  <c r="AQ442" i="20" s="1"/>
  <c r="AQ455" i="20" s="1"/>
  <c r="AP435" i="20"/>
  <c r="AP450" i="20" s="1"/>
  <c r="AO435" i="20"/>
  <c r="AO442" i="20" s="1"/>
  <c r="AO455" i="20" s="1"/>
  <c r="AN435" i="20"/>
  <c r="AN450" i="20" s="1"/>
  <c r="AM435" i="20"/>
  <c r="AM442" i="20" s="1"/>
  <c r="AM455" i="20" s="1"/>
  <c r="AL435" i="20"/>
  <c r="AL450" i="20" s="1"/>
  <c r="AK435" i="20"/>
  <c r="AK442" i="20" s="1"/>
  <c r="AK455" i="20" s="1"/>
  <c r="AJ435" i="20"/>
  <c r="AJ450" i="20" s="1"/>
  <c r="AI435" i="20"/>
  <c r="AI442" i="20" s="1"/>
  <c r="AI455" i="20" s="1"/>
  <c r="AH435" i="20"/>
  <c r="AH450" i="20" s="1"/>
  <c r="AG435" i="20"/>
  <c r="AG442" i="20" s="1"/>
  <c r="AG455" i="20" s="1"/>
  <c r="AF435" i="20"/>
  <c r="AF450" i="20" s="1"/>
  <c r="AD435" i="20"/>
  <c r="AD450" i="20" s="1"/>
  <c r="AC435" i="20"/>
  <c r="AC442" i="20" s="1"/>
  <c r="AC455" i="20" s="1"/>
  <c r="AB435" i="20"/>
  <c r="AB450" i="20" s="1"/>
  <c r="AA435" i="20"/>
  <c r="AA442" i="20" s="1"/>
  <c r="AA455" i="20" s="1"/>
  <c r="Z435" i="20"/>
  <c r="Z450" i="20" s="1"/>
  <c r="Y435" i="20"/>
  <c r="Y442" i="20" s="1"/>
  <c r="Y455" i="20" s="1"/>
  <c r="X435" i="20"/>
  <c r="X450" i="20" s="1"/>
  <c r="U435" i="20"/>
  <c r="AL432" i="20"/>
  <c r="L432" i="20"/>
  <c r="AU431" i="20"/>
  <c r="AT431" i="20"/>
  <c r="AS431" i="20"/>
  <c r="AR431" i="20"/>
  <c r="AQ431" i="20"/>
  <c r="AP431" i="20"/>
  <c r="AO431" i="20"/>
  <c r="AN431" i="20"/>
  <c r="AM431" i="20"/>
  <c r="AL431" i="20"/>
  <c r="AK431" i="20"/>
  <c r="AJ431" i="20"/>
  <c r="AI431" i="20"/>
  <c r="AH431" i="20"/>
  <c r="AG431" i="20"/>
  <c r="AF431" i="20"/>
  <c r="AE431" i="20"/>
  <c r="AD431" i="20"/>
  <c r="AC431" i="20"/>
  <c r="AB431" i="20"/>
  <c r="AA431" i="20"/>
  <c r="Z431" i="20"/>
  <c r="Y431" i="20"/>
  <c r="X431" i="20"/>
  <c r="W431" i="20"/>
  <c r="T431" i="20"/>
  <c r="S431" i="20"/>
  <c r="R431" i="20"/>
  <c r="Q431" i="20"/>
  <c r="P431" i="20"/>
  <c r="O431" i="20"/>
  <c r="N431" i="20"/>
  <c r="AU430" i="20"/>
  <c r="AT430" i="20"/>
  <c r="AS430" i="20"/>
  <c r="AR430" i="20"/>
  <c r="AQ430" i="20"/>
  <c r="AP430" i="20"/>
  <c r="AO430" i="20"/>
  <c r="AN430" i="20"/>
  <c r="AM430" i="20"/>
  <c r="AL430" i="20"/>
  <c r="AK430" i="20"/>
  <c r="AJ430" i="20"/>
  <c r="AI430" i="20"/>
  <c r="AH430" i="20"/>
  <c r="AG430" i="20"/>
  <c r="AF430" i="20"/>
  <c r="AE430" i="20"/>
  <c r="AD430" i="20"/>
  <c r="AC430" i="20"/>
  <c r="AB430" i="20"/>
  <c r="AA430" i="20"/>
  <c r="Z430" i="20"/>
  <c r="Y430" i="20"/>
  <c r="X430" i="20"/>
  <c r="W430" i="20"/>
  <c r="T430" i="20"/>
  <c r="S430" i="20"/>
  <c r="R430" i="20"/>
  <c r="Q430" i="20"/>
  <c r="P430" i="20"/>
  <c r="O430" i="20"/>
  <c r="N430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T429" i="20"/>
  <c r="S429" i="20"/>
  <c r="R429" i="20"/>
  <c r="Q429" i="20"/>
  <c r="P429" i="20"/>
  <c r="O429" i="20"/>
  <c r="N429" i="20"/>
  <c r="AU428" i="20"/>
  <c r="AT428" i="20"/>
  <c r="AS428" i="20"/>
  <c r="AR428" i="20"/>
  <c r="AQ428" i="20"/>
  <c r="AP428" i="20"/>
  <c r="AO428" i="20"/>
  <c r="AN428" i="20"/>
  <c r="AM428" i="20"/>
  <c r="AL428" i="20"/>
  <c r="AK428" i="20"/>
  <c r="AJ428" i="20"/>
  <c r="AI428" i="20"/>
  <c r="AH428" i="20"/>
  <c r="AG428" i="20"/>
  <c r="AF428" i="20"/>
  <c r="AE428" i="20"/>
  <c r="AD428" i="20"/>
  <c r="AC428" i="20"/>
  <c r="AB428" i="20"/>
  <c r="AA428" i="20"/>
  <c r="Z428" i="20"/>
  <c r="Y428" i="20"/>
  <c r="X428" i="20"/>
  <c r="W428" i="20"/>
  <c r="T428" i="20"/>
  <c r="S428" i="20"/>
  <c r="R428" i="20"/>
  <c r="Q428" i="20"/>
  <c r="P428" i="20"/>
  <c r="O428" i="20"/>
  <c r="N428" i="20"/>
  <c r="AU427" i="20"/>
  <c r="W427" i="20"/>
  <c r="T427" i="20"/>
  <c r="S427" i="20"/>
  <c r="R427" i="20"/>
  <c r="Q427" i="20"/>
  <c r="P427" i="20"/>
  <c r="O427" i="20"/>
  <c r="N427" i="20"/>
  <c r="AU419" i="20"/>
  <c r="W419" i="20"/>
  <c r="T419" i="20"/>
  <c r="S419" i="20"/>
  <c r="R419" i="20"/>
  <c r="Q419" i="20"/>
  <c r="P419" i="20"/>
  <c r="O419" i="20"/>
  <c r="N419" i="20"/>
  <c r="U418" i="20"/>
  <c r="U417" i="20"/>
  <c r="U416" i="20"/>
  <c r="U415" i="20"/>
  <c r="AK413" i="20"/>
  <c r="AK412" i="20" s="1"/>
  <c r="AK419" i="20" s="1"/>
  <c r="X412" i="20"/>
  <c r="X419" i="20" s="1"/>
  <c r="AT412" i="20"/>
  <c r="AT427" i="20" s="1"/>
  <c r="AS412" i="20"/>
  <c r="AS419" i="20" s="1"/>
  <c r="AR412" i="20"/>
  <c r="AR419" i="20" s="1"/>
  <c r="AQ412" i="20"/>
  <c r="AQ419" i="20" s="1"/>
  <c r="AP412" i="20"/>
  <c r="AP419" i="20" s="1"/>
  <c r="AO412" i="20"/>
  <c r="AO419" i="20" s="1"/>
  <c r="AN412" i="20"/>
  <c r="AN419" i="20" s="1"/>
  <c r="AM412" i="20"/>
  <c r="AM419" i="20" s="1"/>
  <c r="AL412" i="20"/>
  <c r="AJ412" i="20"/>
  <c r="AJ419" i="20" s="1"/>
  <c r="AI412" i="20"/>
  <c r="AI419" i="20" s="1"/>
  <c r="AH412" i="20"/>
  <c r="AH419" i="20" s="1"/>
  <c r="AG412" i="20"/>
  <c r="AG419" i="20" s="1"/>
  <c r="AF412" i="20"/>
  <c r="AF419" i="20" s="1"/>
  <c r="AE412" i="20"/>
  <c r="AE419" i="20" s="1"/>
  <c r="AD412" i="20"/>
  <c r="AD419" i="20" s="1"/>
  <c r="AC412" i="20"/>
  <c r="AC419" i="20" s="1"/>
  <c r="AB412" i="20"/>
  <c r="AB419" i="20" s="1"/>
  <c r="AA412" i="20"/>
  <c r="AA419" i="20" s="1"/>
  <c r="Z412" i="20"/>
  <c r="Z419" i="20" s="1"/>
  <c r="Y412" i="20"/>
  <c r="Y419" i="20" s="1"/>
  <c r="U412" i="20"/>
  <c r="AU411" i="20"/>
  <c r="AT411" i="20"/>
  <c r="W411" i="20"/>
  <c r="T411" i="20"/>
  <c r="S411" i="20"/>
  <c r="R411" i="20"/>
  <c r="Q411" i="20"/>
  <c r="P411" i="20"/>
  <c r="O411" i="20"/>
  <c r="N411" i="20"/>
  <c r="U410" i="20"/>
  <c r="U409" i="20"/>
  <c r="U408" i="20"/>
  <c r="U407" i="20"/>
  <c r="AS405" i="20"/>
  <c r="AR405" i="20"/>
  <c r="AQ405" i="20"/>
  <c r="AQ427" i="20" s="1"/>
  <c r="AP405" i="20"/>
  <c r="AP427" i="20" s="1"/>
  <c r="AO405" i="20"/>
  <c r="AN405" i="20"/>
  <c r="AM405" i="20"/>
  <c r="AM427" i="20" s="1"/>
  <c r="AL405" i="20"/>
  <c r="AL427" i="20" s="1"/>
  <c r="AK405" i="20"/>
  <c r="AK411" i="20" s="1"/>
  <c r="AJ405" i="20"/>
  <c r="AJ427" i="20" s="1"/>
  <c r="AI405" i="20"/>
  <c r="AI411" i="20" s="1"/>
  <c r="AH405" i="20"/>
  <c r="AH427" i="20" s="1"/>
  <c r="AG405" i="20"/>
  <c r="AG411" i="20" s="1"/>
  <c r="AF405" i="20"/>
  <c r="AF427" i="20" s="1"/>
  <c r="AE405" i="20"/>
  <c r="AE411" i="20" s="1"/>
  <c r="AD405" i="20"/>
  <c r="AD427" i="20" s="1"/>
  <c r="AC405" i="20"/>
  <c r="AC411" i="20" s="1"/>
  <c r="AB405" i="20"/>
  <c r="AB427" i="20" s="1"/>
  <c r="AA405" i="20"/>
  <c r="AA411" i="20" s="1"/>
  <c r="Z405" i="20"/>
  <c r="Z427" i="20" s="1"/>
  <c r="Y405" i="20"/>
  <c r="Y411" i="20" s="1"/>
  <c r="X405" i="20"/>
  <c r="U405" i="20"/>
  <c r="AU404" i="20"/>
  <c r="AT404" i="20"/>
  <c r="AS404" i="20"/>
  <c r="AR404" i="20"/>
  <c r="AQ404" i="20"/>
  <c r="AP404" i="20"/>
  <c r="AO404" i="20"/>
  <c r="AN404" i="20"/>
  <c r="AM404" i="20"/>
  <c r="AL404" i="20"/>
  <c r="AK404" i="20"/>
  <c r="AJ404" i="20"/>
  <c r="AI404" i="20"/>
  <c r="AH404" i="20"/>
  <c r="AG404" i="20"/>
  <c r="AF404" i="20"/>
  <c r="AE404" i="20"/>
  <c r="AD404" i="20"/>
  <c r="AC404" i="20"/>
  <c r="AB404" i="20"/>
  <c r="AA404" i="20"/>
  <c r="Z404" i="20"/>
  <c r="Y404" i="20"/>
  <c r="X404" i="20"/>
  <c r="W404" i="20"/>
  <c r="T404" i="20"/>
  <c r="S404" i="20"/>
  <c r="R404" i="20"/>
  <c r="Q404" i="20"/>
  <c r="P404" i="20"/>
  <c r="O404" i="20"/>
  <c r="N404" i="20"/>
  <c r="U403" i="20"/>
  <c r="U402" i="20"/>
  <c r="U401" i="20"/>
  <c r="U400" i="20"/>
  <c r="U399" i="20"/>
  <c r="AU398" i="20"/>
  <c r="AT398" i="20"/>
  <c r="AS398" i="20"/>
  <c r="AR398" i="20"/>
  <c r="AQ398" i="20"/>
  <c r="AP398" i="20"/>
  <c r="AO398" i="20"/>
  <c r="AN398" i="20"/>
  <c r="AM398" i="20"/>
  <c r="AL398" i="20"/>
  <c r="AK398" i="20"/>
  <c r="AJ398" i="20"/>
  <c r="AI398" i="20"/>
  <c r="AH398" i="20"/>
  <c r="AG398" i="20"/>
  <c r="AF398" i="20"/>
  <c r="AE398" i="20"/>
  <c r="AD398" i="20"/>
  <c r="AC398" i="20"/>
  <c r="AB398" i="20"/>
  <c r="AA398" i="20"/>
  <c r="Z398" i="20"/>
  <c r="Y398" i="20"/>
  <c r="X398" i="20"/>
  <c r="W398" i="20"/>
  <c r="T398" i="20"/>
  <c r="S398" i="20"/>
  <c r="R398" i="20"/>
  <c r="Q398" i="20"/>
  <c r="P398" i="20"/>
  <c r="O398" i="20"/>
  <c r="N398" i="20"/>
  <c r="U397" i="20"/>
  <c r="U396" i="20"/>
  <c r="U395" i="20"/>
  <c r="U394" i="20"/>
  <c r="U393" i="20"/>
  <c r="AU392" i="20"/>
  <c r="AT392" i="20"/>
  <c r="AS392" i="20"/>
  <c r="AR392" i="20"/>
  <c r="AQ392" i="20"/>
  <c r="AP392" i="20"/>
  <c r="AO392" i="20"/>
  <c r="AN392" i="20"/>
  <c r="AM392" i="20"/>
  <c r="AL392" i="20"/>
  <c r="AK392" i="20"/>
  <c r="AJ392" i="20"/>
  <c r="AI392" i="20"/>
  <c r="AH392" i="20"/>
  <c r="AG392" i="20"/>
  <c r="AF392" i="20"/>
  <c r="AE392" i="20"/>
  <c r="AD392" i="20"/>
  <c r="AC392" i="20"/>
  <c r="AB392" i="20"/>
  <c r="AA392" i="20"/>
  <c r="Z392" i="20"/>
  <c r="Y392" i="20"/>
  <c r="X392" i="20"/>
  <c r="W392" i="20"/>
  <c r="T392" i="20"/>
  <c r="S392" i="20"/>
  <c r="R392" i="20"/>
  <c r="Q392" i="20"/>
  <c r="P392" i="20"/>
  <c r="O392" i="20"/>
  <c r="N392" i="20"/>
  <c r="U391" i="20"/>
  <c r="U390" i="20"/>
  <c r="U389" i="20"/>
  <c r="U388" i="20"/>
  <c r="U387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T386" i="20"/>
  <c r="S386" i="20"/>
  <c r="R386" i="20"/>
  <c r="Q386" i="20"/>
  <c r="P386" i="20"/>
  <c r="O386" i="20"/>
  <c r="N386" i="20"/>
  <c r="U385" i="20"/>
  <c r="U384" i="20"/>
  <c r="U383" i="20"/>
  <c r="U382" i="20"/>
  <c r="U381" i="20"/>
  <c r="AU380" i="20"/>
  <c r="AT380" i="20"/>
  <c r="AS380" i="20"/>
  <c r="AR380" i="20"/>
  <c r="AQ380" i="20"/>
  <c r="AP380" i="20"/>
  <c r="AO380" i="20"/>
  <c r="AN380" i="20"/>
  <c r="AM380" i="20"/>
  <c r="AL380" i="20"/>
  <c r="AK380" i="20"/>
  <c r="AJ380" i="20"/>
  <c r="AI380" i="20"/>
  <c r="AH380" i="20"/>
  <c r="AG380" i="20"/>
  <c r="AF380" i="20"/>
  <c r="AE380" i="20"/>
  <c r="AD380" i="20"/>
  <c r="AC380" i="20"/>
  <c r="AB380" i="20"/>
  <c r="AA380" i="20"/>
  <c r="Z380" i="20"/>
  <c r="Y380" i="20"/>
  <c r="X380" i="20"/>
  <c r="W380" i="20"/>
  <c r="T380" i="20"/>
  <c r="S380" i="20"/>
  <c r="R380" i="20"/>
  <c r="Q380" i="20"/>
  <c r="P380" i="20"/>
  <c r="O380" i="20"/>
  <c r="N380" i="20"/>
  <c r="U379" i="20"/>
  <c r="U378" i="20"/>
  <c r="U377" i="20"/>
  <c r="U376" i="20"/>
  <c r="U375" i="20"/>
  <c r="AU374" i="20"/>
  <c r="AT374" i="20"/>
  <c r="AS374" i="20"/>
  <c r="AR374" i="20"/>
  <c r="AQ374" i="20"/>
  <c r="AP374" i="20"/>
  <c r="AO374" i="20"/>
  <c r="AN374" i="20"/>
  <c r="AM374" i="20"/>
  <c r="AL374" i="20"/>
  <c r="AK374" i="20"/>
  <c r="AJ374" i="20"/>
  <c r="AI374" i="20"/>
  <c r="AH374" i="20"/>
  <c r="AG374" i="20"/>
  <c r="AF374" i="20"/>
  <c r="AE374" i="20"/>
  <c r="AD374" i="20"/>
  <c r="AC374" i="20"/>
  <c r="AB374" i="20"/>
  <c r="AA374" i="20"/>
  <c r="Z374" i="20"/>
  <c r="Y374" i="20"/>
  <c r="X374" i="20"/>
  <c r="W374" i="20"/>
  <c r="T374" i="20"/>
  <c r="S374" i="20"/>
  <c r="R374" i="20"/>
  <c r="Q374" i="20"/>
  <c r="P374" i="20"/>
  <c r="O374" i="20"/>
  <c r="N374" i="20"/>
  <c r="U373" i="20"/>
  <c r="U372" i="20"/>
  <c r="U371" i="20"/>
  <c r="U370" i="20"/>
  <c r="U369" i="20"/>
  <c r="AU368" i="20"/>
  <c r="AT368" i="20"/>
  <c r="AS368" i="20"/>
  <c r="AR368" i="20"/>
  <c r="AQ368" i="20"/>
  <c r="AP368" i="20"/>
  <c r="AO368" i="20"/>
  <c r="AN368" i="20"/>
  <c r="AM368" i="20"/>
  <c r="AL368" i="20"/>
  <c r="AK368" i="20"/>
  <c r="AJ368" i="20"/>
  <c r="AI368" i="20"/>
  <c r="AH368" i="20"/>
  <c r="AG368" i="20"/>
  <c r="AF368" i="20"/>
  <c r="AE368" i="20"/>
  <c r="AD368" i="20"/>
  <c r="AC368" i="20"/>
  <c r="AB368" i="20"/>
  <c r="AA368" i="20"/>
  <c r="Z368" i="20"/>
  <c r="Y368" i="20"/>
  <c r="X368" i="20"/>
  <c r="W368" i="20"/>
  <c r="T368" i="20"/>
  <c r="S368" i="20"/>
  <c r="R368" i="20"/>
  <c r="Q368" i="20"/>
  <c r="P368" i="20"/>
  <c r="O368" i="20"/>
  <c r="N368" i="20"/>
  <c r="U367" i="20"/>
  <c r="U366" i="20"/>
  <c r="U365" i="20"/>
  <c r="U364" i="20"/>
  <c r="U363" i="20"/>
  <c r="AU354" i="20"/>
  <c r="AT354" i="20"/>
  <c r="AS354" i="20"/>
  <c r="AR354" i="20"/>
  <c r="AQ354" i="20"/>
  <c r="AP354" i="20"/>
  <c r="AO354" i="20"/>
  <c r="AN354" i="20"/>
  <c r="AM354" i="20"/>
  <c r="AL354" i="20"/>
  <c r="AK354" i="20"/>
  <c r="AJ354" i="20"/>
  <c r="AI354" i="20"/>
  <c r="AH354" i="20"/>
  <c r="AG354" i="20"/>
  <c r="AF354" i="20"/>
  <c r="AE354" i="20"/>
  <c r="AD354" i="20"/>
  <c r="AC354" i="20"/>
  <c r="AB354" i="20"/>
  <c r="AA354" i="20"/>
  <c r="Z354" i="20"/>
  <c r="Y354" i="20"/>
  <c r="X354" i="20"/>
  <c r="W354" i="20"/>
  <c r="T354" i="20"/>
  <c r="S354" i="20"/>
  <c r="R354" i="20"/>
  <c r="Q354" i="20"/>
  <c r="P354" i="20"/>
  <c r="O354" i="20"/>
  <c r="N354" i="20"/>
  <c r="U353" i="20"/>
  <c r="U352" i="20"/>
  <c r="U351" i="20"/>
  <c r="U350" i="20"/>
  <c r="U349" i="20"/>
  <c r="L345" i="20"/>
  <c r="AU344" i="20"/>
  <c r="AT344" i="20"/>
  <c r="AS344" i="20"/>
  <c r="AR344" i="20"/>
  <c r="AQ344" i="20"/>
  <c r="AP344" i="20"/>
  <c r="AO344" i="20"/>
  <c r="AN344" i="20"/>
  <c r="AM344" i="20"/>
  <c r="AL344" i="20"/>
  <c r="AK344" i="20"/>
  <c r="AJ344" i="20"/>
  <c r="AI344" i="20"/>
  <c r="AH344" i="20"/>
  <c r="AG344" i="20"/>
  <c r="AF344" i="20"/>
  <c r="AE344" i="20"/>
  <c r="AD344" i="20"/>
  <c r="AC344" i="20"/>
  <c r="AB344" i="20"/>
  <c r="AA344" i="20"/>
  <c r="Z344" i="20"/>
  <c r="Y344" i="20"/>
  <c r="X344" i="20"/>
  <c r="W344" i="20"/>
  <c r="T344" i="20"/>
  <c r="S344" i="20"/>
  <c r="R344" i="20"/>
  <c r="Q344" i="20"/>
  <c r="P344" i="20"/>
  <c r="O344" i="20"/>
  <c r="N344" i="20"/>
  <c r="AU343" i="20"/>
  <c r="AT343" i="20"/>
  <c r="AS343" i="20"/>
  <c r="AR343" i="20"/>
  <c r="AQ343" i="20"/>
  <c r="AP343" i="20"/>
  <c r="AO343" i="20"/>
  <c r="AN343" i="20"/>
  <c r="AM343" i="20"/>
  <c r="AL343" i="20"/>
  <c r="AK343" i="20"/>
  <c r="AJ343" i="20"/>
  <c r="AI343" i="20"/>
  <c r="AH343" i="20"/>
  <c r="AG343" i="20"/>
  <c r="AF343" i="20"/>
  <c r="AE343" i="20"/>
  <c r="AD343" i="20"/>
  <c r="AC343" i="20"/>
  <c r="AB343" i="20"/>
  <c r="AA343" i="20"/>
  <c r="Z343" i="20"/>
  <c r="Y343" i="20"/>
  <c r="X343" i="20"/>
  <c r="W343" i="20"/>
  <c r="T343" i="20"/>
  <c r="S343" i="20"/>
  <c r="R343" i="20"/>
  <c r="Q343" i="20"/>
  <c r="P343" i="20"/>
  <c r="O343" i="20"/>
  <c r="N343" i="20"/>
  <c r="AU342" i="20"/>
  <c r="AT342" i="20"/>
  <c r="AS342" i="20"/>
  <c r="AR342" i="20"/>
  <c r="AQ342" i="20"/>
  <c r="AP342" i="20"/>
  <c r="AO342" i="20"/>
  <c r="AN342" i="20"/>
  <c r="AM342" i="20"/>
  <c r="AL342" i="20"/>
  <c r="AK342" i="20"/>
  <c r="AJ342" i="20"/>
  <c r="AI342" i="20"/>
  <c r="AH342" i="20"/>
  <c r="AG342" i="20"/>
  <c r="AF342" i="20"/>
  <c r="AE342" i="20"/>
  <c r="AD342" i="20"/>
  <c r="AC342" i="20"/>
  <c r="AB342" i="20"/>
  <c r="AA342" i="20"/>
  <c r="Z342" i="20"/>
  <c r="Y342" i="20"/>
  <c r="X342" i="20"/>
  <c r="W342" i="20"/>
  <c r="T342" i="20"/>
  <c r="S342" i="20"/>
  <c r="R342" i="20"/>
  <c r="Q342" i="20"/>
  <c r="P342" i="20"/>
  <c r="O342" i="20"/>
  <c r="N342" i="20"/>
  <c r="AU341" i="20"/>
  <c r="AT341" i="20"/>
  <c r="AS341" i="20"/>
  <c r="AR341" i="20"/>
  <c r="AQ341" i="20"/>
  <c r="AP341" i="20"/>
  <c r="AO341" i="20"/>
  <c r="AN341" i="20"/>
  <c r="AM341" i="20"/>
  <c r="AL341" i="20"/>
  <c r="AK341" i="20"/>
  <c r="AJ341" i="20"/>
  <c r="AI341" i="20"/>
  <c r="AH341" i="20"/>
  <c r="AG341" i="20"/>
  <c r="AF341" i="20"/>
  <c r="AE341" i="20"/>
  <c r="AD341" i="20"/>
  <c r="AC341" i="20"/>
  <c r="AB341" i="20"/>
  <c r="AA341" i="20"/>
  <c r="Z341" i="20"/>
  <c r="Y341" i="20"/>
  <c r="X341" i="20"/>
  <c r="W341" i="20"/>
  <c r="T341" i="20"/>
  <c r="S341" i="20"/>
  <c r="R341" i="20"/>
  <c r="Q341" i="20"/>
  <c r="P341" i="20"/>
  <c r="O341" i="20"/>
  <c r="N341" i="20"/>
  <c r="AU340" i="20"/>
  <c r="AT340" i="20"/>
  <c r="W340" i="20"/>
  <c r="T340" i="20"/>
  <c r="S340" i="20"/>
  <c r="R340" i="20"/>
  <c r="Q340" i="20"/>
  <c r="P340" i="20"/>
  <c r="O340" i="20"/>
  <c r="N340" i="20"/>
  <c r="AU332" i="20"/>
  <c r="AT332" i="20"/>
  <c r="AS332" i="20"/>
  <c r="AR332" i="20"/>
  <c r="AQ332" i="20"/>
  <c r="AP332" i="20"/>
  <c r="AO332" i="20"/>
  <c r="AN332" i="20"/>
  <c r="AM332" i="20"/>
  <c r="AL332" i="20"/>
  <c r="AK332" i="20"/>
  <c r="AJ332" i="20"/>
  <c r="AI332" i="20"/>
  <c r="AH332" i="20"/>
  <c r="AG332" i="20"/>
  <c r="AF332" i="20"/>
  <c r="AE332" i="20"/>
  <c r="AD332" i="20"/>
  <c r="AC332" i="20"/>
  <c r="AB332" i="20"/>
  <c r="AA332" i="20"/>
  <c r="Z332" i="20"/>
  <c r="Y332" i="20"/>
  <c r="X332" i="20"/>
  <c r="W332" i="20"/>
  <c r="T332" i="20"/>
  <c r="S332" i="20"/>
  <c r="R332" i="20"/>
  <c r="Q332" i="20"/>
  <c r="P332" i="20"/>
  <c r="O332" i="20"/>
  <c r="N332" i="20"/>
  <c r="U331" i="20"/>
  <c r="U330" i="20"/>
  <c r="U329" i="20"/>
  <c r="U328" i="20"/>
  <c r="U327" i="20"/>
  <c r="AU326" i="20"/>
  <c r="AT326" i="20"/>
  <c r="AS326" i="20"/>
  <c r="AR326" i="20"/>
  <c r="AQ326" i="20"/>
  <c r="AP326" i="20"/>
  <c r="AO326" i="20"/>
  <c r="AN326" i="20"/>
  <c r="AM326" i="20"/>
  <c r="AL326" i="20"/>
  <c r="AK326" i="20"/>
  <c r="AJ326" i="20"/>
  <c r="AI326" i="20"/>
  <c r="AH326" i="20"/>
  <c r="AG326" i="20"/>
  <c r="AF326" i="20"/>
  <c r="AE326" i="20"/>
  <c r="AD326" i="20"/>
  <c r="AC326" i="20"/>
  <c r="AB326" i="20"/>
  <c r="AA326" i="20"/>
  <c r="Z326" i="20"/>
  <c r="Y326" i="20"/>
  <c r="X326" i="20"/>
  <c r="W326" i="20"/>
  <c r="T326" i="20"/>
  <c r="S326" i="20"/>
  <c r="R326" i="20"/>
  <c r="Q326" i="20"/>
  <c r="P326" i="20"/>
  <c r="O326" i="20"/>
  <c r="N326" i="20"/>
  <c r="U325" i="20"/>
  <c r="U324" i="20"/>
  <c r="U323" i="20"/>
  <c r="U322" i="20"/>
  <c r="U321" i="20"/>
  <c r="AU320" i="20"/>
  <c r="AT320" i="20"/>
  <c r="AS320" i="20"/>
  <c r="AR320" i="20"/>
  <c r="AQ320" i="20"/>
  <c r="AP320" i="20"/>
  <c r="AO320" i="20"/>
  <c r="AN320" i="20"/>
  <c r="AM320" i="20"/>
  <c r="AL320" i="20"/>
  <c r="AK320" i="20"/>
  <c r="AJ320" i="20"/>
  <c r="AI320" i="20"/>
  <c r="AH320" i="20"/>
  <c r="AG320" i="20"/>
  <c r="AF320" i="20"/>
  <c r="AE320" i="20"/>
  <c r="AD320" i="20"/>
  <c r="AC320" i="20"/>
  <c r="AB320" i="20"/>
  <c r="AA320" i="20"/>
  <c r="Z320" i="20"/>
  <c r="Y320" i="20"/>
  <c r="X320" i="20"/>
  <c r="W320" i="20"/>
  <c r="T320" i="20"/>
  <c r="S320" i="20"/>
  <c r="R320" i="20"/>
  <c r="Q320" i="20"/>
  <c r="P320" i="20"/>
  <c r="O320" i="20"/>
  <c r="N320" i="20"/>
  <c r="U319" i="20"/>
  <c r="U318" i="20"/>
  <c r="U317" i="20"/>
  <c r="U316" i="20"/>
  <c r="U314" i="20"/>
  <c r="AU313" i="20"/>
  <c r="AT313" i="20"/>
  <c r="AS313" i="20"/>
  <c r="AR313" i="20"/>
  <c r="AQ313" i="20"/>
  <c r="AP313" i="20"/>
  <c r="AO313" i="20"/>
  <c r="AN313" i="20"/>
  <c r="AM313" i="20"/>
  <c r="AL313" i="20"/>
  <c r="AK313" i="20"/>
  <c r="AJ313" i="20"/>
  <c r="AI313" i="20"/>
  <c r="AH313" i="20"/>
  <c r="AG313" i="20"/>
  <c r="AF313" i="20"/>
  <c r="AE313" i="20"/>
  <c r="AD313" i="20"/>
  <c r="AC313" i="20"/>
  <c r="AB313" i="20"/>
  <c r="AA313" i="20"/>
  <c r="Z313" i="20"/>
  <c r="Y313" i="20"/>
  <c r="X313" i="20"/>
  <c r="W313" i="20"/>
  <c r="T313" i="20"/>
  <c r="S313" i="20"/>
  <c r="R313" i="20"/>
  <c r="Q313" i="20"/>
  <c r="P313" i="20"/>
  <c r="O313" i="20"/>
  <c r="N313" i="20"/>
  <c r="U312" i="20"/>
  <c r="U311" i="20"/>
  <c r="U310" i="20"/>
  <c r="U309" i="20"/>
  <c r="U308" i="20"/>
  <c r="AU307" i="20"/>
  <c r="AT307" i="20"/>
  <c r="W307" i="20"/>
  <c r="T307" i="20"/>
  <c r="S307" i="20"/>
  <c r="R307" i="20"/>
  <c r="Q307" i="20"/>
  <c r="P307" i="20"/>
  <c r="O307" i="20"/>
  <c r="N307" i="20"/>
  <c r="U306" i="20"/>
  <c r="U305" i="20"/>
  <c r="U304" i="20"/>
  <c r="U303" i="20"/>
  <c r="AS299" i="20"/>
  <c r="AS340" i="20" s="1"/>
  <c r="AR299" i="20"/>
  <c r="AR307" i="20" s="1"/>
  <c r="AQ299" i="20"/>
  <c r="AQ307" i="20" s="1"/>
  <c r="AP299" i="20"/>
  <c r="AP307" i="20" s="1"/>
  <c r="AO299" i="20"/>
  <c r="AO307" i="20" s="1"/>
  <c r="AN299" i="20"/>
  <c r="AN307" i="20" s="1"/>
  <c r="AM299" i="20"/>
  <c r="AM307" i="20" s="1"/>
  <c r="AL299" i="20"/>
  <c r="AL307" i="20" s="1"/>
  <c r="AK299" i="20"/>
  <c r="AK307" i="20" s="1"/>
  <c r="AJ299" i="20"/>
  <c r="AJ307" i="20" s="1"/>
  <c r="AI299" i="20"/>
  <c r="AI307" i="20" s="1"/>
  <c r="AH299" i="20"/>
  <c r="AH307" i="20" s="1"/>
  <c r="AG299" i="20"/>
  <c r="AG307" i="20" s="1"/>
  <c r="AF299" i="20"/>
  <c r="AF307" i="20" s="1"/>
  <c r="AE299" i="20"/>
  <c r="AE307" i="20" s="1"/>
  <c r="AD299" i="20"/>
  <c r="AD307" i="20" s="1"/>
  <c r="AC299" i="20"/>
  <c r="AC307" i="20" s="1"/>
  <c r="AB299" i="20"/>
  <c r="AB307" i="20" s="1"/>
  <c r="AA299" i="20"/>
  <c r="AA307" i="20" s="1"/>
  <c r="Z299" i="20"/>
  <c r="Z307" i="20" s="1"/>
  <c r="Y299" i="20"/>
  <c r="Y307" i="20" s="1"/>
  <c r="X299" i="20"/>
  <c r="X307" i="20" s="1"/>
  <c r="U299" i="20"/>
  <c r="AU290" i="20"/>
  <c r="AT290" i="20"/>
  <c r="AS290" i="20"/>
  <c r="AR290" i="20"/>
  <c r="AQ290" i="20"/>
  <c r="AP290" i="20"/>
  <c r="AO290" i="20"/>
  <c r="AN290" i="20"/>
  <c r="AM290" i="20"/>
  <c r="AL290" i="20"/>
  <c r="AK290" i="20"/>
  <c r="AJ290" i="20"/>
  <c r="AI290" i="20"/>
  <c r="AH290" i="20"/>
  <c r="AG290" i="20"/>
  <c r="AF290" i="20"/>
  <c r="AE290" i="20"/>
  <c r="AD290" i="20"/>
  <c r="AC290" i="20"/>
  <c r="AB290" i="20"/>
  <c r="AA290" i="20"/>
  <c r="Z290" i="20"/>
  <c r="Y290" i="20"/>
  <c r="X290" i="20"/>
  <c r="W290" i="20"/>
  <c r="T290" i="20"/>
  <c r="S290" i="20"/>
  <c r="R290" i="20"/>
  <c r="Q290" i="20"/>
  <c r="P290" i="20"/>
  <c r="O290" i="20"/>
  <c r="N290" i="20"/>
  <c r="U289" i="20"/>
  <c r="U288" i="20"/>
  <c r="U287" i="20"/>
  <c r="U286" i="20"/>
  <c r="U285" i="20"/>
  <c r="AU284" i="20"/>
  <c r="AT284" i="20"/>
  <c r="AS284" i="20"/>
  <c r="W284" i="20"/>
  <c r="T284" i="20"/>
  <c r="S284" i="20"/>
  <c r="R284" i="20"/>
  <c r="Q284" i="20"/>
  <c r="P284" i="20"/>
  <c r="O284" i="20"/>
  <c r="N284" i="20"/>
  <c r="U283" i="20"/>
  <c r="U282" i="20"/>
  <c r="U281" i="20"/>
  <c r="U280" i="20"/>
  <c r="AR276" i="20"/>
  <c r="AR284" i="20" s="1"/>
  <c r="AQ276" i="20"/>
  <c r="AP276" i="20"/>
  <c r="AP284" i="20" s="1"/>
  <c r="AO276" i="20"/>
  <c r="AO340" i="20" s="1"/>
  <c r="AN276" i="20"/>
  <c r="AN284" i="20" s="1"/>
  <c r="AM276" i="20"/>
  <c r="AL276" i="20"/>
  <c r="AL340" i="20" s="1"/>
  <c r="AK276" i="20"/>
  <c r="AK340" i="20" s="1"/>
  <c r="AJ276" i="20"/>
  <c r="AI276" i="20"/>
  <c r="AH276" i="20"/>
  <c r="AH340" i="20" s="1"/>
  <c r="AG276" i="20"/>
  <c r="AG284" i="20" s="1"/>
  <c r="AF276" i="20"/>
  <c r="AF284" i="20" s="1"/>
  <c r="AE276" i="20"/>
  <c r="AE284" i="20" s="1"/>
  <c r="AD276" i="20"/>
  <c r="AD284" i="20" s="1"/>
  <c r="AC276" i="20"/>
  <c r="AC284" i="20" s="1"/>
  <c r="AB276" i="20"/>
  <c r="AB284" i="20" s="1"/>
  <c r="AA276" i="20"/>
  <c r="AA284" i="20" s="1"/>
  <c r="Z276" i="20"/>
  <c r="Z284" i="20" s="1"/>
  <c r="Y276" i="20"/>
  <c r="Y284" i="20" s="1"/>
  <c r="X276" i="20"/>
  <c r="X284" i="20" s="1"/>
  <c r="U276" i="20"/>
  <c r="AU275" i="20"/>
  <c r="AT275" i="20"/>
  <c r="AS275" i="20"/>
  <c r="AR275" i="20"/>
  <c r="AQ275" i="20"/>
  <c r="AP275" i="20"/>
  <c r="AO275" i="20"/>
  <c r="AN275" i="20"/>
  <c r="AM275" i="20"/>
  <c r="AL275" i="20"/>
  <c r="AK275" i="20"/>
  <c r="AJ275" i="20"/>
  <c r="AI275" i="20"/>
  <c r="AH275" i="20"/>
  <c r="W275" i="20"/>
  <c r="T275" i="20"/>
  <c r="S275" i="20"/>
  <c r="R275" i="20"/>
  <c r="Q275" i="20"/>
  <c r="P275" i="20"/>
  <c r="O275" i="20"/>
  <c r="N275" i="20"/>
  <c r="U274" i="20"/>
  <c r="U273" i="20"/>
  <c r="U272" i="20"/>
  <c r="U271" i="20"/>
  <c r="AG269" i="20"/>
  <c r="AF269" i="20"/>
  <c r="AF275" i="20" s="1"/>
  <c r="AE269" i="20"/>
  <c r="AD269" i="20"/>
  <c r="AD275" i="20" s="1"/>
  <c r="AC269" i="20"/>
  <c r="AB269" i="20"/>
  <c r="AB275" i="20" s="1"/>
  <c r="AA269" i="20"/>
  <c r="Z269" i="20"/>
  <c r="Z275" i="20" s="1"/>
  <c r="Y269" i="20"/>
  <c r="X269" i="20"/>
  <c r="X275" i="20" s="1"/>
  <c r="U269" i="20"/>
  <c r="L265" i="20"/>
  <c r="L526" i="20" s="1"/>
  <c r="AU264" i="20"/>
  <c r="AU525" i="20" s="1"/>
  <c r="AT264" i="20"/>
  <c r="AT525" i="20" s="1"/>
  <c r="AS264" i="20"/>
  <c r="AS525" i="20" s="1"/>
  <c r="AR264" i="20"/>
  <c r="AR525" i="20" s="1"/>
  <c r="AQ264" i="20"/>
  <c r="AQ525" i="20" s="1"/>
  <c r="AP264" i="20"/>
  <c r="AP525" i="20" s="1"/>
  <c r="AO264" i="20"/>
  <c r="AO525" i="20" s="1"/>
  <c r="AN264" i="20"/>
  <c r="AN525" i="20" s="1"/>
  <c r="AM264" i="20"/>
  <c r="AM525" i="20" s="1"/>
  <c r="AL264" i="20"/>
  <c r="AL525" i="20" s="1"/>
  <c r="AK264" i="20"/>
  <c r="AK525" i="20" s="1"/>
  <c r="AJ264" i="20"/>
  <c r="AJ525" i="20" s="1"/>
  <c r="AI264" i="20"/>
  <c r="AI525" i="20" s="1"/>
  <c r="AH264" i="20"/>
  <c r="AH525" i="20" s="1"/>
  <c r="AG264" i="20"/>
  <c r="AG525" i="20" s="1"/>
  <c r="AF264" i="20"/>
  <c r="AF525" i="20" s="1"/>
  <c r="AE264" i="20"/>
  <c r="AE525" i="20" s="1"/>
  <c r="AD264" i="20"/>
  <c r="AD525" i="20" s="1"/>
  <c r="AC264" i="20"/>
  <c r="AC525" i="20" s="1"/>
  <c r="AB264" i="20"/>
  <c r="AB525" i="20" s="1"/>
  <c r="AA264" i="20"/>
  <c r="AA525" i="20" s="1"/>
  <c r="Z264" i="20"/>
  <c r="Z525" i="20" s="1"/>
  <c r="Y264" i="20"/>
  <c r="Y525" i="20" s="1"/>
  <c r="X264" i="20"/>
  <c r="X525" i="20" s="1"/>
  <c r="W264" i="20"/>
  <c r="W525" i="20" s="1"/>
  <c r="T264" i="20"/>
  <c r="T525" i="20" s="1"/>
  <c r="S264" i="20"/>
  <c r="S525" i="20" s="1"/>
  <c r="R264" i="20"/>
  <c r="R525" i="20" s="1"/>
  <c r="Q264" i="20"/>
  <c r="Q525" i="20" s="1"/>
  <c r="P264" i="20"/>
  <c r="P525" i="20" s="1"/>
  <c r="O264" i="20"/>
  <c r="N264" i="20"/>
  <c r="N525" i="20" s="1"/>
  <c r="AU263" i="20"/>
  <c r="AT263" i="20"/>
  <c r="AS263" i="20"/>
  <c r="AR263" i="20"/>
  <c r="AR524" i="20" s="1"/>
  <c r="AQ263" i="20"/>
  <c r="AP263" i="20"/>
  <c r="AO263" i="20"/>
  <c r="AN263" i="20"/>
  <c r="AN524" i="20" s="1"/>
  <c r="AM263" i="20"/>
  <c r="AL263" i="20"/>
  <c r="T263" i="20"/>
  <c r="S263" i="20"/>
  <c r="S524" i="20" s="1"/>
  <c r="R263" i="20"/>
  <c r="Q263" i="20"/>
  <c r="P263" i="20"/>
  <c r="O263" i="20"/>
  <c r="O524" i="20" s="1"/>
  <c r="N263" i="20"/>
  <c r="AU262" i="20"/>
  <c r="AT262" i="20"/>
  <c r="AS262" i="20"/>
  <c r="AS523" i="20" s="1"/>
  <c r="AR262" i="20"/>
  <c r="AQ262" i="20"/>
  <c r="AP262" i="20"/>
  <c r="AO262" i="20"/>
  <c r="AO523" i="20" s="1"/>
  <c r="AN262" i="20"/>
  <c r="AM262" i="20"/>
  <c r="AL262" i="20"/>
  <c r="AK262" i="20"/>
  <c r="AK523" i="20" s="1"/>
  <c r="AJ262" i="20"/>
  <c r="AI262" i="20"/>
  <c r="AH262" i="20"/>
  <c r="AG262" i="20"/>
  <c r="AG523" i="20" s="1"/>
  <c r="AF262" i="20"/>
  <c r="AE262" i="20"/>
  <c r="AD262" i="20"/>
  <c r="AC262" i="20"/>
  <c r="AC523" i="20" s="1"/>
  <c r="AB262" i="20"/>
  <c r="AA262" i="20"/>
  <c r="Z262" i="20"/>
  <c r="Y262" i="20"/>
  <c r="Y523" i="20" s="1"/>
  <c r="X262" i="20"/>
  <c r="W262" i="20"/>
  <c r="T262" i="20"/>
  <c r="S262" i="20"/>
  <c r="S523" i="20" s="1"/>
  <c r="R262" i="20"/>
  <c r="Q262" i="20"/>
  <c r="P262" i="20"/>
  <c r="O262" i="20"/>
  <c r="O523" i="20" s="1"/>
  <c r="N262" i="20"/>
  <c r="AU261" i="20"/>
  <c r="AT261" i="20"/>
  <c r="AS261" i="20"/>
  <c r="AS522" i="20" s="1"/>
  <c r="AR261" i="20"/>
  <c r="AQ261" i="20"/>
  <c r="AP261" i="20"/>
  <c r="AO261" i="20"/>
  <c r="AO522" i="20" s="1"/>
  <c r="AN261" i="20"/>
  <c r="AM261" i="20"/>
  <c r="AL261" i="20"/>
  <c r="AK261" i="20"/>
  <c r="AK522" i="20" s="1"/>
  <c r="AJ261" i="20"/>
  <c r="AI261" i="20"/>
  <c r="AH261" i="20"/>
  <c r="AG261" i="20"/>
  <c r="AG522" i="20" s="1"/>
  <c r="AF261" i="20"/>
  <c r="AE261" i="20"/>
  <c r="AD261" i="20"/>
  <c r="AC261" i="20"/>
  <c r="AC522" i="20" s="1"/>
  <c r="AB261" i="20"/>
  <c r="AA261" i="20"/>
  <c r="Z261" i="20"/>
  <c r="Y261" i="20"/>
  <c r="Y522" i="20" s="1"/>
  <c r="X261" i="20"/>
  <c r="W261" i="20"/>
  <c r="T261" i="20"/>
  <c r="S261" i="20"/>
  <c r="S522" i="20" s="1"/>
  <c r="R261" i="20"/>
  <c r="Q261" i="20"/>
  <c r="P261" i="20"/>
  <c r="O261" i="20"/>
  <c r="O522" i="20" s="1"/>
  <c r="N261" i="20"/>
  <c r="T260" i="20"/>
  <c r="S260" i="20"/>
  <c r="R260" i="20"/>
  <c r="R521" i="20" s="1"/>
  <c r="Q260" i="20"/>
  <c r="P260" i="20"/>
  <c r="O260" i="20"/>
  <c r="N260" i="20"/>
  <c r="N521" i="20" s="1"/>
  <c r="AU259" i="20"/>
  <c r="AT259" i="20"/>
  <c r="AS259" i="20"/>
  <c r="AR259" i="20"/>
  <c r="AQ259" i="20"/>
  <c r="AP259" i="20"/>
  <c r="AO259" i="20"/>
  <c r="AN259" i="20"/>
  <c r="AM259" i="20"/>
  <c r="AL259" i="20"/>
  <c r="AK259" i="20"/>
  <c r="AJ259" i="20"/>
  <c r="AI259" i="20"/>
  <c r="AH259" i="20"/>
  <c r="AG259" i="20"/>
  <c r="AF259" i="20"/>
  <c r="AE259" i="20"/>
  <c r="AD259" i="20"/>
  <c r="AC259" i="20"/>
  <c r="AB259" i="20"/>
  <c r="AA259" i="20"/>
  <c r="Z259" i="20"/>
  <c r="Y259" i="20"/>
  <c r="X259" i="20"/>
  <c r="W259" i="20"/>
  <c r="T259" i="20"/>
  <c r="S259" i="20"/>
  <c r="R259" i="20"/>
  <c r="R520" i="20" s="1"/>
  <c r="Q259" i="20"/>
  <c r="P259" i="20"/>
  <c r="O259" i="20"/>
  <c r="N259" i="20"/>
  <c r="N520" i="20" s="1"/>
  <c r="AU257" i="20"/>
  <c r="AT257" i="20"/>
  <c r="AS257" i="20"/>
  <c r="AR257" i="20"/>
  <c r="AQ257" i="20"/>
  <c r="AP257" i="20"/>
  <c r="AO257" i="20"/>
  <c r="AN257" i="20"/>
  <c r="AM257" i="20"/>
  <c r="AL257" i="20"/>
  <c r="AK257" i="20"/>
  <c r="AJ257" i="20"/>
  <c r="AI257" i="20"/>
  <c r="AH257" i="20"/>
  <c r="AG257" i="20"/>
  <c r="AF257" i="20"/>
  <c r="AE257" i="20"/>
  <c r="AD257" i="20"/>
  <c r="AC257" i="20"/>
  <c r="AB257" i="20"/>
  <c r="AA257" i="20"/>
  <c r="Z257" i="20"/>
  <c r="Y257" i="20"/>
  <c r="X257" i="20"/>
  <c r="W257" i="20"/>
  <c r="T257" i="20"/>
  <c r="S257" i="20"/>
  <c r="R257" i="20"/>
  <c r="Q257" i="20"/>
  <c r="P257" i="20"/>
  <c r="O257" i="20"/>
  <c r="N257" i="20"/>
  <c r="U256" i="20"/>
  <c r="U255" i="20"/>
  <c r="U254" i="20"/>
  <c r="U253" i="20"/>
  <c r="U252" i="20"/>
  <c r="AU250" i="20"/>
  <c r="AT250" i="20"/>
  <c r="AS250" i="20"/>
  <c r="AR250" i="20"/>
  <c r="AQ250" i="20"/>
  <c r="W250" i="20"/>
  <c r="T250" i="20"/>
  <c r="M244" i="20" s="1"/>
  <c r="S250" i="20"/>
  <c r="R250" i="20"/>
  <c r="Q250" i="20"/>
  <c r="P250" i="20"/>
  <c r="O250" i="20"/>
  <c r="N250" i="20"/>
  <c r="U249" i="20"/>
  <c r="U248" i="20"/>
  <c r="U247" i="20"/>
  <c r="AG245" i="20"/>
  <c r="AG250" i="20" s="1"/>
  <c r="AP245" i="20"/>
  <c r="AP250" i="20" s="1"/>
  <c r="AO245" i="20"/>
  <c r="AO250" i="20" s="1"/>
  <c r="AN245" i="20"/>
  <c r="AN250" i="20" s="1"/>
  <c r="AM245" i="20"/>
  <c r="AM250" i="20" s="1"/>
  <c r="AL245" i="20"/>
  <c r="AL250" i="20" s="1"/>
  <c r="AK245" i="20"/>
  <c r="AK250" i="20" s="1"/>
  <c r="AJ245" i="20"/>
  <c r="AJ250" i="20" s="1"/>
  <c r="AI245" i="20"/>
  <c r="AI250" i="20" s="1"/>
  <c r="AH245" i="20"/>
  <c r="AH250" i="20" s="1"/>
  <c r="AF245" i="20"/>
  <c r="AF250" i="20" s="1"/>
  <c r="AE245" i="20"/>
  <c r="AE250" i="20" s="1"/>
  <c r="AD245" i="20"/>
  <c r="AD250" i="20" s="1"/>
  <c r="AC245" i="20"/>
  <c r="AC250" i="20" s="1"/>
  <c r="AB245" i="20"/>
  <c r="AB250" i="20" s="1"/>
  <c r="AA245" i="20"/>
  <c r="AA250" i="20" s="1"/>
  <c r="Z245" i="20"/>
  <c r="Z250" i="20" s="1"/>
  <c r="Y245" i="20"/>
  <c r="Y250" i="20" s="1"/>
  <c r="X245" i="20"/>
  <c r="X250" i="20" s="1"/>
  <c r="U245" i="20"/>
  <c r="U244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T243" i="20"/>
  <c r="S243" i="20"/>
  <c r="R243" i="20"/>
  <c r="Q243" i="20"/>
  <c r="P243" i="20"/>
  <c r="O243" i="20"/>
  <c r="N243" i="20"/>
  <c r="U242" i="20"/>
  <c r="U241" i="20"/>
  <c r="U240" i="20"/>
  <c r="U239" i="20"/>
  <c r="U238" i="20"/>
  <c r="AU236" i="20"/>
  <c r="AT236" i="20"/>
  <c r="AS236" i="20"/>
  <c r="AR236" i="20"/>
  <c r="AQ236" i="20"/>
  <c r="AP236" i="20"/>
  <c r="AO236" i="20"/>
  <c r="AN236" i="20"/>
  <c r="AM236" i="20"/>
  <c r="AL236" i="20"/>
  <c r="AK236" i="20"/>
  <c r="AJ236" i="20"/>
  <c r="AI236" i="20"/>
  <c r="AH236" i="20"/>
  <c r="AG236" i="20"/>
  <c r="AF236" i="20"/>
  <c r="AE236" i="20"/>
  <c r="AD236" i="20"/>
  <c r="AC236" i="20"/>
  <c r="AB236" i="20"/>
  <c r="AA236" i="20"/>
  <c r="Z236" i="20"/>
  <c r="Y236" i="20"/>
  <c r="X236" i="20"/>
  <c r="W236" i="20"/>
  <c r="T236" i="20"/>
  <c r="S236" i="20"/>
  <c r="R236" i="20"/>
  <c r="Q236" i="20"/>
  <c r="P236" i="20"/>
  <c r="O236" i="20"/>
  <c r="N236" i="20"/>
  <c r="U235" i="20"/>
  <c r="U234" i="20"/>
  <c r="U233" i="20"/>
  <c r="U232" i="20"/>
  <c r="U231" i="20"/>
  <c r="AU230" i="20"/>
  <c r="AT230" i="20"/>
  <c r="AS230" i="20"/>
  <c r="AR230" i="20"/>
  <c r="AQ230" i="20"/>
  <c r="AP230" i="20"/>
  <c r="AO230" i="20"/>
  <c r="AN230" i="20"/>
  <c r="AM230" i="20"/>
  <c r="AL230" i="20"/>
  <c r="AK230" i="20"/>
  <c r="AJ230" i="20"/>
  <c r="AI230" i="20"/>
  <c r="AH230" i="20"/>
  <c r="AG230" i="20"/>
  <c r="AF230" i="20"/>
  <c r="AE230" i="20"/>
  <c r="AD230" i="20"/>
  <c r="AC230" i="20"/>
  <c r="AB230" i="20"/>
  <c r="AA230" i="20"/>
  <c r="Z230" i="20"/>
  <c r="Y230" i="20"/>
  <c r="X230" i="20"/>
  <c r="W230" i="20"/>
  <c r="T230" i="20"/>
  <c r="S230" i="20"/>
  <c r="R230" i="20"/>
  <c r="Q230" i="20"/>
  <c r="P230" i="20"/>
  <c r="O230" i="20"/>
  <c r="N230" i="20"/>
  <c r="U229" i="20"/>
  <c r="U228" i="20"/>
  <c r="U227" i="20"/>
  <c r="U226" i="20"/>
  <c r="U225" i="20"/>
  <c r="AU224" i="20"/>
  <c r="AT224" i="20"/>
  <c r="AS224" i="20"/>
  <c r="AR224" i="20"/>
  <c r="AQ224" i="20"/>
  <c r="AP224" i="20"/>
  <c r="AO224" i="20"/>
  <c r="AN224" i="20"/>
  <c r="AM224" i="20"/>
  <c r="AL224" i="20"/>
  <c r="AK224" i="20"/>
  <c r="AJ224" i="20"/>
  <c r="AI224" i="20"/>
  <c r="AH224" i="20"/>
  <c r="AG224" i="20"/>
  <c r="AF224" i="20"/>
  <c r="AE224" i="20"/>
  <c r="AD224" i="20"/>
  <c r="AC224" i="20"/>
  <c r="AB224" i="20"/>
  <c r="AA224" i="20"/>
  <c r="Z224" i="20"/>
  <c r="Y224" i="20"/>
  <c r="X224" i="20"/>
  <c r="W224" i="20"/>
  <c r="T224" i="20"/>
  <c r="S224" i="20"/>
  <c r="R224" i="20"/>
  <c r="Q224" i="20"/>
  <c r="P224" i="20"/>
  <c r="O224" i="20"/>
  <c r="N224" i="20"/>
  <c r="U223" i="20"/>
  <c r="U222" i="20"/>
  <c r="U221" i="20"/>
  <c r="U220" i="20"/>
  <c r="U219" i="20"/>
  <c r="AU218" i="20"/>
  <c r="AT218" i="20"/>
  <c r="AS218" i="20"/>
  <c r="AR218" i="20"/>
  <c r="AQ218" i="20"/>
  <c r="AP218" i="20"/>
  <c r="AO218" i="20"/>
  <c r="AN218" i="20"/>
  <c r="AM218" i="20"/>
  <c r="AL218" i="20"/>
  <c r="AK218" i="20"/>
  <c r="AJ218" i="20"/>
  <c r="AI218" i="20"/>
  <c r="AH218" i="20"/>
  <c r="AG218" i="20"/>
  <c r="AF218" i="20"/>
  <c r="AE218" i="20"/>
  <c r="AD218" i="20"/>
  <c r="AC218" i="20"/>
  <c r="AB218" i="20"/>
  <c r="AA218" i="20"/>
  <c r="Z218" i="20"/>
  <c r="Y218" i="20"/>
  <c r="X218" i="20"/>
  <c r="W218" i="20"/>
  <c r="T218" i="20"/>
  <c r="S218" i="20"/>
  <c r="R218" i="20"/>
  <c r="Q218" i="20"/>
  <c r="P218" i="20"/>
  <c r="O218" i="20"/>
  <c r="N218" i="20"/>
  <c r="U217" i="20"/>
  <c r="U216" i="20"/>
  <c r="U215" i="20"/>
  <c r="U214" i="20"/>
  <c r="U213" i="20"/>
  <c r="AU212" i="20"/>
  <c r="AT212" i="20"/>
  <c r="AS212" i="20"/>
  <c r="AR212" i="20"/>
  <c r="AQ212" i="20"/>
  <c r="AP212" i="20"/>
  <c r="AO212" i="20"/>
  <c r="AN212" i="20"/>
  <c r="AM212" i="20"/>
  <c r="AL212" i="20"/>
  <c r="AK212" i="20"/>
  <c r="AJ212" i="20"/>
  <c r="AI212" i="20"/>
  <c r="AH212" i="20"/>
  <c r="AG212" i="20"/>
  <c r="AF212" i="20"/>
  <c r="AE212" i="20"/>
  <c r="AD212" i="20"/>
  <c r="AC212" i="20"/>
  <c r="AB212" i="20"/>
  <c r="AA212" i="20"/>
  <c r="Z212" i="20"/>
  <c r="Y212" i="20"/>
  <c r="X212" i="20"/>
  <c r="W212" i="20"/>
  <c r="T212" i="20"/>
  <c r="S212" i="20"/>
  <c r="R212" i="20"/>
  <c r="Q212" i="20"/>
  <c r="P212" i="20"/>
  <c r="O212" i="20"/>
  <c r="N212" i="20"/>
  <c r="U211" i="20"/>
  <c r="U210" i="20"/>
  <c r="U209" i="20"/>
  <c r="U208" i="20"/>
  <c r="U207" i="20"/>
  <c r="AU205" i="20"/>
  <c r="AT205" i="20"/>
  <c r="AS205" i="20"/>
  <c r="AR205" i="20"/>
  <c r="AQ205" i="20"/>
  <c r="AP205" i="20"/>
  <c r="AO205" i="20"/>
  <c r="AN205" i="20"/>
  <c r="AM205" i="20"/>
  <c r="AL205" i="20"/>
  <c r="AK205" i="20"/>
  <c r="AJ205" i="20"/>
  <c r="AI205" i="20"/>
  <c r="AH205" i="20"/>
  <c r="AG205" i="20"/>
  <c r="AF205" i="20"/>
  <c r="AE205" i="20"/>
  <c r="AD205" i="20"/>
  <c r="AC205" i="20"/>
  <c r="AB205" i="20"/>
  <c r="AA205" i="20"/>
  <c r="Z205" i="20"/>
  <c r="Y205" i="20"/>
  <c r="X205" i="20"/>
  <c r="W205" i="20"/>
  <c r="T205" i="20"/>
  <c r="S205" i="20"/>
  <c r="R205" i="20"/>
  <c r="Q205" i="20"/>
  <c r="P205" i="20"/>
  <c r="O205" i="20"/>
  <c r="N205" i="20"/>
  <c r="U204" i="20"/>
  <c r="U203" i="20"/>
  <c r="U202" i="20"/>
  <c r="U201" i="20"/>
  <c r="U200" i="20"/>
  <c r="W199" i="20"/>
  <c r="T199" i="20"/>
  <c r="S199" i="20"/>
  <c r="R199" i="20"/>
  <c r="Q199" i="20"/>
  <c r="P199" i="20"/>
  <c r="O199" i="20"/>
  <c r="N199" i="20"/>
  <c r="U198" i="20"/>
  <c r="U197" i="20"/>
  <c r="U196" i="20"/>
  <c r="AG191" i="20"/>
  <c r="AG199" i="20" s="1"/>
  <c r="AU191" i="20"/>
  <c r="AU199" i="20" s="1"/>
  <c r="AT191" i="20"/>
  <c r="AT199" i="20" s="1"/>
  <c r="AS191" i="20"/>
  <c r="AS199" i="20" s="1"/>
  <c r="AR191" i="20"/>
  <c r="AR199" i="20" s="1"/>
  <c r="AQ191" i="20"/>
  <c r="AQ199" i="20" s="1"/>
  <c r="AP191" i="20"/>
  <c r="AP199" i="20" s="1"/>
  <c r="AO191" i="20"/>
  <c r="AO199" i="20" s="1"/>
  <c r="AN191" i="20"/>
  <c r="AN199" i="20" s="1"/>
  <c r="AM191" i="20"/>
  <c r="AM199" i="20" s="1"/>
  <c r="AL191" i="20"/>
  <c r="AL199" i="20" s="1"/>
  <c r="AK191" i="20"/>
  <c r="AK199" i="20" s="1"/>
  <c r="AJ191" i="20"/>
  <c r="AJ199" i="20" s="1"/>
  <c r="AI191" i="20"/>
  <c r="AI199" i="20" s="1"/>
  <c r="AH191" i="20"/>
  <c r="AH199" i="20" s="1"/>
  <c r="AF191" i="20"/>
  <c r="AF199" i="20" s="1"/>
  <c r="AE191" i="20"/>
  <c r="AE199" i="20" s="1"/>
  <c r="AD191" i="20"/>
  <c r="AD199" i="20" s="1"/>
  <c r="AC191" i="20"/>
  <c r="AC199" i="20" s="1"/>
  <c r="AB191" i="20"/>
  <c r="AB199" i="20" s="1"/>
  <c r="AA191" i="20"/>
  <c r="AA199" i="20" s="1"/>
  <c r="Z191" i="20"/>
  <c r="Z199" i="20" s="1"/>
  <c r="Y191" i="20"/>
  <c r="Y199" i="20" s="1"/>
  <c r="X191" i="20"/>
  <c r="X199" i="20" s="1"/>
  <c r="U191" i="20"/>
  <c r="U190" i="20"/>
  <c r="AU189" i="20"/>
  <c r="AT189" i="20"/>
  <c r="AS189" i="20"/>
  <c r="AR189" i="20"/>
  <c r="AQ189" i="20"/>
  <c r="AP189" i="20"/>
  <c r="AO189" i="20"/>
  <c r="AN189" i="20"/>
  <c r="AM189" i="20"/>
  <c r="AL189" i="20"/>
  <c r="AK189" i="20"/>
  <c r="AJ189" i="20"/>
  <c r="AI189" i="20"/>
  <c r="AH189" i="20"/>
  <c r="AG189" i="20"/>
  <c r="AF189" i="20"/>
  <c r="AE189" i="20"/>
  <c r="AD189" i="20"/>
  <c r="AC189" i="20"/>
  <c r="AB189" i="20"/>
  <c r="AA189" i="20"/>
  <c r="Z189" i="20"/>
  <c r="Y189" i="20"/>
  <c r="X189" i="20"/>
  <c r="W189" i="20"/>
  <c r="T189" i="20"/>
  <c r="S189" i="20"/>
  <c r="R189" i="20"/>
  <c r="Q189" i="20"/>
  <c r="P189" i="20"/>
  <c r="O189" i="20"/>
  <c r="N189" i="20"/>
  <c r="U188" i="20"/>
  <c r="U187" i="20"/>
  <c r="U186" i="20"/>
  <c r="AU182" i="20"/>
  <c r="AU260" i="20" s="1"/>
  <c r="AT182" i="20"/>
  <c r="AT260" i="20" s="1"/>
  <c r="AT521" i="20" s="1"/>
  <c r="AS182" i="20"/>
  <c r="AS260" i="20" s="1"/>
  <c r="AR182" i="20"/>
  <c r="AR260" i="20" s="1"/>
  <c r="AQ182" i="20"/>
  <c r="AQ260" i="20" s="1"/>
  <c r="AQ521" i="20" s="1"/>
  <c r="AP182" i="20"/>
  <c r="AP260" i="20" s="1"/>
  <c r="AP521" i="20" s="1"/>
  <c r="AO182" i="20"/>
  <c r="AN182" i="20"/>
  <c r="AN260" i="20" s="1"/>
  <c r="AM182" i="20"/>
  <c r="AM260" i="20" s="1"/>
  <c r="AM521" i="20" s="1"/>
  <c r="AL182" i="20"/>
  <c r="AL260" i="20" s="1"/>
  <c r="AL521" i="20" s="1"/>
  <c r="AK182" i="20"/>
  <c r="AJ182" i="20"/>
  <c r="AI182" i="20"/>
  <c r="AH182" i="20"/>
  <c r="AG182" i="20"/>
  <c r="AF182" i="20"/>
  <c r="AE182" i="20"/>
  <c r="AD182" i="20"/>
  <c r="AC182" i="20"/>
  <c r="AB182" i="20"/>
  <c r="AA182" i="20"/>
  <c r="Z182" i="20"/>
  <c r="Y182" i="20"/>
  <c r="X182" i="20"/>
  <c r="W182" i="20"/>
  <c r="U182" i="20"/>
  <c r="U181" i="20"/>
  <c r="AU180" i="20"/>
  <c r="AT180" i="20"/>
  <c r="AS180" i="20"/>
  <c r="AR180" i="20"/>
  <c r="AQ180" i="20"/>
  <c r="AP180" i="20"/>
  <c r="AO180" i="20"/>
  <c r="AN180" i="20"/>
  <c r="AM180" i="20"/>
  <c r="AL180" i="20"/>
  <c r="AF180" i="20"/>
  <c r="AE180" i="20"/>
  <c r="AD180" i="20"/>
  <c r="AC180" i="20"/>
  <c r="AB180" i="20"/>
  <c r="AA180" i="20"/>
  <c r="Z180" i="20"/>
  <c r="Y180" i="20"/>
  <c r="X180" i="20"/>
  <c r="W180" i="20"/>
  <c r="T180" i="20"/>
  <c r="S180" i="20"/>
  <c r="R180" i="20"/>
  <c r="Q180" i="20"/>
  <c r="P180" i="20"/>
  <c r="O180" i="20"/>
  <c r="N180" i="20"/>
  <c r="U179" i="20"/>
  <c r="U178" i="20"/>
  <c r="U177" i="20"/>
  <c r="AK175" i="20"/>
  <c r="AK180" i="20" s="1"/>
  <c r="AJ175" i="20"/>
  <c r="AJ180" i="20" s="1"/>
  <c r="AI175" i="20"/>
  <c r="AI180" i="20" s="1"/>
  <c r="AH175" i="20"/>
  <c r="AH180" i="20" s="1"/>
  <c r="AG175" i="20"/>
  <c r="AG180" i="20" s="1"/>
  <c r="U175" i="20"/>
  <c r="U174" i="20"/>
  <c r="AU173" i="20"/>
  <c r="AT173" i="20"/>
  <c r="AS173" i="20"/>
  <c r="AR173" i="20"/>
  <c r="AQ173" i="20"/>
  <c r="AP173" i="20"/>
  <c r="AO173" i="20"/>
  <c r="AN173" i="20"/>
  <c r="AM173" i="20"/>
  <c r="AL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T173" i="20"/>
  <c r="S173" i="20"/>
  <c r="R173" i="20"/>
  <c r="Q173" i="20"/>
  <c r="P173" i="20"/>
  <c r="O173" i="20"/>
  <c r="N173" i="20"/>
  <c r="U172" i="20"/>
  <c r="U171" i="20"/>
  <c r="U170" i="20"/>
  <c r="U169" i="20"/>
  <c r="U168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T167" i="20"/>
  <c r="S167" i="20"/>
  <c r="R167" i="20"/>
  <c r="Q167" i="20"/>
  <c r="P167" i="20"/>
  <c r="O167" i="20"/>
  <c r="N167" i="20"/>
  <c r="U166" i="20"/>
  <c r="U165" i="20"/>
  <c r="U164" i="20"/>
  <c r="U163" i="20"/>
  <c r="U162" i="20"/>
  <c r="AU161" i="20"/>
  <c r="AT161" i="20"/>
  <c r="AS161" i="20"/>
  <c r="AR161" i="20"/>
  <c r="AQ161" i="20"/>
  <c r="AP161" i="20"/>
  <c r="AO161" i="20"/>
  <c r="AN161" i="20"/>
  <c r="AM161" i="20"/>
  <c r="AL161" i="20"/>
  <c r="AK161" i="20"/>
  <c r="AJ161" i="20"/>
  <c r="AI161" i="20"/>
  <c r="AH161" i="20"/>
  <c r="AG161" i="20"/>
  <c r="AF161" i="20"/>
  <c r="AE161" i="20"/>
  <c r="AD161" i="20"/>
  <c r="AC161" i="20"/>
  <c r="AB161" i="20"/>
  <c r="AA161" i="20"/>
  <c r="Z161" i="20"/>
  <c r="Y161" i="20"/>
  <c r="X161" i="20"/>
  <c r="W161" i="20"/>
  <c r="T161" i="20"/>
  <c r="S161" i="20"/>
  <c r="R161" i="20"/>
  <c r="Q161" i="20"/>
  <c r="P161" i="20"/>
  <c r="O161" i="20"/>
  <c r="N161" i="20"/>
  <c r="U160" i="20"/>
  <c r="U159" i="20"/>
  <c r="U158" i="20"/>
  <c r="U157" i="20"/>
  <c r="U156" i="20"/>
  <c r="U155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T152" i="20"/>
  <c r="S152" i="20"/>
  <c r="R152" i="20"/>
  <c r="Q152" i="20"/>
  <c r="P152" i="20"/>
  <c r="O152" i="20"/>
  <c r="N152" i="20"/>
  <c r="U151" i="20"/>
  <c r="U150" i="20"/>
  <c r="U149" i="20"/>
  <c r="U148" i="20"/>
  <c r="U147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T146" i="20"/>
  <c r="S146" i="20"/>
  <c r="R146" i="20"/>
  <c r="Q146" i="20"/>
  <c r="P146" i="20"/>
  <c r="O146" i="20"/>
  <c r="N146" i="20"/>
  <c r="U145" i="20"/>
  <c r="U144" i="20"/>
  <c r="U143" i="20"/>
  <c r="U142" i="20"/>
  <c r="U141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T139" i="20"/>
  <c r="S139" i="20"/>
  <c r="R139" i="20"/>
  <c r="Q139" i="20"/>
  <c r="P139" i="20"/>
  <c r="O139" i="20"/>
  <c r="N139" i="20"/>
  <c r="U138" i="20"/>
  <c r="U137" i="20"/>
  <c r="U136" i="20"/>
  <c r="U135" i="20"/>
  <c r="U134" i="20"/>
  <c r="AU133" i="20"/>
  <c r="AT133" i="20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AG133" i="20"/>
  <c r="AF133" i="20"/>
  <c r="AE133" i="20"/>
  <c r="AD133" i="20"/>
  <c r="AC133" i="20"/>
  <c r="AB133" i="20"/>
  <c r="AA133" i="20"/>
  <c r="Z133" i="20"/>
  <c r="Y133" i="20"/>
  <c r="X133" i="20"/>
  <c r="W133" i="20"/>
  <c r="T133" i="20"/>
  <c r="S133" i="20"/>
  <c r="R133" i="20"/>
  <c r="Q133" i="20"/>
  <c r="P133" i="20"/>
  <c r="O133" i="20"/>
  <c r="N133" i="20"/>
  <c r="U132" i="20"/>
  <c r="U131" i="20"/>
  <c r="U130" i="20"/>
  <c r="U129" i="20"/>
  <c r="U128" i="20"/>
  <c r="AU127" i="20"/>
  <c r="AT127" i="20"/>
  <c r="AS127" i="20"/>
  <c r="AR127" i="20"/>
  <c r="AQ127" i="20"/>
  <c r="AP127" i="20"/>
  <c r="AO127" i="20"/>
  <c r="AN127" i="20"/>
  <c r="AM127" i="20"/>
  <c r="AL127" i="20"/>
  <c r="AK127" i="20"/>
  <c r="AJ127" i="20"/>
  <c r="AI127" i="20"/>
  <c r="AH127" i="20"/>
  <c r="AG127" i="20"/>
  <c r="AF127" i="20"/>
  <c r="AE127" i="20"/>
  <c r="AD127" i="20"/>
  <c r="AC127" i="20"/>
  <c r="AB127" i="20"/>
  <c r="AA127" i="20"/>
  <c r="Z127" i="20"/>
  <c r="Y127" i="20"/>
  <c r="X127" i="20"/>
  <c r="W127" i="20"/>
  <c r="T127" i="20"/>
  <c r="S127" i="20"/>
  <c r="R127" i="20"/>
  <c r="Q127" i="20"/>
  <c r="P127" i="20"/>
  <c r="O127" i="20"/>
  <c r="N127" i="20"/>
  <c r="U126" i="20"/>
  <c r="U125" i="20"/>
  <c r="U124" i="20"/>
  <c r="U123" i="20"/>
  <c r="U122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T121" i="20"/>
  <c r="S121" i="20"/>
  <c r="R121" i="20"/>
  <c r="Q121" i="20"/>
  <c r="P121" i="20"/>
  <c r="O121" i="20"/>
  <c r="N121" i="20"/>
  <c r="U120" i="20"/>
  <c r="U119" i="20"/>
  <c r="U118" i="20"/>
  <c r="U117" i="20"/>
  <c r="U116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T115" i="20"/>
  <c r="S115" i="20"/>
  <c r="R115" i="20"/>
  <c r="Q115" i="20"/>
  <c r="P115" i="20"/>
  <c r="O115" i="20"/>
  <c r="N115" i="20"/>
  <c r="U114" i="20"/>
  <c r="U113" i="20"/>
  <c r="U112" i="20"/>
  <c r="U111" i="20"/>
  <c r="U110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T109" i="20"/>
  <c r="S109" i="20"/>
  <c r="R109" i="20"/>
  <c r="Q109" i="20"/>
  <c r="P109" i="20"/>
  <c r="O109" i="20"/>
  <c r="N109" i="20"/>
  <c r="U108" i="20"/>
  <c r="U107" i="20"/>
  <c r="U106" i="20"/>
  <c r="U105" i="20"/>
  <c r="U104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T102" i="20"/>
  <c r="S102" i="20"/>
  <c r="R102" i="20"/>
  <c r="Q102" i="20"/>
  <c r="P102" i="20"/>
  <c r="O102" i="20"/>
  <c r="N102" i="20"/>
  <c r="U101" i="20"/>
  <c r="U100" i="20"/>
  <c r="U99" i="20"/>
  <c r="U98" i="20"/>
  <c r="U97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T96" i="20"/>
  <c r="S96" i="20"/>
  <c r="R96" i="20"/>
  <c r="Q96" i="20"/>
  <c r="P96" i="20"/>
  <c r="O96" i="20"/>
  <c r="N96" i="20"/>
  <c r="U95" i="20"/>
  <c r="U94" i="20"/>
  <c r="U93" i="20"/>
  <c r="U92" i="20"/>
  <c r="U91" i="20"/>
  <c r="AU89" i="20"/>
  <c r="AT89" i="20"/>
  <c r="AS89" i="20"/>
  <c r="AR89" i="20"/>
  <c r="AQ89" i="20"/>
  <c r="AP89" i="20"/>
  <c r="AO89" i="20"/>
  <c r="AN89" i="20"/>
  <c r="AM89" i="20"/>
  <c r="AL89" i="20"/>
  <c r="T89" i="20"/>
  <c r="S89" i="20"/>
  <c r="R89" i="20"/>
  <c r="Q89" i="20"/>
  <c r="P89" i="20"/>
  <c r="O89" i="20"/>
  <c r="N89" i="20"/>
  <c r="U88" i="20"/>
  <c r="U87" i="20"/>
  <c r="U86" i="20"/>
  <c r="AK84" i="20"/>
  <c r="AK89" i="20" s="1"/>
  <c r="AJ84" i="20"/>
  <c r="AJ260" i="20" s="1"/>
  <c r="AI84" i="20"/>
  <c r="AI89" i="20" s="1"/>
  <c r="AH84" i="20"/>
  <c r="AG84" i="20"/>
  <c r="AG89" i="20" s="1"/>
  <c r="AF84" i="20"/>
  <c r="AE84" i="20"/>
  <c r="AE89" i="20" s="1"/>
  <c r="AD84" i="20"/>
  <c r="AC84" i="20"/>
  <c r="AC89" i="20" s="1"/>
  <c r="AB84" i="20"/>
  <c r="AA84" i="20"/>
  <c r="AA89" i="20" s="1"/>
  <c r="Z84" i="20"/>
  <c r="Y84" i="20"/>
  <c r="Y89" i="20" s="1"/>
  <c r="X84" i="20"/>
  <c r="W84" i="20"/>
  <c r="W89" i="20" s="1"/>
  <c r="U84" i="20"/>
  <c r="U83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T82" i="20"/>
  <c r="S82" i="20"/>
  <c r="R82" i="20"/>
  <c r="Q82" i="20"/>
  <c r="P82" i="20"/>
  <c r="O82" i="20"/>
  <c r="N82" i="20"/>
  <c r="U81" i="20"/>
  <c r="U80" i="20"/>
  <c r="U79" i="20"/>
  <c r="U78" i="20"/>
  <c r="U77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T72" i="20"/>
  <c r="S72" i="20"/>
  <c r="R72" i="20"/>
  <c r="Q72" i="20"/>
  <c r="P72" i="20"/>
  <c r="O72" i="20"/>
  <c r="N72" i="20"/>
  <c r="U71" i="20"/>
  <c r="U70" i="20"/>
  <c r="U69" i="20"/>
  <c r="U68" i="20"/>
  <c r="U67" i="20"/>
  <c r="AU66" i="20"/>
  <c r="AT66" i="20"/>
  <c r="AS66" i="20"/>
  <c r="AR66" i="20"/>
  <c r="AQ66" i="20"/>
  <c r="AP66" i="20"/>
  <c r="AO66" i="20"/>
  <c r="AN66" i="20"/>
  <c r="AM66" i="20"/>
  <c r="AL66" i="20"/>
  <c r="T66" i="20"/>
  <c r="S66" i="20"/>
  <c r="R66" i="20"/>
  <c r="Q66" i="20"/>
  <c r="P66" i="20"/>
  <c r="O66" i="20"/>
  <c r="N66" i="20"/>
  <c r="AK65" i="20"/>
  <c r="AK64" i="20" s="1"/>
  <c r="AK263" i="20" s="1"/>
  <c r="AK524" i="20" s="1"/>
  <c r="AG64" i="20"/>
  <c r="AJ64" i="20"/>
  <c r="AJ263" i="20" s="1"/>
  <c r="AI64" i="20"/>
  <c r="AI263" i="20" s="1"/>
  <c r="AH64" i="20"/>
  <c r="AH263" i="20" s="1"/>
  <c r="AF64" i="20"/>
  <c r="AF263" i="20" s="1"/>
  <c r="AF524" i="20" s="1"/>
  <c r="AE64" i="20"/>
  <c r="AE263" i="20" s="1"/>
  <c r="AD64" i="20"/>
  <c r="AD263" i="20" s="1"/>
  <c r="AC64" i="20"/>
  <c r="AC263" i="20" s="1"/>
  <c r="AB64" i="20"/>
  <c r="AB263" i="20" s="1"/>
  <c r="AB524" i="20" s="1"/>
  <c r="AA64" i="20"/>
  <c r="AA263" i="20" s="1"/>
  <c r="Z64" i="20"/>
  <c r="Z263" i="20" s="1"/>
  <c r="Y64" i="20"/>
  <c r="Y263" i="20" s="1"/>
  <c r="X64" i="20"/>
  <c r="X263" i="20" s="1"/>
  <c r="X524" i="20" s="1"/>
  <c r="W64" i="20"/>
  <c r="W263" i="20" s="1"/>
  <c r="U64" i="20"/>
  <c r="U63" i="20"/>
  <c r="U62" i="20"/>
  <c r="U61" i="20"/>
  <c r="U60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T53" i="20"/>
  <c r="S53" i="20"/>
  <c r="R53" i="20"/>
  <c r="Q53" i="20"/>
  <c r="P53" i="20"/>
  <c r="O53" i="20"/>
  <c r="N53" i="20"/>
  <c r="U52" i="20"/>
  <c r="U51" i="20"/>
  <c r="U50" i="20"/>
  <c r="U49" i="20"/>
  <c r="U48" i="20"/>
  <c r="M48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T46" i="20"/>
  <c r="S46" i="20"/>
  <c r="R46" i="20"/>
  <c r="Q46" i="20"/>
  <c r="P46" i="20"/>
  <c r="O46" i="20"/>
  <c r="N46" i="20"/>
  <c r="U45" i="20"/>
  <c r="U44" i="20"/>
  <c r="U43" i="20"/>
  <c r="U42" i="20"/>
  <c r="U41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T39" i="20"/>
  <c r="S39" i="20"/>
  <c r="R39" i="20"/>
  <c r="Q39" i="20"/>
  <c r="P39" i="20"/>
  <c r="O39" i="20"/>
  <c r="N39" i="20"/>
  <c r="U38" i="20"/>
  <c r="U37" i="20"/>
  <c r="U36" i="20"/>
  <c r="U35" i="20"/>
  <c r="U34" i="20"/>
  <c r="M34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T33" i="20"/>
  <c r="S33" i="20"/>
  <c r="R33" i="20"/>
  <c r="Q33" i="20"/>
  <c r="P33" i="20"/>
  <c r="O33" i="20"/>
  <c r="N33" i="20"/>
  <c r="U32" i="20"/>
  <c r="U31" i="20"/>
  <c r="U30" i="20"/>
  <c r="U29" i="20"/>
  <c r="U28" i="20"/>
  <c r="M28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T26" i="20"/>
  <c r="S26" i="20"/>
  <c r="R26" i="20"/>
  <c r="Q26" i="20"/>
  <c r="P26" i="20"/>
  <c r="O26" i="20"/>
  <c r="N26" i="20"/>
  <c r="U25" i="20"/>
  <c r="U24" i="20"/>
  <c r="U23" i="20"/>
  <c r="U22" i="20"/>
  <c r="U21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T20" i="20"/>
  <c r="S20" i="20"/>
  <c r="R20" i="20"/>
  <c r="Q20" i="20"/>
  <c r="P20" i="20"/>
  <c r="O20" i="20"/>
  <c r="N20" i="20"/>
  <c r="U19" i="20"/>
  <c r="U18" i="20"/>
  <c r="U17" i="20"/>
  <c r="U16" i="20"/>
  <c r="U15" i="20"/>
  <c r="W509" i="19"/>
  <c r="X72" i="17"/>
  <c r="X57" i="17"/>
  <c r="X61" i="17"/>
  <c r="X42" i="17"/>
  <c r="X46" i="17"/>
  <c r="X13" i="17"/>
  <c r="X14" i="17"/>
  <c r="X15" i="17"/>
  <c r="X17" i="17"/>
  <c r="X18" i="17"/>
  <c r="X19" i="17"/>
  <c r="X20" i="17"/>
  <c r="X21" i="17"/>
  <c r="X22" i="17"/>
  <c r="X23" i="17"/>
  <c r="X24" i="17"/>
  <c r="T12" i="17"/>
  <c r="V12" i="17"/>
  <c r="W12" i="17"/>
  <c r="T13" i="17"/>
  <c r="U13" i="17"/>
  <c r="V13" i="17"/>
  <c r="W13" i="17"/>
  <c r="T14" i="17"/>
  <c r="V14" i="17"/>
  <c r="W14" i="17"/>
  <c r="T15" i="17"/>
  <c r="V15" i="17"/>
  <c r="W15" i="17"/>
  <c r="AF717" i="19"/>
  <c r="AF723" i="19" s="1"/>
  <c r="X278" i="19"/>
  <c r="AR500" i="19"/>
  <c r="AQ500" i="19"/>
  <c r="W500" i="19"/>
  <c r="AG495" i="19"/>
  <c r="AG494" i="19" s="1"/>
  <c r="AG500" i="19" s="1"/>
  <c r="X495" i="19"/>
  <c r="X494" i="19" s="1"/>
  <c r="X500" i="19" s="1"/>
  <c r="AP494" i="19"/>
  <c r="AP500" i="19" s="1"/>
  <c r="AO494" i="19"/>
  <c r="AO500" i="19" s="1"/>
  <c r="AN494" i="19"/>
  <c r="AN500" i="19" s="1"/>
  <c r="AM494" i="19"/>
  <c r="AM500" i="19" s="1"/>
  <c r="AL494" i="19"/>
  <c r="AL500" i="19" s="1"/>
  <c r="AK494" i="19"/>
  <c r="AK500" i="19" s="1"/>
  <c r="AJ494" i="19"/>
  <c r="AJ500" i="19" s="1"/>
  <c r="AI494" i="19"/>
  <c r="AI500" i="19" s="1"/>
  <c r="AH494" i="19"/>
  <c r="AH500" i="19" s="1"/>
  <c r="AF494" i="19"/>
  <c r="AF500" i="19" s="1"/>
  <c r="AE494" i="19"/>
  <c r="AE500" i="19" s="1"/>
  <c r="AD494" i="19"/>
  <c r="AD500" i="19" s="1"/>
  <c r="AC494" i="19"/>
  <c r="AC500" i="19" s="1"/>
  <c r="AB494" i="19"/>
  <c r="AB500" i="19" s="1"/>
  <c r="AA494" i="19"/>
  <c r="AA500" i="19" s="1"/>
  <c r="Z494" i="19"/>
  <c r="Z500" i="19" s="1"/>
  <c r="Y494" i="19"/>
  <c r="Y500" i="19" s="1"/>
  <c r="W493" i="19"/>
  <c r="AG488" i="19"/>
  <c r="AG487" i="19" s="1"/>
  <c r="AG493" i="19" s="1"/>
  <c r="X488" i="19"/>
  <c r="AP487" i="19"/>
  <c r="AP493" i="19" s="1"/>
  <c r="AO487" i="19"/>
  <c r="AO493" i="19" s="1"/>
  <c r="AN487" i="19"/>
  <c r="AN493" i="19" s="1"/>
  <c r="AM487" i="19"/>
  <c r="AM493" i="19" s="1"/>
  <c r="AL487" i="19"/>
  <c r="AL493" i="19" s="1"/>
  <c r="AK487" i="19"/>
  <c r="AK493" i="19" s="1"/>
  <c r="AJ487" i="19"/>
  <c r="AJ493" i="19" s="1"/>
  <c r="AI487" i="19"/>
  <c r="AI493" i="19" s="1"/>
  <c r="AH487" i="19"/>
  <c r="AH493" i="19" s="1"/>
  <c r="AF487" i="19"/>
  <c r="AF493" i="19" s="1"/>
  <c r="AE487" i="19"/>
  <c r="AE493" i="19" s="1"/>
  <c r="AD487" i="19"/>
  <c r="AD493" i="19" s="1"/>
  <c r="AC487" i="19"/>
  <c r="AC493" i="19" s="1"/>
  <c r="AB487" i="19"/>
  <c r="AB493" i="19" s="1"/>
  <c r="AA487" i="19"/>
  <c r="AA493" i="19" s="1"/>
  <c r="Z487" i="19"/>
  <c r="Z493" i="19" s="1"/>
  <c r="Y487" i="19"/>
  <c r="Y493" i="19" s="1"/>
  <c r="X487" i="19"/>
  <c r="X493" i="19" s="1"/>
  <c r="Y480" i="19"/>
  <c r="Y486" i="19" s="1"/>
  <c r="Z480" i="19"/>
  <c r="Z486" i="19" s="1"/>
  <c r="AA480" i="19"/>
  <c r="AA486" i="19" s="1"/>
  <c r="AB480" i="19"/>
  <c r="AB486" i="19" s="1"/>
  <c r="AC480" i="19"/>
  <c r="AC486" i="19" s="1"/>
  <c r="AD480" i="19"/>
  <c r="AD486" i="19" s="1"/>
  <c r="AE480" i="19"/>
  <c r="AE486" i="19" s="1"/>
  <c r="AF480" i="19"/>
  <c r="AF486" i="19" s="1"/>
  <c r="AH480" i="19"/>
  <c r="AH486" i="19" s="1"/>
  <c r="AI480" i="19"/>
  <c r="AI486" i="19" s="1"/>
  <c r="AJ480" i="19"/>
  <c r="AJ486" i="19" s="1"/>
  <c r="AK480" i="19"/>
  <c r="AK486" i="19" s="1"/>
  <c r="AL480" i="19"/>
  <c r="AL486" i="19" s="1"/>
  <c r="AM480" i="19"/>
  <c r="AM486" i="19" s="1"/>
  <c r="AN480" i="19"/>
  <c r="AN486" i="19" s="1"/>
  <c r="AO480" i="19"/>
  <c r="AO486" i="19" s="1"/>
  <c r="AP480" i="19"/>
  <c r="AP486" i="19" s="1"/>
  <c r="AQ480" i="19"/>
  <c r="AQ486" i="19" s="1"/>
  <c r="AR480" i="19"/>
  <c r="AR486" i="19" s="1"/>
  <c r="AS480" i="19"/>
  <c r="AS486" i="19" s="1"/>
  <c r="AT480" i="19"/>
  <c r="X481" i="19"/>
  <c r="X480" i="19" s="1"/>
  <c r="X486" i="19" s="1"/>
  <c r="AG481" i="19"/>
  <c r="AG480" i="19" s="1"/>
  <c r="AG486" i="19" s="1"/>
  <c r="AL429" i="19"/>
  <c r="AL898" i="19"/>
  <c r="L27" i="18"/>
  <c r="M27" i="18"/>
  <c r="M12" i="18" s="1"/>
  <c r="N27" i="18"/>
  <c r="N12" i="18" s="1"/>
  <c r="P27" i="18"/>
  <c r="P12" i="18" s="1"/>
  <c r="R27" i="18"/>
  <c r="R12" i="18" s="1"/>
  <c r="S27" i="18"/>
  <c r="S12" i="18" s="1"/>
  <c r="T27" i="18"/>
  <c r="T12" i="18" s="1"/>
  <c r="U27" i="18"/>
  <c r="U12" i="18" s="1"/>
  <c r="V27" i="18"/>
  <c r="W27" i="18"/>
  <c r="K27" i="18"/>
  <c r="M27" i="17"/>
  <c r="M12" i="17" s="1"/>
  <c r="N27" i="17"/>
  <c r="N12" i="17" s="1"/>
  <c r="P27" i="17"/>
  <c r="P12" i="17" s="1"/>
  <c r="R27" i="17"/>
  <c r="R12" i="17" s="1"/>
  <c r="S27" i="17"/>
  <c r="S12" i="17" s="1"/>
  <c r="T27" i="17"/>
  <c r="T40" i="17" s="1"/>
  <c r="U27" i="17"/>
  <c r="V27" i="17"/>
  <c r="W27" i="17"/>
  <c r="W40" i="17" s="1"/>
  <c r="Y27" i="17"/>
  <c r="K27" i="17"/>
  <c r="V40" i="17"/>
  <c r="X27" i="17"/>
  <c r="X40" i="17" s="1"/>
  <c r="Y830" i="19"/>
  <c r="Z830" i="19"/>
  <c r="AA830" i="19"/>
  <c r="AB830" i="19"/>
  <c r="AC830" i="19"/>
  <c r="AD830" i="19"/>
  <c r="AE830" i="19"/>
  <c r="AF830" i="19"/>
  <c r="AG830" i="19"/>
  <c r="AH830" i="19"/>
  <c r="AI830" i="19"/>
  <c r="AJ830" i="19"/>
  <c r="AK830" i="19"/>
  <c r="AL830" i="19"/>
  <c r="AM830" i="19"/>
  <c r="AN830" i="19"/>
  <c r="AO830" i="19"/>
  <c r="AP830" i="19"/>
  <c r="AQ830" i="19"/>
  <c r="AR830" i="19"/>
  <c r="AS830" i="19"/>
  <c r="AT830" i="19"/>
  <c r="AU830" i="19"/>
  <c r="X830" i="19"/>
  <c r="Y823" i="19"/>
  <c r="Y834" i="19" s="1"/>
  <c r="Z823" i="19"/>
  <c r="Z834" i="19" s="1"/>
  <c r="AA823" i="19"/>
  <c r="AA834" i="19" s="1"/>
  <c r="AB823" i="19"/>
  <c r="AB834" i="19" s="1"/>
  <c r="AC823" i="19"/>
  <c r="AC834" i="19" s="1"/>
  <c r="AD823" i="19"/>
  <c r="AD834" i="19" s="1"/>
  <c r="AE823" i="19"/>
  <c r="AE834" i="19" s="1"/>
  <c r="AF823" i="19"/>
  <c r="AF834" i="19" s="1"/>
  <c r="AG823" i="19"/>
  <c r="AG834" i="19" s="1"/>
  <c r="AH823" i="19"/>
  <c r="AH834" i="19" s="1"/>
  <c r="AI823" i="19"/>
  <c r="AI834" i="19" s="1"/>
  <c r="AJ823" i="19"/>
  <c r="AJ834" i="19" s="1"/>
  <c r="AK823" i="19"/>
  <c r="AK834" i="19" s="1"/>
  <c r="AL823" i="19"/>
  <c r="AM823" i="19"/>
  <c r="AM834" i="19" s="1"/>
  <c r="AN823" i="19"/>
  <c r="AN834" i="19" s="1"/>
  <c r="AO823" i="19"/>
  <c r="AO834" i="19" s="1"/>
  <c r="AP823" i="19"/>
  <c r="AP834" i="19" s="1"/>
  <c r="AQ823" i="19"/>
  <c r="AQ834" i="19" s="1"/>
  <c r="AR823" i="19"/>
  <c r="AR834" i="19" s="1"/>
  <c r="AS823" i="19"/>
  <c r="AS834" i="19" s="1"/>
  <c r="X823" i="19"/>
  <c r="X834" i="19" s="1"/>
  <c r="Y792" i="19"/>
  <c r="Y798" i="19" s="1"/>
  <c r="Z792" i="19"/>
  <c r="Z798" i="19" s="1"/>
  <c r="AA792" i="19"/>
  <c r="AA798" i="19" s="1"/>
  <c r="AB792" i="19"/>
  <c r="AB798" i="19" s="1"/>
  <c r="AC792" i="19"/>
  <c r="AC798" i="19" s="1"/>
  <c r="AD792" i="19"/>
  <c r="AD798" i="19" s="1"/>
  <c r="AE792" i="19"/>
  <c r="AE798" i="19" s="1"/>
  <c r="AF792" i="19"/>
  <c r="AF798" i="19" s="1"/>
  <c r="AH792" i="19"/>
  <c r="AH798" i="19" s="1"/>
  <c r="AI792" i="19"/>
  <c r="AI798" i="19" s="1"/>
  <c r="AJ792" i="19"/>
  <c r="AJ798" i="19" s="1"/>
  <c r="AK792" i="19"/>
  <c r="AK798" i="19" s="1"/>
  <c r="AL792" i="19"/>
  <c r="AL798" i="19" s="1"/>
  <c r="AM792" i="19"/>
  <c r="AM798" i="19" s="1"/>
  <c r="AN792" i="19"/>
  <c r="AN798" i="19" s="1"/>
  <c r="AO792" i="19"/>
  <c r="AO798" i="19" s="1"/>
  <c r="AP792" i="19"/>
  <c r="AP798" i="19" s="1"/>
  <c r="AQ792" i="19"/>
  <c r="AQ798" i="19" s="1"/>
  <c r="AR792" i="19"/>
  <c r="AR798" i="19" s="1"/>
  <c r="AS792" i="19"/>
  <c r="AS798" i="19" s="1"/>
  <c r="AG793" i="19"/>
  <c r="AG792" i="19" s="1"/>
  <c r="AG798" i="19" s="1"/>
  <c r="X793" i="19"/>
  <c r="X792" i="19" s="1"/>
  <c r="X798" i="19" s="1"/>
  <c r="X718" i="19"/>
  <c r="X717" i="19" s="1"/>
  <c r="X723" i="19" s="1"/>
  <c r="AT692" i="19"/>
  <c r="Y685" i="19"/>
  <c r="Y692" i="19" s="1"/>
  <c r="Z685" i="19"/>
  <c r="Z692" i="19" s="1"/>
  <c r="AA685" i="19"/>
  <c r="AA692" i="19" s="1"/>
  <c r="AB685" i="19"/>
  <c r="AB692" i="19" s="1"/>
  <c r="AC685" i="19"/>
  <c r="AC692" i="19" s="1"/>
  <c r="AD685" i="19"/>
  <c r="AD692" i="19" s="1"/>
  <c r="AE685" i="19"/>
  <c r="AE692" i="19" s="1"/>
  <c r="AF685" i="19"/>
  <c r="AF692" i="19" s="1"/>
  <c r="AG685" i="19"/>
  <c r="AG692" i="19" s="1"/>
  <c r="AH685" i="19"/>
  <c r="AH692" i="19" s="1"/>
  <c r="AI685" i="19"/>
  <c r="AI692" i="19" s="1"/>
  <c r="AJ685" i="19"/>
  <c r="AJ692" i="19" s="1"/>
  <c r="AK685" i="19"/>
  <c r="AK692" i="19" s="1"/>
  <c r="AL685" i="19"/>
  <c r="AL692" i="19" s="1"/>
  <c r="AM685" i="19"/>
  <c r="AM692" i="19" s="1"/>
  <c r="AN685" i="19"/>
  <c r="AN692" i="19" s="1"/>
  <c r="AO685" i="19"/>
  <c r="AO692" i="19" s="1"/>
  <c r="AP685" i="19"/>
  <c r="AP692" i="19" s="1"/>
  <c r="AQ685" i="19"/>
  <c r="AQ692" i="19" s="1"/>
  <c r="AR685" i="19"/>
  <c r="AR692" i="19" s="1"/>
  <c r="AS685" i="19"/>
  <c r="AS692" i="19" s="1"/>
  <c r="X685" i="19"/>
  <c r="X692" i="19" s="1"/>
  <c r="Y669" i="19"/>
  <c r="Y675" i="19" s="1"/>
  <c r="Z669" i="19"/>
  <c r="Z675" i="19" s="1"/>
  <c r="AA669" i="19"/>
  <c r="AA675" i="19" s="1"/>
  <c r="AB669" i="19"/>
  <c r="AB675" i="19" s="1"/>
  <c r="AC669" i="19"/>
  <c r="AC675" i="19" s="1"/>
  <c r="AD669" i="19"/>
  <c r="AD675" i="19" s="1"/>
  <c r="AE669" i="19"/>
  <c r="AE675" i="19" s="1"/>
  <c r="AF669" i="19"/>
  <c r="AF675" i="19" s="1"/>
  <c r="AG669" i="19"/>
  <c r="AG675" i="19" s="1"/>
  <c r="AH669" i="19"/>
  <c r="AH675" i="19" s="1"/>
  <c r="AI669" i="19"/>
  <c r="AI675" i="19" s="1"/>
  <c r="AJ669" i="19"/>
  <c r="AJ675" i="19" s="1"/>
  <c r="AK669" i="19"/>
  <c r="AK675" i="19" s="1"/>
  <c r="AL669" i="19"/>
  <c r="AL675" i="19" s="1"/>
  <c r="AM669" i="19"/>
  <c r="AM675" i="19" s="1"/>
  <c r="AN669" i="19"/>
  <c r="AN675" i="19" s="1"/>
  <c r="AO669" i="19"/>
  <c r="AO675" i="19" s="1"/>
  <c r="AP669" i="19"/>
  <c r="AP675" i="19" s="1"/>
  <c r="AQ669" i="19"/>
  <c r="AQ675" i="19" s="1"/>
  <c r="AR669" i="19"/>
  <c r="AR675" i="19" s="1"/>
  <c r="AS669" i="19"/>
  <c r="AS675" i="19" s="1"/>
  <c r="X669" i="19"/>
  <c r="X675" i="19" s="1"/>
  <c r="M21" i="20" l="1"/>
  <c r="M147" i="20"/>
  <c r="U167" i="20"/>
  <c r="M573" i="20"/>
  <c r="Q265" i="20"/>
  <c r="M498" i="20"/>
  <c r="M537" i="20"/>
  <c r="M631" i="20"/>
  <c r="M811" i="20"/>
  <c r="U816" i="20"/>
  <c r="M817" i="20"/>
  <c r="M829" i="20"/>
  <c r="M181" i="20"/>
  <c r="M238" i="20"/>
  <c r="M704" i="20"/>
  <c r="M761" i="20"/>
  <c r="U785" i="20"/>
  <c r="U791" i="20"/>
  <c r="R40" i="17"/>
  <c r="S40" i="17"/>
  <c r="U40" i="17"/>
  <c r="N265" i="20"/>
  <c r="AN265" i="20"/>
  <c r="U46" i="20"/>
  <c r="Y524" i="20"/>
  <c r="AC524" i="20"/>
  <c r="X260" i="20"/>
  <c r="X521" i="20" s="1"/>
  <c r="AB260" i="20"/>
  <c r="AB521" i="20" s="1"/>
  <c r="AF260" i="20"/>
  <c r="AF521" i="20" s="1"/>
  <c r="T522" i="20"/>
  <c r="AD522" i="20"/>
  <c r="AL522" i="20"/>
  <c r="AT522" i="20"/>
  <c r="T523" i="20"/>
  <c r="AD523" i="20"/>
  <c r="AL523" i="20"/>
  <c r="AT523" i="20"/>
  <c r="T524" i="20"/>
  <c r="AS524" i="20"/>
  <c r="AE340" i="20"/>
  <c r="O345" i="20"/>
  <c r="AU345" i="20"/>
  <c r="M321" i="20"/>
  <c r="AN427" i="20"/>
  <c r="N518" i="20"/>
  <c r="AU518" i="20"/>
  <c r="U680" i="20"/>
  <c r="U709" i="20"/>
  <c r="S265" i="20"/>
  <c r="Z524" i="20"/>
  <c r="AD524" i="20"/>
  <c r="AI524" i="20"/>
  <c r="M110" i="20"/>
  <c r="M134" i="20"/>
  <c r="AN521" i="20"/>
  <c r="AR521" i="20"/>
  <c r="M200" i="20"/>
  <c r="M225" i="20"/>
  <c r="U250" i="20"/>
  <c r="P520" i="20"/>
  <c r="T520" i="20"/>
  <c r="AT520" i="20"/>
  <c r="P521" i="20"/>
  <c r="T521" i="20"/>
  <c r="U521" i="20" s="1"/>
  <c r="Q522" i="20"/>
  <c r="W522" i="20"/>
  <c r="AA522" i="20"/>
  <c r="AE522" i="20"/>
  <c r="AI522" i="20"/>
  <c r="AM522" i="20"/>
  <c r="AQ522" i="20"/>
  <c r="AU522" i="20"/>
  <c r="Q523" i="20"/>
  <c r="W523" i="20"/>
  <c r="AA523" i="20"/>
  <c r="AE523" i="20"/>
  <c r="AI523" i="20"/>
  <c r="AM523" i="20"/>
  <c r="AQ523" i="20"/>
  <c r="AU523" i="20"/>
  <c r="Q524" i="20"/>
  <c r="AL524" i="20"/>
  <c r="AP524" i="20"/>
  <c r="AT524" i="20"/>
  <c r="AI340" i="20"/>
  <c r="AM340" i="20"/>
  <c r="AQ340" i="20"/>
  <c r="AO427" i="20"/>
  <c r="AS427" i="20"/>
  <c r="AS518" i="20"/>
  <c r="U515" i="20"/>
  <c r="U517" i="20"/>
  <c r="M555" i="20"/>
  <c r="M774" i="20"/>
  <c r="M798" i="20"/>
  <c r="U822" i="20"/>
  <c r="R265" i="20"/>
  <c r="AR265" i="20"/>
  <c r="AH524" i="20"/>
  <c r="M77" i="20"/>
  <c r="AJ521" i="20"/>
  <c r="P522" i="20"/>
  <c r="Z522" i="20"/>
  <c r="AH522" i="20"/>
  <c r="AP522" i="20"/>
  <c r="P523" i="20"/>
  <c r="Z523" i="20"/>
  <c r="AH523" i="20"/>
  <c r="AP523" i="20"/>
  <c r="P524" i="20"/>
  <c r="AO524" i="20"/>
  <c r="AA340" i="20"/>
  <c r="S345" i="20"/>
  <c r="M375" i="20"/>
  <c r="AR427" i="20"/>
  <c r="R518" i="20"/>
  <c r="U637" i="20"/>
  <c r="M650" i="20"/>
  <c r="M710" i="20"/>
  <c r="M869" i="20"/>
  <c r="M883" i="20" s="1"/>
  <c r="P265" i="20"/>
  <c r="T265" i="20"/>
  <c r="AL265" i="20"/>
  <c r="AP265" i="20"/>
  <c r="AT265" i="20"/>
  <c r="U26" i="20"/>
  <c r="U39" i="20"/>
  <c r="M41" i="20"/>
  <c r="W524" i="20"/>
  <c r="AA524" i="20"/>
  <c r="AE524" i="20"/>
  <c r="AJ524" i="20"/>
  <c r="U66" i="20"/>
  <c r="Z260" i="20"/>
  <c r="Z521" i="20" s="1"/>
  <c r="AD260" i="20"/>
  <c r="AD521" i="20" s="1"/>
  <c r="AH260" i="20"/>
  <c r="AH521" i="20" s="1"/>
  <c r="AO260" i="20"/>
  <c r="AO521" i="20" s="1"/>
  <c r="AS521" i="20"/>
  <c r="N522" i="20"/>
  <c r="R522" i="20"/>
  <c r="U522" i="20" s="1"/>
  <c r="X522" i="20"/>
  <c r="AB522" i="20"/>
  <c r="AF522" i="20"/>
  <c r="AJ522" i="20"/>
  <c r="AN522" i="20"/>
  <c r="AR522" i="20"/>
  <c r="N523" i="20"/>
  <c r="R523" i="20"/>
  <c r="X523" i="20"/>
  <c r="AB523" i="20"/>
  <c r="AF523" i="20"/>
  <c r="AJ523" i="20"/>
  <c r="AN523" i="20"/>
  <c r="AR523" i="20"/>
  <c r="N524" i="20"/>
  <c r="R524" i="20"/>
  <c r="U524" i="20" s="1"/>
  <c r="AM524" i="20"/>
  <c r="AQ524" i="20"/>
  <c r="AU524" i="20"/>
  <c r="Y340" i="20"/>
  <c r="AC340" i="20"/>
  <c r="AG340" i="20"/>
  <c r="Q345" i="20"/>
  <c r="W345" i="20"/>
  <c r="AJ340" i="20"/>
  <c r="M363" i="20"/>
  <c r="P518" i="20"/>
  <c r="T518" i="20"/>
  <c r="U609" i="20"/>
  <c r="M662" i="20"/>
  <c r="U715" i="20"/>
  <c r="AA840" i="20"/>
  <c r="AA849" i="20" s="1"/>
  <c r="AE840" i="20"/>
  <c r="AI840" i="20"/>
  <c r="X16" i="17"/>
  <c r="U572" i="20"/>
  <c r="U189" i="20"/>
  <c r="U284" i="20"/>
  <c r="M276" i="20"/>
  <c r="M97" i="20"/>
  <c r="U115" i="20"/>
  <c r="U121" i="20"/>
  <c r="M116" i="20"/>
  <c r="M213" i="20"/>
  <c r="M387" i="20"/>
  <c r="M399" i="20"/>
  <c r="U497" i="20"/>
  <c r="U588" i="20"/>
  <c r="U747" i="20"/>
  <c r="M742" i="20"/>
  <c r="U72" i="20"/>
  <c r="M67" i="20"/>
  <c r="N345" i="20"/>
  <c r="P345" i="20"/>
  <c r="R345" i="20"/>
  <c r="T345" i="20"/>
  <c r="AT345" i="20"/>
  <c r="M285" i="20"/>
  <c r="M308" i="20"/>
  <c r="U326" i="20"/>
  <c r="U332" i="20"/>
  <c r="M327" i="20"/>
  <c r="U344" i="20"/>
  <c r="O432" i="20"/>
  <c r="Q432" i="20"/>
  <c r="M349" i="20"/>
  <c r="W432" i="20"/>
  <c r="Y432" i="20"/>
  <c r="AA432" i="20"/>
  <c r="AC432" i="20"/>
  <c r="AE432" i="20"/>
  <c r="AG432" i="20"/>
  <c r="AI432" i="20"/>
  <c r="AK432" i="20"/>
  <c r="AU432" i="20"/>
  <c r="U374" i="20"/>
  <c r="M369" i="20"/>
  <c r="U386" i="20"/>
  <c r="M381" i="20"/>
  <c r="M393" i="20"/>
  <c r="M432" i="20" s="1"/>
  <c r="M405" i="20"/>
  <c r="U419" i="20"/>
  <c r="M412" i="20"/>
  <c r="U428" i="20"/>
  <c r="U429" i="20"/>
  <c r="U431" i="20"/>
  <c r="U453" i="20"/>
  <c r="M484" i="20"/>
  <c r="U96" i="20"/>
  <c r="M91" i="20"/>
  <c r="M122" i="20"/>
  <c r="U139" i="20"/>
  <c r="U146" i="20"/>
  <c r="M141" i="20"/>
  <c r="U199" i="20"/>
  <c r="U218" i="20"/>
  <c r="U224" i="20"/>
  <c r="M219" i="20"/>
  <c r="U243" i="20"/>
  <c r="M531" i="20"/>
  <c r="U655" i="20"/>
  <c r="U661" i="20"/>
  <c r="M656" i="20"/>
  <c r="M716" i="20"/>
  <c r="M748" i="20"/>
  <c r="U766" i="20"/>
  <c r="U773" i="20"/>
  <c r="M768" i="20"/>
  <c r="M823" i="20"/>
  <c r="N432" i="20"/>
  <c r="P432" i="20"/>
  <c r="R432" i="20"/>
  <c r="R526" i="20" s="1"/>
  <c r="T432" i="20"/>
  <c r="U804" i="20"/>
  <c r="U697" i="20"/>
  <c r="U550" i="20"/>
  <c r="M543" i="20"/>
  <c r="AK450" i="20"/>
  <c r="AS450" i="20"/>
  <c r="U451" i="20"/>
  <c r="AG450" i="20"/>
  <c r="AO450" i="20"/>
  <c r="AU521" i="20"/>
  <c r="O520" i="20"/>
  <c r="Q520" i="20"/>
  <c r="S520" i="20"/>
  <c r="W520" i="20"/>
  <c r="AU520" i="20"/>
  <c r="O521" i="20"/>
  <c r="Q521" i="20"/>
  <c r="S521" i="20"/>
  <c r="U307" i="20"/>
  <c r="M299" i="20"/>
  <c r="M60" i="20"/>
  <c r="AI66" i="20"/>
  <c r="M491" i="20"/>
  <c r="M518" i="20" s="1"/>
  <c r="X513" i="20"/>
  <c r="Z513" i="20"/>
  <c r="AB513" i="20"/>
  <c r="AD513" i="20"/>
  <c r="AF513" i="20"/>
  <c r="AI518" i="20"/>
  <c r="AK518" i="20"/>
  <c r="AM518" i="20"/>
  <c r="AO518" i="20"/>
  <c r="X509" i="19"/>
  <c r="U523" i="20"/>
  <c r="Y66" i="20"/>
  <c r="AC66" i="20"/>
  <c r="U205" i="20"/>
  <c r="U212" i="20"/>
  <c r="M207" i="20"/>
  <c r="U230" i="20"/>
  <c r="U236" i="20"/>
  <c r="M231" i="20"/>
  <c r="U257" i="20"/>
  <c r="M252" i="20"/>
  <c r="U264" i="20"/>
  <c r="U290" i="20"/>
  <c r="U313" i="20"/>
  <c r="U320" i="20"/>
  <c r="M314" i="20"/>
  <c r="U340" i="20"/>
  <c r="U341" i="20"/>
  <c r="U342" i="20"/>
  <c r="U343" i="20"/>
  <c r="U368" i="20"/>
  <c r="U380" i="20"/>
  <c r="U392" i="20"/>
  <c r="U398" i="20"/>
  <c r="U404" i="20"/>
  <c r="X427" i="20"/>
  <c r="U411" i="20"/>
  <c r="U427" i="20"/>
  <c r="U430" i="20"/>
  <c r="AA450" i="20"/>
  <c r="Y642" i="20"/>
  <c r="Y900" i="20" s="1"/>
  <c r="AA642" i="20"/>
  <c r="AA900" i="20" s="1"/>
  <c r="AC642" i="20"/>
  <c r="AC900" i="20" s="1"/>
  <c r="AE642" i="20"/>
  <c r="AG642" i="20"/>
  <c r="AG900" i="20" s="1"/>
  <c r="AI642" i="20"/>
  <c r="AI900" i="20" s="1"/>
  <c r="AK642" i="20"/>
  <c r="AK900" i="20" s="1"/>
  <c r="AM642" i="20"/>
  <c r="AO642" i="20"/>
  <c r="AO900" i="20" s="1"/>
  <c r="AO907" i="20" s="1"/>
  <c r="AQ642" i="20"/>
  <c r="AQ900" i="20" s="1"/>
  <c r="AQ907" i="20" s="1"/>
  <c r="AS642" i="20"/>
  <c r="AS900" i="20" s="1"/>
  <c r="AS907" i="20" s="1"/>
  <c r="U642" i="20"/>
  <c r="U644" i="20"/>
  <c r="P646" i="20"/>
  <c r="R646" i="20"/>
  <c r="T646" i="20"/>
  <c r="Z733" i="20"/>
  <c r="AB733" i="20"/>
  <c r="AD733" i="20"/>
  <c r="AH733" i="20"/>
  <c r="AJ733" i="20"/>
  <c r="AL733" i="20"/>
  <c r="AN733" i="20"/>
  <c r="AP733" i="20"/>
  <c r="AR733" i="20"/>
  <c r="X733" i="20"/>
  <c r="U735" i="20"/>
  <c r="U737" i="20"/>
  <c r="O738" i="20"/>
  <c r="Q738" i="20"/>
  <c r="S738" i="20"/>
  <c r="W738" i="20"/>
  <c r="AG738" i="20"/>
  <c r="AK738" i="20"/>
  <c r="AO738" i="20"/>
  <c r="AS738" i="20"/>
  <c r="AU738" i="20"/>
  <c r="M780" i="20"/>
  <c r="M786" i="20"/>
  <c r="AE849" i="20"/>
  <c r="AI849" i="20"/>
  <c r="U20" i="20"/>
  <c r="Y265" i="20"/>
  <c r="AC265" i="20"/>
  <c r="U33" i="20"/>
  <c r="U53" i="20"/>
  <c r="W66" i="20"/>
  <c r="W265" i="20" s="1"/>
  <c r="AA66" i="20"/>
  <c r="AA265" i="20" s="1"/>
  <c r="AE66" i="20"/>
  <c r="AE265" i="20" s="1"/>
  <c r="AK66" i="20"/>
  <c r="U82" i="20"/>
  <c r="U89" i="20"/>
  <c r="M83" i="20"/>
  <c r="U102" i="20"/>
  <c r="U109" i="20"/>
  <c r="M104" i="20"/>
  <c r="U127" i="20"/>
  <c r="U133" i="20"/>
  <c r="M128" i="20"/>
  <c r="U152" i="20"/>
  <c r="U161" i="20"/>
  <c r="M155" i="20"/>
  <c r="U173" i="20"/>
  <c r="U180" i="20"/>
  <c r="M174" i="20"/>
  <c r="M435" i="20"/>
  <c r="M455" i="20" s="1"/>
  <c r="U450" i="20"/>
  <c r="Y450" i="20"/>
  <c r="AC450" i="20"/>
  <c r="AI450" i="20"/>
  <c r="AM450" i="20"/>
  <c r="AQ450" i="20"/>
  <c r="U452" i="20"/>
  <c r="U454" i="20"/>
  <c r="Y518" i="20"/>
  <c r="AA518" i="20"/>
  <c r="AC518" i="20"/>
  <c r="AE518" i="20"/>
  <c r="AH513" i="20"/>
  <c r="AH520" i="20" s="1"/>
  <c r="AJ513" i="20"/>
  <c r="AJ520" i="20" s="1"/>
  <c r="AL513" i="20"/>
  <c r="AL520" i="20" s="1"/>
  <c r="AN513" i="20"/>
  <c r="AP513" i="20"/>
  <c r="O518" i="20"/>
  <c r="Q518" i="20"/>
  <c r="Q526" i="20" s="1"/>
  <c r="S518" i="20"/>
  <c r="W518" i="20"/>
  <c r="U504" i="20"/>
  <c r="U513" i="20"/>
  <c r="U514" i="20"/>
  <c r="U516" i="20"/>
  <c r="U536" i="20"/>
  <c r="U542" i="20"/>
  <c r="U560" i="20"/>
  <c r="U566" i="20"/>
  <c r="M561" i="20"/>
  <c r="U581" i="20"/>
  <c r="U594" i="20"/>
  <c r="U602" i="20"/>
  <c r="M597" i="20"/>
  <c r="U616" i="20"/>
  <c r="U624" i="20"/>
  <c r="U630" i="20"/>
  <c r="U641" i="20"/>
  <c r="U643" i="20"/>
  <c r="U645" i="20"/>
  <c r="O646" i="20"/>
  <c r="Q646" i="20"/>
  <c r="S646" i="20"/>
  <c r="W646" i="20"/>
  <c r="U667" i="20"/>
  <c r="U673" i="20"/>
  <c r="M668" i="20"/>
  <c r="U687" i="20"/>
  <c r="M682" i="20"/>
  <c r="Y733" i="20"/>
  <c r="AA733" i="20"/>
  <c r="AC733" i="20"/>
  <c r="AE733" i="20"/>
  <c r="AG733" i="20"/>
  <c r="AI733" i="20"/>
  <c r="AK733" i="20"/>
  <c r="AM733" i="20"/>
  <c r="AO733" i="20"/>
  <c r="AQ733" i="20"/>
  <c r="AS733" i="20"/>
  <c r="AA697" i="20"/>
  <c r="AA738" i="20" s="1"/>
  <c r="AE697" i="20"/>
  <c r="AE738" i="20" s="1"/>
  <c r="AI697" i="20"/>
  <c r="AI738" i="20" s="1"/>
  <c r="AM697" i="20"/>
  <c r="AM738" i="20" s="1"/>
  <c r="AQ697" i="20"/>
  <c r="AQ738" i="20" s="1"/>
  <c r="U703" i="20"/>
  <c r="M698" i="20"/>
  <c r="U722" i="20"/>
  <c r="U733" i="20"/>
  <c r="AF733" i="20"/>
  <c r="U734" i="20"/>
  <c r="U736" i="20"/>
  <c r="N738" i="20"/>
  <c r="P738" i="20"/>
  <c r="R738" i="20"/>
  <c r="T738" i="20"/>
  <c r="Y738" i="20"/>
  <c r="AC738" i="20"/>
  <c r="AT738" i="20"/>
  <c r="U753" i="20"/>
  <c r="U759" i="20"/>
  <c r="M754" i="20"/>
  <c r="U779" i="20"/>
  <c r="U797" i="20"/>
  <c r="M792" i="20"/>
  <c r="U810" i="20"/>
  <c r="M805" i="20"/>
  <c r="U828" i="20"/>
  <c r="AT840" i="20"/>
  <c r="AT849" i="20" s="1"/>
  <c r="AE442" i="20"/>
  <c r="AE455" i="20" s="1"/>
  <c r="AE450" i="20"/>
  <c r="N526" i="20"/>
  <c r="AG263" i="20"/>
  <c r="AG524" i="20" s="1"/>
  <c r="AG66" i="20"/>
  <c r="AG265" i="20" s="1"/>
  <c r="AG490" i="20"/>
  <c r="AG518" i="20" s="1"/>
  <c r="AG513" i="20"/>
  <c r="AI265" i="20"/>
  <c r="AK265" i="20"/>
  <c r="AM265" i="20"/>
  <c r="AO265" i="20"/>
  <c r="AQ265" i="20"/>
  <c r="AS265" i="20"/>
  <c r="AU265" i="20"/>
  <c r="AU526" i="20" s="1"/>
  <c r="X345" i="20"/>
  <c r="Z345" i="20"/>
  <c r="AB345" i="20"/>
  <c r="AD345" i="20"/>
  <c r="AF345" i="20"/>
  <c r="AL345" i="20"/>
  <c r="AN345" i="20"/>
  <c r="AP345" i="20"/>
  <c r="AR345" i="20"/>
  <c r="U455" i="20"/>
  <c r="M15" i="20"/>
  <c r="X66" i="20"/>
  <c r="Z66" i="20"/>
  <c r="AB66" i="20"/>
  <c r="AD66" i="20"/>
  <c r="AF66" i="20"/>
  <c r="AH66" i="20"/>
  <c r="AJ66" i="20"/>
  <c r="X89" i="20"/>
  <c r="Z89" i="20"/>
  <c r="AB89" i="20"/>
  <c r="AD89" i="20"/>
  <c r="AD265" i="20" s="1"/>
  <c r="AF89" i="20"/>
  <c r="AH89" i="20"/>
  <c r="AJ89" i="20"/>
  <c r="U259" i="20"/>
  <c r="W260" i="20"/>
  <c r="W521" i="20" s="1"/>
  <c r="Y260" i="20"/>
  <c r="Y521" i="20" s="1"/>
  <c r="AA260" i="20"/>
  <c r="AA521" i="20" s="1"/>
  <c r="AC260" i="20"/>
  <c r="AC521" i="20" s="1"/>
  <c r="AE260" i="20"/>
  <c r="AE521" i="20" s="1"/>
  <c r="AG260" i="20"/>
  <c r="AG521" i="20" s="1"/>
  <c r="AI260" i="20"/>
  <c r="AI521" i="20" s="1"/>
  <c r="AK260" i="20"/>
  <c r="AK521" i="20" s="1"/>
  <c r="U261" i="20"/>
  <c r="U263" i="20"/>
  <c r="O265" i="20"/>
  <c r="O526" i="20" s="1"/>
  <c r="M269" i="20"/>
  <c r="Y275" i="20"/>
  <c r="Y345" i="20" s="1"/>
  <c r="AA275" i="20"/>
  <c r="AA345" i="20" s="1"/>
  <c r="AC275" i="20"/>
  <c r="AC345" i="20" s="1"/>
  <c r="AE275" i="20"/>
  <c r="AE345" i="20" s="1"/>
  <c r="AG275" i="20"/>
  <c r="AG345" i="20" s="1"/>
  <c r="AH284" i="20"/>
  <c r="AH345" i="20" s="1"/>
  <c r="AJ284" i="20"/>
  <c r="AJ345" i="20" s="1"/>
  <c r="AM284" i="20"/>
  <c r="AM345" i="20" s="1"/>
  <c r="AO284" i="20"/>
  <c r="AO345" i="20" s="1"/>
  <c r="AQ284" i="20"/>
  <c r="AQ345" i="20" s="1"/>
  <c r="AS307" i="20"/>
  <c r="AS345" i="20" s="1"/>
  <c r="X340" i="20"/>
  <c r="X520" i="20" s="1"/>
  <c r="Z340" i="20"/>
  <c r="Z520" i="20" s="1"/>
  <c r="AB340" i="20"/>
  <c r="AB520" i="20" s="1"/>
  <c r="AD340" i="20"/>
  <c r="AD520" i="20" s="1"/>
  <c r="AF340" i="20"/>
  <c r="AF520" i="20" s="1"/>
  <c r="AN340" i="20"/>
  <c r="AP340" i="20"/>
  <c r="AP520" i="20" s="1"/>
  <c r="AR340" i="20"/>
  <c r="AR520" i="20" s="1"/>
  <c r="U354" i="20"/>
  <c r="X411" i="20"/>
  <c r="X432" i="20" s="1"/>
  <c r="Z411" i="20"/>
  <c r="Z432" i="20" s="1"/>
  <c r="AB411" i="20"/>
  <c r="AB432" i="20" s="1"/>
  <c r="AD411" i="20"/>
  <c r="AD432" i="20" s="1"/>
  <c r="AF411" i="20"/>
  <c r="AF432" i="20" s="1"/>
  <c r="AH411" i="20"/>
  <c r="AH432" i="20" s="1"/>
  <c r="AJ411" i="20"/>
  <c r="AJ432" i="20" s="1"/>
  <c r="AM411" i="20"/>
  <c r="AM432" i="20" s="1"/>
  <c r="AO411" i="20"/>
  <c r="AO432" i="20" s="1"/>
  <c r="AQ411" i="20"/>
  <c r="AQ432" i="20" s="1"/>
  <c r="AS411" i="20"/>
  <c r="AS432" i="20" s="1"/>
  <c r="AT419" i="20"/>
  <c r="AT432" i="20" s="1"/>
  <c r="Y427" i="20"/>
  <c r="AA427" i="20"/>
  <c r="AC427" i="20"/>
  <c r="AE427" i="20"/>
  <c r="AG427" i="20"/>
  <c r="AI427" i="20"/>
  <c r="AK427" i="20"/>
  <c r="S432" i="20"/>
  <c r="U442" i="20"/>
  <c r="X442" i="20"/>
  <c r="X455" i="20" s="1"/>
  <c r="Z442" i="20"/>
  <c r="Z455" i="20" s="1"/>
  <c r="AB442" i="20"/>
  <c r="AB455" i="20" s="1"/>
  <c r="AD442" i="20"/>
  <c r="AD455" i="20" s="1"/>
  <c r="AF442" i="20"/>
  <c r="AF455" i="20" s="1"/>
  <c r="AH442" i="20"/>
  <c r="AH455" i="20" s="1"/>
  <c r="AJ442" i="20"/>
  <c r="AJ455" i="20" s="1"/>
  <c r="AL442" i="20"/>
  <c r="AL455" i="20" s="1"/>
  <c r="AN442" i="20"/>
  <c r="AN455" i="20" s="1"/>
  <c r="AP442" i="20"/>
  <c r="AP455" i="20" s="1"/>
  <c r="AR442" i="20"/>
  <c r="AR455" i="20" s="1"/>
  <c r="U490" i="20"/>
  <c r="X490" i="20"/>
  <c r="X518" i="20" s="1"/>
  <c r="Z490" i="20"/>
  <c r="Z518" i="20" s="1"/>
  <c r="AB490" i="20"/>
  <c r="AB518" i="20" s="1"/>
  <c r="AD490" i="20"/>
  <c r="AD518" i="20" s="1"/>
  <c r="AF490" i="20"/>
  <c r="AF518" i="20" s="1"/>
  <c r="AH490" i="20"/>
  <c r="AH518" i="20" s="1"/>
  <c r="AJ490" i="20"/>
  <c r="AJ518" i="20" s="1"/>
  <c r="AL490" i="20"/>
  <c r="AL518" i="20" s="1"/>
  <c r="AN490" i="20"/>
  <c r="AN518" i="20" s="1"/>
  <c r="AP490" i="20"/>
  <c r="AP518" i="20" s="1"/>
  <c r="AR490" i="20"/>
  <c r="AR518" i="20" s="1"/>
  <c r="AT490" i="20"/>
  <c r="AT518" i="20" s="1"/>
  <c r="Y513" i="20"/>
  <c r="AA513" i="20"/>
  <c r="AC513" i="20"/>
  <c r="AE513" i="20"/>
  <c r="AI513" i="20"/>
  <c r="AK513" i="20"/>
  <c r="AM513" i="20"/>
  <c r="AO513" i="20"/>
  <c r="AQ513" i="20"/>
  <c r="AS513" i="20"/>
  <c r="AS520" i="20" s="1"/>
  <c r="O525" i="20"/>
  <c r="U525" i="20" s="1"/>
  <c r="X646" i="20"/>
  <c r="Z646" i="20"/>
  <c r="AB646" i="20"/>
  <c r="AD646" i="20"/>
  <c r="AF646" i="20"/>
  <c r="AH646" i="20"/>
  <c r="AJ646" i="20"/>
  <c r="AL646" i="20"/>
  <c r="AN646" i="20"/>
  <c r="AP646" i="20"/>
  <c r="AR646" i="20"/>
  <c r="AT646" i="20"/>
  <c r="U260" i="20"/>
  <c r="U262" i="20"/>
  <c r="U275" i="20"/>
  <c r="AI284" i="20"/>
  <c r="AI345" i="20" s="1"/>
  <c r="AK284" i="20"/>
  <c r="AK345" i="20" s="1"/>
  <c r="AN411" i="20"/>
  <c r="AN432" i="20" s="1"/>
  <c r="AP411" i="20"/>
  <c r="AP432" i="20" s="1"/>
  <c r="AR411" i="20"/>
  <c r="AR432" i="20" s="1"/>
  <c r="X844" i="20"/>
  <c r="X840" i="20"/>
  <c r="X849" i="20" s="1"/>
  <c r="Z844" i="20"/>
  <c r="Z899" i="20" s="1"/>
  <c r="Z840" i="20"/>
  <c r="Z849" i="20" s="1"/>
  <c r="AB844" i="20"/>
  <c r="AB840" i="20"/>
  <c r="AB849" i="20" s="1"/>
  <c r="AD844" i="20"/>
  <c r="AD840" i="20"/>
  <c r="AD849" i="20" s="1"/>
  <c r="AF844" i="20"/>
  <c r="AF840" i="20"/>
  <c r="AF849" i="20" s="1"/>
  <c r="AH844" i="20"/>
  <c r="AH899" i="20" s="1"/>
  <c r="AH840" i="20"/>
  <c r="AH849" i="20" s="1"/>
  <c r="AJ844" i="20"/>
  <c r="AJ899" i="20" s="1"/>
  <c r="AJ840" i="20"/>
  <c r="AJ849" i="20" s="1"/>
  <c r="AU581" i="20"/>
  <c r="AU646" i="20" s="1"/>
  <c r="Y609" i="20"/>
  <c r="Y646" i="20" s="1"/>
  <c r="AA609" i="20"/>
  <c r="AA646" i="20" s="1"/>
  <c r="AC609" i="20"/>
  <c r="AC646" i="20" s="1"/>
  <c r="AE609" i="20"/>
  <c r="AE646" i="20" s="1"/>
  <c r="AG609" i="20"/>
  <c r="AG646" i="20" s="1"/>
  <c r="AI609" i="20"/>
  <c r="AI646" i="20" s="1"/>
  <c r="AK609" i="20"/>
  <c r="AK646" i="20" s="1"/>
  <c r="AM609" i="20"/>
  <c r="AM646" i="20" s="1"/>
  <c r="AO609" i="20"/>
  <c r="AO646" i="20" s="1"/>
  <c r="AQ609" i="20"/>
  <c r="AQ646" i="20" s="1"/>
  <c r="AS609" i="20"/>
  <c r="AS646" i="20" s="1"/>
  <c r="X642" i="20"/>
  <c r="X900" i="20" s="1"/>
  <c r="X907" i="20" s="1"/>
  <c r="Z642" i="20"/>
  <c r="Z900" i="20" s="1"/>
  <c r="Z907" i="20" s="1"/>
  <c r="AB642" i="20"/>
  <c r="AB900" i="20" s="1"/>
  <c r="AD642" i="20"/>
  <c r="AD900" i="20" s="1"/>
  <c r="AD907" i="20" s="1"/>
  <c r="AF642" i="20"/>
  <c r="AF900" i="20" s="1"/>
  <c r="AF907" i="20" s="1"/>
  <c r="AH642" i="20"/>
  <c r="AH900" i="20" s="1"/>
  <c r="AJ642" i="20"/>
  <c r="AJ900" i="20" s="1"/>
  <c r="AJ907" i="20" s="1"/>
  <c r="AL642" i="20"/>
  <c r="AN642" i="20"/>
  <c r="AN900" i="20" s="1"/>
  <c r="AN907" i="20" s="1"/>
  <c r="AP642" i="20"/>
  <c r="AP900" i="20" s="1"/>
  <c r="AP907" i="20" s="1"/>
  <c r="AR642" i="20"/>
  <c r="AR900" i="20" s="1"/>
  <c r="AT642" i="20"/>
  <c r="AT900" i="20" s="1"/>
  <c r="AT907" i="20" s="1"/>
  <c r="N646" i="20"/>
  <c r="Z697" i="20"/>
  <c r="Z738" i="20" s="1"/>
  <c r="AB697" i="20"/>
  <c r="AB738" i="20" s="1"/>
  <c r="AD697" i="20"/>
  <c r="AD738" i="20" s="1"/>
  <c r="AH697" i="20"/>
  <c r="AH738" i="20" s="1"/>
  <c r="AJ697" i="20"/>
  <c r="AJ738" i="20" s="1"/>
  <c r="AL697" i="20"/>
  <c r="AL738" i="20" s="1"/>
  <c r="AN697" i="20"/>
  <c r="AN738" i="20" s="1"/>
  <c r="AP697" i="20"/>
  <c r="AP738" i="20" s="1"/>
  <c r="AR697" i="20"/>
  <c r="AR738" i="20" s="1"/>
  <c r="M723" i="20"/>
  <c r="U729" i="20"/>
  <c r="X729" i="20"/>
  <c r="X738" i="20" s="1"/>
  <c r="AF729" i="20"/>
  <c r="AF738" i="20" s="1"/>
  <c r="U909" i="20"/>
  <c r="AL849" i="20"/>
  <c r="M849" i="20"/>
  <c r="AL844" i="20"/>
  <c r="AN844" i="20"/>
  <c r="AN899" i="20" s="1"/>
  <c r="AP844" i="20"/>
  <c r="AR844" i="20"/>
  <c r="AR899" i="20" s="1"/>
  <c r="U845" i="20"/>
  <c r="U847" i="20"/>
  <c r="N849" i="20"/>
  <c r="P849" i="20"/>
  <c r="R849" i="20"/>
  <c r="T849" i="20"/>
  <c r="W849" i="20"/>
  <c r="AN840" i="20"/>
  <c r="AN849" i="20" s="1"/>
  <c r="AR840" i="20"/>
  <c r="AR849" i="20" s="1"/>
  <c r="U902" i="20"/>
  <c r="N899" i="20"/>
  <c r="P899" i="20"/>
  <c r="R899" i="20"/>
  <c r="T899" i="20"/>
  <c r="AD899" i="20"/>
  <c r="AP899" i="20"/>
  <c r="AT899" i="20"/>
  <c r="N900" i="20"/>
  <c r="P900" i="20"/>
  <c r="R900" i="20"/>
  <c r="T900" i="20"/>
  <c r="AL900" i="20"/>
  <c r="AL907" i="20" s="1"/>
  <c r="N901" i="20"/>
  <c r="P901" i="20"/>
  <c r="R901" i="20"/>
  <c r="T901" i="20"/>
  <c r="X901" i="20"/>
  <c r="X908" i="20" s="1"/>
  <c r="Z901" i="20"/>
  <c r="Z908" i="20" s="1"/>
  <c r="AB901" i="20"/>
  <c r="AB908" i="20" s="1"/>
  <c r="AD901" i="20"/>
  <c r="AD908" i="20" s="1"/>
  <c r="AF901" i="20"/>
  <c r="AF908" i="20" s="1"/>
  <c r="AH901" i="20"/>
  <c r="AJ901" i="20"/>
  <c r="AL901" i="20"/>
  <c r="AL908" i="20" s="1"/>
  <c r="AN901" i="20"/>
  <c r="AN908" i="20" s="1"/>
  <c r="AP901" i="20"/>
  <c r="AP908" i="20" s="1"/>
  <c r="AR901" i="20"/>
  <c r="AR908" i="20" s="1"/>
  <c r="AT901" i="20"/>
  <c r="AT908" i="20" s="1"/>
  <c r="N902" i="20"/>
  <c r="P902" i="20"/>
  <c r="R902" i="20"/>
  <c r="T902" i="20"/>
  <c r="X902" i="20"/>
  <c r="X909" i="20" s="1"/>
  <c r="Z902" i="20"/>
  <c r="Z909" i="20" s="1"/>
  <c r="AB902" i="20"/>
  <c r="AB909" i="20" s="1"/>
  <c r="AD902" i="20"/>
  <c r="AD909" i="20" s="1"/>
  <c r="AF902" i="20"/>
  <c r="AF909" i="20" s="1"/>
  <c r="AH902" i="20"/>
  <c r="AJ902" i="20"/>
  <c r="AL902" i="20"/>
  <c r="AL909" i="20" s="1"/>
  <c r="AN902" i="20"/>
  <c r="AN909" i="20" s="1"/>
  <c r="AP902" i="20"/>
  <c r="AP909" i="20" s="1"/>
  <c r="AR902" i="20"/>
  <c r="AR909" i="20" s="1"/>
  <c r="AT902" i="20"/>
  <c r="AT909" i="20" s="1"/>
  <c r="N903" i="20"/>
  <c r="P903" i="20"/>
  <c r="R903" i="20"/>
  <c r="T903" i="20"/>
  <c r="X903" i="20"/>
  <c r="X910" i="20" s="1"/>
  <c r="Z903" i="20"/>
  <c r="Z910" i="20" s="1"/>
  <c r="AB903" i="20"/>
  <c r="AB910" i="20" s="1"/>
  <c r="AD903" i="20"/>
  <c r="AD910" i="20" s="1"/>
  <c r="AF903" i="20"/>
  <c r="AF910" i="20" s="1"/>
  <c r="AH903" i="20"/>
  <c r="AH910" i="20" s="1"/>
  <c r="AJ903" i="20"/>
  <c r="AL903" i="20"/>
  <c r="AL910" i="20" s="1"/>
  <c r="AN903" i="20"/>
  <c r="AN910" i="20" s="1"/>
  <c r="AP903" i="20"/>
  <c r="AP910" i="20" s="1"/>
  <c r="AR903" i="20"/>
  <c r="AR910" i="20" s="1"/>
  <c r="AT903" i="20"/>
  <c r="AT910" i="20" s="1"/>
  <c r="L904" i="20"/>
  <c r="L911" i="20" s="1"/>
  <c r="AM844" i="20"/>
  <c r="AM840" i="20"/>
  <c r="AM849" i="20" s="1"/>
  <c r="AO844" i="20"/>
  <c r="AO899" i="20" s="1"/>
  <c r="AO840" i="20"/>
  <c r="AO849" i="20" s="1"/>
  <c r="AQ844" i="20"/>
  <c r="AQ840" i="20"/>
  <c r="AQ849" i="20" s="1"/>
  <c r="AS844" i="20"/>
  <c r="AS899" i="20" s="1"/>
  <c r="AS840" i="20"/>
  <c r="AS849" i="20" s="1"/>
  <c r="AU848" i="20"/>
  <c r="AU840" i="20"/>
  <c r="AU849" i="20" s="1"/>
  <c r="U908" i="20"/>
  <c r="U910" i="20"/>
  <c r="U844" i="20"/>
  <c r="Y844" i="20"/>
  <c r="AA844" i="20"/>
  <c r="AA899" i="20" s="1"/>
  <c r="AC844" i="20"/>
  <c r="AE844" i="20"/>
  <c r="AG844" i="20"/>
  <c r="AI844" i="20"/>
  <c r="AI899" i="20" s="1"/>
  <c r="AK844" i="20"/>
  <c r="U846" i="20"/>
  <c r="U901" i="20" s="1"/>
  <c r="U848" i="20"/>
  <c r="U903" i="20" s="1"/>
  <c r="O849" i="20"/>
  <c r="O904" i="20" s="1"/>
  <c r="Q849" i="20"/>
  <c r="S849" i="20"/>
  <c r="S904" i="20" s="1"/>
  <c r="U840" i="20"/>
  <c r="Y840" i="20"/>
  <c r="Y849" i="20" s="1"/>
  <c r="AC840" i="20"/>
  <c r="AC849" i="20" s="1"/>
  <c r="AG840" i="20"/>
  <c r="AG849" i="20" s="1"/>
  <c r="AK840" i="20"/>
  <c r="AK849" i="20" s="1"/>
  <c r="AP840" i="20"/>
  <c r="AP849" i="20" s="1"/>
  <c r="U911" i="20"/>
  <c r="O899" i="20"/>
  <c r="Q899" i="20"/>
  <c r="S899" i="20"/>
  <c r="W899" i="20"/>
  <c r="AE899" i="20"/>
  <c r="AM899" i="20"/>
  <c r="AQ899" i="20"/>
  <c r="AU899" i="20"/>
  <c r="O900" i="20"/>
  <c r="Q900" i="20"/>
  <c r="Q907" i="20" s="1"/>
  <c r="S900" i="20"/>
  <c r="W900" i="20"/>
  <c r="AE900" i="20"/>
  <c r="AM900" i="20"/>
  <c r="AM907" i="20" s="1"/>
  <c r="AU900" i="20"/>
  <c r="O901" i="20"/>
  <c r="Q901" i="20"/>
  <c r="Q908" i="20" s="1"/>
  <c r="S901" i="20"/>
  <c r="W901" i="20"/>
  <c r="W908" i="20" s="1"/>
  <c r="Y901" i="20"/>
  <c r="Y908" i="20" s="1"/>
  <c r="AA901" i="20"/>
  <c r="AA908" i="20" s="1"/>
  <c r="AC901" i="20"/>
  <c r="AC908" i="20" s="1"/>
  <c r="AE901" i="20"/>
  <c r="AG901" i="20"/>
  <c r="AG908" i="20" s="1"/>
  <c r="AI901" i="20"/>
  <c r="AI908" i="20" s="1"/>
  <c r="AK901" i="20"/>
  <c r="AK908" i="20" s="1"/>
  <c r="AM901" i="20"/>
  <c r="AM908" i="20" s="1"/>
  <c r="AO901" i="20"/>
  <c r="AO908" i="20" s="1"/>
  <c r="AQ901" i="20"/>
  <c r="AQ908" i="20" s="1"/>
  <c r="AS901" i="20"/>
  <c r="AS908" i="20" s="1"/>
  <c r="AU901" i="20"/>
  <c r="O902" i="20"/>
  <c r="Q902" i="20"/>
  <c r="Q909" i="20" s="1"/>
  <c r="S902" i="20"/>
  <c r="W902" i="20"/>
  <c r="W909" i="20" s="1"/>
  <c r="Y902" i="20"/>
  <c r="Y909" i="20" s="1"/>
  <c r="AA902" i="20"/>
  <c r="AA909" i="20" s="1"/>
  <c r="AC902" i="20"/>
  <c r="AC909" i="20" s="1"/>
  <c r="AE902" i="20"/>
  <c r="AG902" i="20"/>
  <c r="AG909" i="20" s="1"/>
  <c r="AI902" i="20"/>
  <c r="AI909" i="20" s="1"/>
  <c r="AK902" i="20"/>
  <c r="AK909" i="20" s="1"/>
  <c r="AM902" i="20"/>
  <c r="AM909" i="20" s="1"/>
  <c r="AO902" i="20"/>
  <c r="AO909" i="20" s="1"/>
  <c r="AQ902" i="20"/>
  <c r="AQ909" i="20" s="1"/>
  <c r="AS902" i="20"/>
  <c r="AS909" i="20" s="1"/>
  <c r="AU902" i="20"/>
  <c r="O903" i="20"/>
  <c r="Q903" i="20"/>
  <c r="Q910" i="20" s="1"/>
  <c r="S903" i="20"/>
  <c r="W903" i="20"/>
  <c r="W910" i="20" s="1"/>
  <c r="Y903" i="20"/>
  <c r="Y910" i="20" s="1"/>
  <c r="AA903" i="20"/>
  <c r="AA910" i="20" s="1"/>
  <c r="AC903" i="20"/>
  <c r="AC910" i="20" s="1"/>
  <c r="AE903" i="20"/>
  <c r="AE910" i="20" s="1"/>
  <c r="AG903" i="20"/>
  <c r="AI903" i="20"/>
  <c r="AK903" i="20"/>
  <c r="AK910" i="20" s="1"/>
  <c r="AM903" i="20"/>
  <c r="AM910" i="20" s="1"/>
  <c r="AO903" i="20"/>
  <c r="AO910" i="20" s="1"/>
  <c r="AQ903" i="20"/>
  <c r="AQ910" i="20" s="1"/>
  <c r="AS903" i="20"/>
  <c r="AS910" i="20" s="1"/>
  <c r="AU903" i="20"/>
  <c r="AU910" i="20" s="1"/>
  <c r="U874" i="20"/>
  <c r="U883" i="20" s="1"/>
  <c r="Q883" i="20"/>
  <c r="X883" i="20"/>
  <c r="Z883" i="20"/>
  <c r="AB883" i="20"/>
  <c r="AD883" i="20"/>
  <c r="AF883" i="20"/>
  <c r="AH883" i="20"/>
  <c r="AJ883" i="20"/>
  <c r="AL883" i="20"/>
  <c r="AN883" i="20"/>
  <c r="AP883" i="20"/>
  <c r="AR883" i="20"/>
  <c r="AT883" i="20"/>
  <c r="U878" i="20"/>
  <c r="W883" i="20"/>
  <c r="Y883" i="20"/>
  <c r="AA883" i="20"/>
  <c r="AC883" i="20"/>
  <c r="AE883" i="20"/>
  <c r="AG883" i="20"/>
  <c r="AI883" i="20"/>
  <c r="AK883" i="20"/>
  <c r="AM883" i="20"/>
  <c r="AO883" i="20"/>
  <c r="AQ883" i="20"/>
  <c r="AS883" i="20"/>
  <c r="AU883" i="20"/>
  <c r="X12" i="17"/>
  <c r="AF514" i="19"/>
  <c r="AG601" i="19"/>
  <c r="AG600" i="19" s="1"/>
  <c r="AG605" i="19" s="1"/>
  <c r="Y600" i="19"/>
  <c r="Y605" i="19" s="1"/>
  <c r="Z600" i="19"/>
  <c r="Z605" i="19" s="1"/>
  <c r="AA600" i="19"/>
  <c r="AA605" i="19" s="1"/>
  <c r="AB600" i="19"/>
  <c r="AB605" i="19" s="1"/>
  <c r="AC600" i="19"/>
  <c r="AC605" i="19" s="1"/>
  <c r="AD600" i="19"/>
  <c r="AD605" i="19" s="1"/>
  <c r="AE600" i="19"/>
  <c r="AE605" i="19" s="1"/>
  <c r="AF600" i="19"/>
  <c r="AF605" i="19" s="1"/>
  <c r="AH600" i="19"/>
  <c r="AH605" i="19" s="1"/>
  <c r="AI600" i="19"/>
  <c r="AI605" i="19" s="1"/>
  <c r="AJ600" i="19"/>
  <c r="AJ605" i="19" s="1"/>
  <c r="AK600" i="19"/>
  <c r="AK605" i="19" s="1"/>
  <c r="AL600" i="19"/>
  <c r="AL605" i="19" s="1"/>
  <c r="AM600" i="19"/>
  <c r="AM605" i="19" s="1"/>
  <c r="AN600" i="19"/>
  <c r="AN605" i="19" s="1"/>
  <c r="AO600" i="19"/>
  <c r="AO605" i="19" s="1"/>
  <c r="AP600" i="19"/>
  <c r="AP605" i="19" s="1"/>
  <c r="AQ600" i="19"/>
  <c r="AQ605" i="19" s="1"/>
  <c r="AR600" i="19"/>
  <c r="AR605" i="19" s="1"/>
  <c r="AS600" i="19"/>
  <c r="AS605" i="19" s="1"/>
  <c r="X601" i="19"/>
  <c r="X600" i="19" s="1"/>
  <c r="X605" i="19" s="1"/>
  <c r="X572" i="19"/>
  <c r="Y570" i="19"/>
  <c r="Y577" i="19" s="1"/>
  <c r="Z570" i="19"/>
  <c r="Z577" i="19" s="1"/>
  <c r="AA570" i="19"/>
  <c r="AA577" i="19" s="1"/>
  <c r="AB570" i="19"/>
  <c r="AB577" i="19" s="1"/>
  <c r="AC570" i="19"/>
  <c r="AC577" i="19" s="1"/>
  <c r="AD570" i="19"/>
  <c r="AD577" i="19" s="1"/>
  <c r="AE570" i="19"/>
  <c r="AE577" i="19" s="1"/>
  <c r="AF570" i="19"/>
  <c r="AF577" i="19" s="1"/>
  <c r="AG570" i="19"/>
  <c r="AG577" i="19" s="1"/>
  <c r="AH570" i="19"/>
  <c r="AH577" i="19" s="1"/>
  <c r="AI570" i="19"/>
  <c r="AI577" i="19" s="1"/>
  <c r="AJ570" i="19"/>
  <c r="AJ577" i="19" s="1"/>
  <c r="AK570" i="19"/>
  <c r="AK577" i="19" s="1"/>
  <c r="AL570" i="19"/>
  <c r="AL577" i="19" s="1"/>
  <c r="AM570" i="19"/>
  <c r="AM577" i="19" s="1"/>
  <c r="AN570" i="19"/>
  <c r="AN577" i="19" s="1"/>
  <c r="AO570" i="19"/>
  <c r="AO577" i="19" s="1"/>
  <c r="AP570" i="19"/>
  <c r="AP577" i="19" s="1"/>
  <c r="AQ570" i="19"/>
  <c r="AQ577" i="19" s="1"/>
  <c r="AR570" i="19"/>
  <c r="AR577" i="19" s="1"/>
  <c r="AS570" i="19"/>
  <c r="AS577" i="19" s="1"/>
  <c r="AT570" i="19"/>
  <c r="AT577" i="19" s="1"/>
  <c r="AU570" i="19"/>
  <c r="AU577" i="19" s="1"/>
  <c r="X570" i="19"/>
  <c r="X577" i="19" s="1"/>
  <c r="AG542" i="19"/>
  <c r="AG540" i="19" s="1"/>
  <c r="AG546" i="19" s="1"/>
  <c r="X542" i="19"/>
  <c r="X540" i="19" s="1"/>
  <c r="X546" i="19" s="1"/>
  <c r="AU546" i="19"/>
  <c r="Y540" i="19"/>
  <c r="Y546" i="19" s="1"/>
  <c r="Z540" i="19"/>
  <c r="Z546" i="19" s="1"/>
  <c r="AA540" i="19"/>
  <c r="AA546" i="19" s="1"/>
  <c r="AB540" i="19"/>
  <c r="AB546" i="19" s="1"/>
  <c r="AC540" i="19"/>
  <c r="AC546" i="19" s="1"/>
  <c r="AD540" i="19"/>
  <c r="AD546" i="19" s="1"/>
  <c r="AE540" i="19"/>
  <c r="AE546" i="19" s="1"/>
  <c r="AF540" i="19"/>
  <c r="AF546" i="19" s="1"/>
  <c r="AH540" i="19"/>
  <c r="AH546" i="19" s="1"/>
  <c r="AI540" i="19"/>
  <c r="AI546" i="19" s="1"/>
  <c r="AJ540" i="19"/>
  <c r="AJ546" i="19" s="1"/>
  <c r="AK540" i="19"/>
  <c r="AK546" i="19" s="1"/>
  <c r="AL540" i="19"/>
  <c r="AL546" i="19" s="1"/>
  <c r="AM540" i="19"/>
  <c r="AM546" i="19" s="1"/>
  <c r="AN540" i="19"/>
  <c r="AN546" i="19" s="1"/>
  <c r="AO540" i="19"/>
  <c r="AO546" i="19" s="1"/>
  <c r="AP540" i="19"/>
  <c r="AP546" i="19" s="1"/>
  <c r="AQ540" i="19"/>
  <c r="AQ546" i="19" s="1"/>
  <c r="AR540" i="19"/>
  <c r="AR546" i="19" s="1"/>
  <c r="AS540" i="19"/>
  <c r="AS546" i="19" s="1"/>
  <c r="AT540" i="19"/>
  <c r="AT546" i="19" s="1"/>
  <c r="AE433" i="19"/>
  <c r="AI910" i="20" l="1"/>
  <c r="U849" i="20"/>
  <c r="AJ910" i="20"/>
  <c r="AJ909" i="20"/>
  <c r="AJ908" i="20"/>
  <c r="AQ520" i="20"/>
  <c r="AG910" i="20"/>
  <c r="AH909" i="20"/>
  <c r="AH908" i="20"/>
  <c r="M738" i="20"/>
  <c r="M904" i="20" s="1"/>
  <c r="M911" i="20" s="1"/>
  <c r="AR907" i="20"/>
  <c r="AB907" i="20"/>
  <c r="AO520" i="20"/>
  <c r="AN520" i="20"/>
  <c r="AU909" i="20"/>
  <c r="AE909" i="20"/>
  <c r="AU908" i="20"/>
  <c r="AE908" i="20"/>
  <c r="AH907" i="20"/>
  <c r="AH265" i="20"/>
  <c r="Z265" i="20"/>
  <c r="AF265" i="20"/>
  <c r="AJ265" i="20"/>
  <c r="AJ526" i="20" s="1"/>
  <c r="AB265" i="20"/>
  <c r="U345" i="20"/>
  <c r="T526" i="20"/>
  <c r="P526" i="20"/>
  <c r="AL899" i="20"/>
  <c r="AM520" i="20"/>
  <c r="U646" i="20"/>
  <c r="AK899" i="20"/>
  <c r="AK904" i="20" s="1"/>
  <c r="AG899" i="20"/>
  <c r="AC899" i="20"/>
  <c r="Y899" i="20"/>
  <c r="T904" i="20"/>
  <c r="P904" i="20"/>
  <c r="AF899" i="20"/>
  <c r="AF904" i="20" s="1"/>
  <c r="AB899" i="20"/>
  <c r="X899" i="20"/>
  <c r="X904" i="20" s="1"/>
  <c r="U520" i="20"/>
  <c r="AU907" i="20"/>
  <c r="M345" i="20"/>
  <c r="X265" i="20"/>
  <c r="X526" i="20" s="1"/>
  <c r="S526" i="20"/>
  <c r="AG526" i="20"/>
  <c r="AE520" i="20"/>
  <c r="AE906" i="20" s="1"/>
  <c r="AA520" i="20"/>
  <c r="AA906" i="20" s="1"/>
  <c r="AT526" i="20"/>
  <c r="AL526" i="20"/>
  <c r="AL911" i="20" s="1"/>
  <c r="W526" i="20"/>
  <c r="U265" i="20"/>
  <c r="AL906" i="20"/>
  <c r="AI520" i="20"/>
  <c r="AI906" i="20" s="1"/>
  <c r="AE526" i="20"/>
  <c r="AA526" i="20"/>
  <c r="U518" i="20"/>
  <c r="U899" i="20"/>
  <c r="R904" i="20"/>
  <c r="N904" i="20"/>
  <c r="U900" i="20"/>
  <c r="U738" i="20"/>
  <c r="AK520" i="20"/>
  <c r="AG520" i="20"/>
  <c r="AG906" i="20" s="1"/>
  <c r="AC520" i="20"/>
  <c r="Y520" i="20"/>
  <c r="Y906" i="20" s="1"/>
  <c r="AC526" i="20"/>
  <c r="Y526" i="20"/>
  <c r="M265" i="20"/>
  <c r="AI907" i="20"/>
  <c r="AE907" i="20"/>
  <c r="AA907" i="20"/>
  <c r="W907" i="20"/>
  <c r="AG904" i="20"/>
  <c r="AC904" i="20"/>
  <c r="Y904" i="20"/>
  <c r="AR526" i="20"/>
  <c r="AN526" i="20"/>
  <c r="AH526" i="20"/>
  <c r="AD526" i="20"/>
  <c r="Z526" i="20"/>
  <c r="AF526" i="20"/>
  <c r="AB526" i="20"/>
  <c r="AP526" i="20"/>
  <c r="AU906" i="20"/>
  <c r="AU904" i="20"/>
  <c r="AQ906" i="20"/>
  <c r="AQ911" i="20" s="1"/>
  <c r="AQ904" i="20"/>
  <c r="AM906" i="20"/>
  <c r="AM911" i="20" s="1"/>
  <c r="AM904" i="20"/>
  <c r="AI904" i="20"/>
  <c r="AE904" i="20"/>
  <c r="AA904" i="20"/>
  <c r="W906" i="20"/>
  <c r="W904" i="20"/>
  <c r="Q904" i="20"/>
  <c r="Q906" i="20"/>
  <c r="Q911" i="20" s="1"/>
  <c r="AT904" i="20"/>
  <c r="AT906" i="20"/>
  <c r="AT911" i="20" s="1"/>
  <c r="AP904" i="20"/>
  <c r="AP906" i="20"/>
  <c r="AP911" i="20" s="1"/>
  <c r="AH904" i="20"/>
  <c r="AH906" i="20"/>
  <c r="AD904" i="20"/>
  <c r="AD906" i="20"/>
  <c r="AD911" i="20" s="1"/>
  <c r="Z904" i="20"/>
  <c r="Z906" i="20"/>
  <c r="Z911" i="20" s="1"/>
  <c r="AS906" i="20"/>
  <c r="AS911" i="20" s="1"/>
  <c r="AS904" i="20"/>
  <c r="AO906" i="20"/>
  <c r="AO911" i="20" s="1"/>
  <c r="AO904" i="20"/>
  <c r="AR904" i="20"/>
  <c r="AR906" i="20"/>
  <c r="AN904" i="20"/>
  <c r="AN906" i="20"/>
  <c r="AN911" i="20" s="1"/>
  <c r="AJ904" i="20"/>
  <c r="AJ906" i="20"/>
  <c r="AJ911" i="20" s="1"/>
  <c r="AF906" i="20"/>
  <c r="AF911" i="20" s="1"/>
  <c r="AB904" i="20"/>
  <c r="AB906" i="20"/>
  <c r="AB911" i="20" s="1"/>
  <c r="AQ526" i="20"/>
  <c r="AM526" i="20"/>
  <c r="AI526" i="20"/>
  <c r="U432" i="20"/>
  <c r="AK907" i="20"/>
  <c r="AG907" i="20"/>
  <c r="AC907" i="20"/>
  <c r="Y907" i="20"/>
  <c r="AS526" i="20"/>
  <c r="AO526" i="20"/>
  <c r="AK526" i="20"/>
  <c r="AK411" i="19"/>
  <c r="AH911" i="20" l="1"/>
  <c r="AR911" i="20"/>
  <c r="U526" i="20"/>
  <c r="M526" i="20"/>
  <c r="U904" i="20"/>
  <c r="X906" i="20"/>
  <c r="X911" i="20" s="1"/>
  <c r="AC906" i="20"/>
  <c r="AK906" i="20"/>
  <c r="AK911" i="20" s="1"/>
  <c r="AA911" i="20"/>
  <c r="AI911" i="20"/>
  <c r="AU911" i="20"/>
  <c r="W911" i="20"/>
  <c r="AE911" i="20"/>
  <c r="Y911" i="20"/>
  <c r="AC911" i="20"/>
  <c r="AG911" i="20"/>
  <c r="Y245" i="19"/>
  <c r="Y250" i="19" s="1"/>
  <c r="Z245" i="19"/>
  <c r="Z250" i="19" s="1"/>
  <c r="AA245" i="19"/>
  <c r="AA250" i="19" s="1"/>
  <c r="AB245" i="19"/>
  <c r="AB250" i="19" s="1"/>
  <c r="AC245" i="19"/>
  <c r="AC250" i="19" s="1"/>
  <c r="AD245" i="19"/>
  <c r="AD250" i="19" s="1"/>
  <c r="AE245" i="19"/>
  <c r="AE250" i="19" s="1"/>
  <c r="AF245" i="19"/>
  <c r="AF250" i="19" s="1"/>
  <c r="AH245" i="19"/>
  <c r="AH250" i="19" s="1"/>
  <c r="AI245" i="19"/>
  <c r="AI250" i="19" s="1"/>
  <c r="AJ245" i="19"/>
  <c r="AJ250" i="19" s="1"/>
  <c r="AK245" i="19"/>
  <c r="AK250" i="19" s="1"/>
  <c r="AL245" i="19"/>
  <c r="AL250" i="19" s="1"/>
  <c r="AM245" i="19"/>
  <c r="AM250" i="19" s="1"/>
  <c r="AN245" i="19"/>
  <c r="AN250" i="19" s="1"/>
  <c r="AO245" i="19"/>
  <c r="AO250" i="19" s="1"/>
  <c r="AP245" i="19"/>
  <c r="AP250" i="19" s="1"/>
  <c r="X246" i="19"/>
  <c r="X245" i="19" s="1"/>
  <c r="X250" i="19" s="1"/>
  <c r="AG246" i="19"/>
  <c r="AG245" i="19" s="1"/>
  <c r="AG250" i="19" s="1"/>
  <c r="AG195" i="19"/>
  <c r="AG194" i="19"/>
  <c r="X194" i="19"/>
  <c r="X193" i="19"/>
  <c r="X192" i="19" s="1"/>
  <c r="X199" i="19" s="1"/>
  <c r="AU192" i="19"/>
  <c r="AU199" i="19" s="1"/>
  <c r="AT192" i="19"/>
  <c r="AT199" i="19" s="1"/>
  <c r="AS192" i="19"/>
  <c r="AS199" i="19" s="1"/>
  <c r="AR192" i="19"/>
  <c r="AR199" i="19" s="1"/>
  <c r="AQ192" i="19"/>
  <c r="AQ199" i="19" s="1"/>
  <c r="AP192" i="19"/>
  <c r="AP199" i="19" s="1"/>
  <c r="AO192" i="19"/>
  <c r="AO199" i="19" s="1"/>
  <c r="AN192" i="19"/>
  <c r="AN199" i="19" s="1"/>
  <c r="AM192" i="19"/>
  <c r="AM199" i="19" s="1"/>
  <c r="AL192" i="19"/>
  <c r="AL199" i="19" s="1"/>
  <c r="AK192" i="19"/>
  <c r="AK199" i="19" s="1"/>
  <c r="AJ192" i="19"/>
  <c r="AJ199" i="19" s="1"/>
  <c r="AI192" i="19"/>
  <c r="AI199" i="19" s="1"/>
  <c r="AH192" i="19"/>
  <c r="AH199" i="19" s="1"/>
  <c r="AF192" i="19"/>
  <c r="AF199" i="19" s="1"/>
  <c r="AE192" i="19"/>
  <c r="AE199" i="19" s="1"/>
  <c r="AD192" i="19"/>
  <c r="AD199" i="19" s="1"/>
  <c r="AC192" i="19"/>
  <c r="AC199" i="19" s="1"/>
  <c r="AB192" i="19"/>
  <c r="AB199" i="19" s="1"/>
  <c r="AA192" i="19"/>
  <c r="AA199" i="19" s="1"/>
  <c r="Z192" i="19"/>
  <c r="Z199" i="19" s="1"/>
  <c r="Y192" i="19"/>
  <c r="Y199" i="19" s="1"/>
  <c r="U192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W183" i="19"/>
  <c r="X190" i="19"/>
  <c r="Y190" i="19"/>
  <c r="Z190" i="19"/>
  <c r="AA190" i="19"/>
  <c r="AB190" i="19"/>
  <c r="AC190" i="19"/>
  <c r="AD190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S190" i="19"/>
  <c r="AT190" i="19"/>
  <c r="AU190" i="19"/>
  <c r="W190" i="19"/>
  <c r="W85" i="19"/>
  <c r="W90" i="19" s="1"/>
  <c r="Y85" i="19"/>
  <c r="Y90" i="19" s="1"/>
  <c r="Z85" i="19"/>
  <c r="Z90" i="19" s="1"/>
  <c r="AA85" i="19"/>
  <c r="AA90" i="19" s="1"/>
  <c r="AB85" i="19"/>
  <c r="AB90" i="19" s="1"/>
  <c r="AC85" i="19"/>
  <c r="AC90" i="19" s="1"/>
  <c r="AD85" i="19"/>
  <c r="AD90" i="19" s="1"/>
  <c r="AE85" i="19"/>
  <c r="AE90" i="19" s="1"/>
  <c r="AF85" i="19"/>
  <c r="AF90" i="19" s="1"/>
  <c r="AH85" i="19"/>
  <c r="AH90" i="19" s="1"/>
  <c r="AI85" i="19"/>
  <c r="AI90" i="19" s="1"/>
  <c r="AJ85" i="19"/>
  <c r="AJ90" i="19" s="1"/>
  <c r="AK85" i="19"/>
  <c r="AK90" i="19" s="1"/>
  <c r="AG86" i="19"/>
  <c r="AG85" i="19" s="1"/>
  <c r="AG90" i="19" s="1"/>
  <c r="X86" i="19"/>
  <c r="X85" i="19" s="1"/>
  <c r="X90" i="19" s="1"/>
  <c r="AG192" i="19" l="1"/>
  <c r="AG199" i="19" s="1"/>
  <c r="W65" i="19"/>
  <c r="X65" i="19"/>
  <c r="Y65" i="19"/>
  <c r="Z65" i="19"/>
  <c r="AA65" i="19"/>
  <c r="AB65" i="19"/>
  <c r="AC65" i="19"/>
  <c r="AD65" i="19"/>
  <c r="AE65" i="19"/>
  <c r="AF65" i="19"/>
  <c r="AH65" i="19"/>
  <c r="AI65" i="19"/>
  <c r="AJ65" i="19"/>
  <c r="AK66" i="19"/>
  <c r="AK65" i="19" s="1"/>
  <c r="Q54" i="18"/>
  <c r="Y24" i="18"/>
  <c r="Y23" i="18"/>
  <c r="Y22" i="18"/>
  <c r="Q22" i="18" s="1"/>
  <c r="Y21" i="18"/>
  <c r="Q21" i="18" s="1"/>
  <c r="Y20" i="18"/>
  <c r="Y19" i="18"/>
  <c r="Y18" i="18"/>
  <c r="Q18" i="18" s="1"/>
  <c r="Y17" i="18"/>
  <c r="Q17" i="18" s="1"/>
  <c r="X55" i="18"/>
  <c r="W55" i="18"/>
  <c r="V55" i="18"/>
  <c r="U55" i="18"/>
  <c r="T55" i="18"/>
  <c r="S55" i="18"/>
  <c r="R55" i="18"/>
  <c r="P55" i="18"/>
  <c r="Q53" i="18"/>
  <c r="Q52" i="18"/>
  <c r="Q51" i="18"/>
  <c r="Q50" i="18"/>
  <c r="Q49" i="18"/>
  <c r="Q48" i="18"/>
  <c r="Q47" i="18"/>
  <c r="Y46" i="18"/>
  <c r="Q46" i="18" s="1"/>
  <c r="Q43" i="18"/>
  <c r="Q42" i="18" s="1"/>
  <c r="Y42" i="18"/>
  <c r="W40" i="18"/>
  <c r="W25" i="18" s="1"/>
  <c r="V40" i="18"/>
  <c r="U40" i="18"/>
  <c r="T40" i="18"/>
  <c r="S40" i="18"/>
  <c r="R40" i="18"/>
  <c r="P40" i="18"/>
  <c r="Q39" i="18"/>
  <c r="Q38" i="18"/>
  <c r="Q37" i="18"/>
  <c r="Q36" i="18"/>
  <c r="Q35" i="18"/>
  <c r="Q34" i="18"/>
  <c r="Q33" i="18"/>
  <c r="Q32" i="18"/>
  <c r="Y31" i="18"/>
  <c r="Y30" i="18" s="1"/>
  <c r="Q28" i="18"/>
  <c r="Q24" i="18"/>
  <c r="Q23" i="18"/>
  <c r="Q20" i="18"/>
  <c r="Q19" i="18"/>
  <c r="Y55" i="18" l="1"/>
  <c r="P25" i="18"/>
  <c r="R25" i="18"/>
  <c r="V25" i="18"/>
  <c r="U25" i="18"/>
  <c r="Q31" i="18"/>
  <c r="Q16" i="18" s="1"/>
  <c r="Q13" i="18"/>
  <c r="Y16" i="18"/>
  <c r="Y29" i="18"/>
  <c r="Q29" i="18" s="1"/>
  <c r="Q14" i="18" s="1"/>
  <c r="Y15" i="18"/>
  <c r="Q30" i="18"/>
  <c r="Q15" i="18" s="1"/>
  <c r="T25" i="18"/>
  <c r="S25" i="18"/>
  <c r="AG66" i="19"/>
  <c r="AG65" i="19" s="1"/>
  <c r="Q55" i="18"/>
  <c r="M40" i="17" l="1"/>
  <c r="N40" i="17"/>
  <c r="P40" i="17"/>
  <c r="P55" i="17"/>
  <c r="R55" i="17"/>
  <c r="S55" i="17"/>
  <c r="T55" i="17"/>
  <c r="U55" i="17"/>
  <c r="V55" i="17"/>
  <c r="W55" i="17"/>
  <c r="X55" i="17"/>
  <c r="M70" i="17"/>
  <c r="N70" i="17"/>
  <c r="P70" i="17"/>
  <c r="R70" i="17"/>
  <c r="S70" i="17"/>
  <c r="T70" i="17"/>
  <c r="U70" i="17"/>
  <c r="V70" i="17"/>
  <c r="W70" i="17"/>
  <c r="X70" i="17"/>
  <c r="P85" i="17"/>
  <c r="R85" i="17"/>
  <c r="R25" i="17" s="1"/>
  <c r="S85" i="17"/>
  <c r="T85" i="17"/>
  <c r="V85" i="17"/>
  <c r="V25" i="17" s="1"/>
  <c r="W85" i="17"/>
  <c r="X85" i="17"/>
  <c r="Q84" i="17"/>
  <c r="Q83" i="17"/>
  <c r="Q82" i="17"/>
  <c r="Q81" i="17"/>
  <c r="Q80" i="17"/>
  <c r="Q79" i="17"/>
  <c r="Q78" i="17"/>
  <c r="Q77" i="17"/>
  <c r="Q76" i="17"/>
  <c r="Q73" i="17"/>
  <c r="Y72" i="17"/>
  <c r="Y85" i="17" s="1"/>
  <c r="Q69" i="17"/>
  <c r="Q68" i="17"/>
  <c r="Q67" i="17"/>
  <c r="Q66" i="17"/>
  <c r="Q65" i="17"/>
  <c r="Q64" i="17"/>
  <c r="Q63" i="17"/>
  <c r="Q62" i="17"/>
  <c r="Y61" i="17"/>
  <c r="Y16" i="17" s="1"/>
  <c r="Q15" i="17"/>
  <c r="Q58" i="17"/>
  <c r="Y57" i="17"/>
  <c r="Y42" i="17"/>
  <c r="Q54" i="17"/>
  <c r="Q53" i="17"/>
  <c r="Q52" i="17"/>
  <c r="Q51" i="17"/>
  <c r="Q50" i="17"/>
  <c r="Q49" i="17"/>
  <c r="Q48" i="17"/>
  <c r="Q47" i="17"/>
  <c r="Y46" i="17"/>
  <c r="Q46" i="17" s="1"/>
  <c r="Q43" i="17"/>
  <c r="Q42" i="17" s="1"/>
  <c r="Q39" i="17"/>
  <c r="Q38" i="17"/>
  <c r="Q37" i="17"/>
  <c r="Q36" i="17"/>
  <c r="Q35" i="17"/>
  <c r="Q34" i="17"/>
  <c r="Q33" i="17"/>
  <c r="Q32" i="17"/>
  <c r="Q28" i="17"/>
  <c r="Y24" i="17"/>
  <c r="Q24" i="17" s="1"/>
  <c r="Y23" i="17"/>
  <c r="Q23" i="17" s="1"/>
  <c r="Y22" i="17"/>
  <c r="Q22" i="17" s="1"/>
  <c r="Y21" i="17"/>
  <c r="Q21" i="17" s="1"/>
  <c r="Y20" i="17"/>
  <c r="Q20" i="17" s="1"/>
  <c r="Y19" i="17"/>
  <c r="Q19" i="17" s="1"/>
  <c r="Y18" i="17"/>
  <c r="Q18" i="17" s="1"/>
  <c r="Y17" i="17"/>
  <c r="Q17" i="17" s="1"/>
  <c r="Y15" i="17"/>
  <c r="Y14" i="17"/>
  <c r="Y13" i="17"/>
  <c r="W25" i="17" l="1"/>
  <c r="Q55" i="17"/>
  <c r="Y55" i="17"/>
  <c r="Q31" i="17"/>
  <c r="T25" i="17"/>
  <c r="Q57" i="17"/>
  <c r="Q61" i="17"/>
  <c r="Q13" i="17"/>
  <c r="Q27" i="17"/>
  <c r="Y12" i="17"/>
  <c r="Y40" i="17"/>
  <c r="S25" i="17"/>
  <c r="Y70" i="17"/>
  <c r="P25" i="17"/>
  <c r="X25" i="17"/>
  <c r="Q70" i="17" l="1"/>
  <c r="Q40" i="17"/>
  <c r="Q16" i="17"/>
  <c r="Y25" i="17"/>
  <c r="AT438" i="19"/>
  <c r="Y432" i="19"/>
  <c r="Y438" i="19" s="1"/>
  <c r="Z432" i="19"/>
  <c r="Z438" i="19" s="1"/>
  <c r="AA432" i="19"/>
  <c r="AA438" i="19" s="1"/>
  <c r="AB432" i="19"/>
  <c r="AB438" i="19" s="1"/>
  <c r="AC432" i="19"/>
  <c r="AC438" i="19" s="1"/>
  <c r="AD432" i="19"/>
  <c r="AD438" i="19" s="1"/>
  <c r="AE432" i="19"/>
  <c r="AE438" i="19" s="1"/>
  <c r="AF432" i="19"/>
  <c r="AF438" i="19" s="1"/>
  <c r="AG432" i="19"/>
  <c r="AG438" i="19" s="1"/>
  <c r="AH432" i="19"/>
  <c r="AH438" i="19" s="1"/>
  <c r="AI432" i="19"/>
  <c r="AI438" i="19" s="1"/>
  <c r="AJ432" i="19"/>
  <c r="AJ438" i="19" s="1"/>
  <c r="AK432" i="19"/>
  <c r="AK438" i="19" s="1"/>
  <c r="AL432" i="19"/>
  <c r="AL438" i="19" s="1"/>
  <c r="AM432" i="19"/>
  <c r="AM438" i="19" s="1"/>
  <c r="AN432" i="19"/>
  <c r="AN438" i="19" s="1"/>
  <c r="AO432" i="19"/>
  <c r="AO438" i="19" s="1"/>
  <c r="AP432" i="19"/>
  <c r="AP438" i="19" s="1"/>
  <c r="AQ432" i="19"/>
  <c r="AQ438" i="19" s="1"/>
  <c r="AR432" i="19"/>
  <c r="AR438" i="19" s="1"/>
  <c r="AS432" i="19"/>
  <c r="AS438" i="19" s="1"/>
  <c r="X432" i="19"/>
  <c r="X438" i="19" s="1"/>
  <c r="X411" i="19"/>
  <c r="X410" i="19" s="1"/>
  <c r="X416" i="19" s="1"/>
  <c r="AU416" i="19"/>
  <c r="Y410" i="19"/>
  <c r="Y416" i="19" s="1"/>
  <c r="Z410" i="19"/>
  <c r="Z416" i="19" s="1"/>
  <c r="AA410" i="19"/>
  <c r="AA416" i="19" s="1"/>
  <c r="AB410" i="19"/>
  <c r="AB416" i="19" s="1"/>
  <c r="AC410" i="19"/>
  <c r="AC416" i="19" s="1"/>
  <c r="AD410" i="19"/>
  <c r="AD416" i="19" s="1"/>
  <c r="AE410" i="19"/>
  <c r="AE416" i="19" s="1"/>
  <c r="AF410" i="19"/>
  <c r="AF416" i="19" s="1"/>
  <c r="AG410" i="19"/>
  <c r="AG416" i="19" s="1"/>
  <c r="AH410" i="19"/>
  <c r="AH416" i="19" s="1"/>
  <c r="AI410" i="19"/>
  <c r="AI416" i="19" s="1"/>
  <c r="AJ410" i="19"/>
  <c r="AJ416" i="19" s="1"/>
  <c r="AK410" i="19"/>
  <c r="AK416" i="19" s="1"/>
  <c r="AL410" i="19"/>
  <c r="AM410" i="19"/>
  <c r="AM416" i="19" s="1"/>
  <c r="AN410" i="19"/>
  <c r="AN416" i="19" s="1"/>
  <c r="AO410" i="19"/>
  <c r="AO416" i="19" s="1"/>
  <c r="AP410" i="19"/>
  <c r="AP416" i="19" s="1"/>
  <c r="AQ410" i="19"/>
  <c r="AQ416" i="19" s="1"/>
  <c r="AR410" i="19"/>
  <c r="AR416" i="19" s="1"/>
  <c r="AS410" i="19"/>
  <c r="AS416" i="19" s="1"/>
  <c r="AT410" i="19"/>
  <c r="AT416" i="19" s="1"/>
  <c r="AT409" i="19"/>
  <c r="Y403" i="19"/>
  <c r="Y409" i="19" s="1"/>
  <c r="Z403" i="19"/>
  <c r="Z409" i="19" s="1"/>
  <c r="AA403" i="19"/>
  <c r="AA409" i="19" s="1"/>
  <c r="AB403" i="19"/>
  <c r="AB409" i="19" s="1"/>
  <c r="AC403" i="19"/>
  <c r="AC409" i="19" s="1"/>
  <c r="AD403" i="19"/>
  <c r="AD409" i="19" s="1"/>
  <c r="AE403" i="19"/>
  <c r="AE409" i="19" s="1"/>
  <c r="AF403" i="19"/>
  <c r="AF409" i="19" s="1"/>
  <c r="AG403" i="19"/>
  <c r="AG409" i="19" s="1"/>
  <c r="AH403" i="19"/>
  <c r="AH409" i="19" s="1"/>
  <c r="AI403" i="19"/>
  <c r="AI409" i="19" s="1"/>
  <c r="AJ403" i="19"/>
  <c r="AJ409" i="19" s="1"/>
  <c r="AK403" i="19"/>
  <c r="AK409" i="19" s="1"/>
  <c r="AL403" i="19"/>
  <c r="AM403" i="19"/>
  <c r="AM409" i="19" s="1"/>
  <c r="AN403" i="19"/>
  <c r="AN409" i="19" s="1"/>
  <c r="AO403" i="19"/>
  <c r="AO409" i="19" s="1"/>
  <c r="AP403" i="19"/>
  <c r="AP409" i="19" s="1"/>
  <c r="AQ403" i="19"/>
  <c r="AQ409" i="19" s="1"/>
  <c r="AR403" i="19"/>
  <c r="AR409" i="19" s="1"/>
  <c r="AS403" i="19"/>
  <c r="AS409" i="19" s="1"/>
  <c r="X403" i="19"/>
  <c r="X409" i="19" s="1"/>
  <c r="Y299" i="19"/>
  <c r="Z299" i="19"/>
  <c r="Z305" i="19" s="1"/>
  <c r="AA299" i="19"/>
  <c r="AB299" i="19"/>
  <c r="AC299" i="19"/>
  <c r="AD299" i="19"/>
  <c r="AD305" i="19" s="1"/>
  <c r="AE299" i="19"/>
  <c r="AF299" i="19"/>
  <c r="AG299" i="19"/>
  <c r="AH299" i="19"/>
  <c r="AH305" i="19" s="1"/>
  <c r="AI299" i="19"/>
  <c r="AJ299" i="19"/>
  <c r="AK299" i="19"/>
  <c r="AL299" i="19"/>
  <c r="AL305" i="19" s="1"/>
  <c r="AM299" i="19"/>
  <c r="AN299" i="19"/>
  <c r="AO299" i="19"/>
  <c r="AP299" i="19"/>
  <c r="AP305" i="19" s="1"/>
  <c r="AQ299" i="19"/>
  <c r="AR299" i="19"/>
  <c r="AS299" i="19"/>
  <c r="X299" i="19"/>
  <c r="Y305" i="19"/>
  <c r="AA305" i="19"/>
  <c r="AB305" i="19"/>
  <c r="AC305" i="19"/>
  <c r="AE305" i="19"/>
  <c r="AF305" i="19"/>
  <c r="AG305" i="19"/>
  <c r="AI305" i="19"/>
  <c r="AJ305" i="19"/>
  <c r="AK305" i="19"/>
  <c r="AM305" i="19"/>
  <c r="AN305" i="19"/>
  <c r="AO305" i="19"/>
  <c r="AQ305" i="19"/>
  <c r="AR305" i="19"/>
  <c r="AS305" i="19"/>
  <c r="AT305" i="19"/>
  <c r="AU305" i="19"/>
  <c r="X305" i="19"/>
  <c r="AS284" i="19"/>
  <c r="X276" i="19"/>
  <c r="X284" i="19" s="1"/>
  <c r="AT284" i="19"/>
  <c r="Y276" i="19"/>
  <c r="Y284" i="19" s="1"/>
  <c r="Z276" i="19"/>
  <c r="Z284" i="19" s="1"/>
  <c r="AA276" i="19"/>
  <c r="AA284" i="19" s="1"/>
  <c r="AB276" i="19"/>
  <c r="AB284" i="19" s="1"/>
  <c r="AC276" i="19"/>
  <c r="AC284" i="19" s="1"/>
  <c r="AD276" i="19"/>
  <c r="AD284" i="19" s="1"/>
  <c r="AE276" i="19"/>
  <c r="AE284" i="19" s="1"/>
  <c r="AF276" i="19"/>
  <c r="AF284" i="19" s="1"/>
  <c r="AG276" i="19"/>
  <c r="AG284" i="19" s="1"/>
  <c r="AH276" i="19"/>
  <c r="AH284" i="19" s="1"/>
  <c r="AI276" i="19"/>
  <c r="AI284" i="19" s="1"/>
  <c r="AJ276" i="19"/>
  <c r="AJ284" i="19" s="1"/>
  <c r="AK276" i="19"/>
  <c r="AK284" i="19" s="1"/>
  <c r="AL276" i="19"/>
  <c r="AM276" i="19"/>
  <c r="AM284" i="19" s="1"/>
  <c r="AN276" i="19"/>
  <c r="AN284" i="19" s="1"/>
  <c r="AO276" i="19"/>
  <c r="AO284" i="19" s="1"/>
  <c r="AP276" i="19"/>
  <c r="AP284" i="19" s="1"/>
  <c r="AQ276" i="19"/>
  <c r="AQ284" i="19" s="1"/>
  <c r="AR276" i="19"/>
  <c r="AR284" i="19" s="1"/>
  <c r="Y269" i="19"/>
  <c r="Z269" i="19"/>
  <c r="AA269" i="19"/>
  <c r="AB269" i="19"/>
  <c r="AC269" i="19"/>
  <c r="AD269" i="19"/>
  <c r="AE269" i="19"/>
  <c r="AF269" i="19"/>
  <c r="AG269" i="19"/>
  <c r="AG275" i="19" s="1"/>
  <c r="X269" i="19"/>
  <c r="X275" i="19" s="1"/>
  <c r="AH176" i="19"/>
  <c r="AH181" i="19" s="1"/>
  <c r="AI176" i="19"/>
  <c r="AI181" i="19" s="1"/>
  <c r="AJ176" i="19"/>
  <c r="AJ181" i="19" s="1"/>
  <c r="AG177" i="19"/>
  <c r="AG176" i="19" s="1"/>
  <c r="AG181" i="19" s="1"/>
  <c r="AK176" i="19"/>
  <c r="AK181" i="19" s="1"/>
  <c r="W181" i="19"/>
  <c r="W868" i="19" l="1"/>
  <c r="Q891" i="19"/>
  <c r="Q868" i="19"/>
  <c r="T905" i="19"/>
  <c r="S905" i="19"/>
  <c r="R905" i="19"/>
  <c r="P905" i="19"/>
  <c r="O905" i="19"/>
  <c r="N905" i="19"/>
  <c r="T904" i="19"/>
  <c r="S904" i="19"/>
  <c r="R904" i="19"/>
  <c r="P904" i="19"/>
  <c r="O904" i="19"/>
  <c r="N904" i="19"/>
  <c r="T903" i="19"/>
  <c r="S903" i="19"/>
  <c r="R903" i="19"/>
  <c r="P903" i="19"/>
  <c r="O903" i="19"/>
  <c r="N903" i="19"/>
  <c r="T902" i="19"/>
  <c r="S902" i="19"/>
  <c r="R902" i="19"/>
  <c r="P902" i="19"/>
  <c r="O902" i="19"/>
  <c r="N902" i="19"/>
  <c r="U901" i="19"/>
  <c r="T901" i="19"/>
  <c r="S901" i="19"/>
  <c r="R901" i="19"/>
  <c r="P901" i="19"/>
  <c r="O901" i="19"/>
  <c r="N901" i="19"/>
  <c r="U900" i="19"/>
  <c r="T900" i="19"/>
  <c r="S900" i="19"/>
  <c r="R900" i="19"/>
  <c r="P900" i="19"/>
  <c r="O900" i="19"/>
  <c r="N900" i="19"/>
  <c r="X872" i="19"/>
  <c r="Y872" i="19"/>
  <c r="Z872" i="19"/>
  <c r="AA872" i="19"/>
  <c r="AB872" i="19"/>
  <c r="AC872" i="19"/>
  <c r="AD872" i="19"/>
  <c r="AE872" i="19"/>
  <c r="AF872" i="19"/>
  <c r="AG872" i="19"/>
  <c r="AH872" i="19"/>
  <c r="AI872" i="19"/>
  <c r="AJ872" i="19"/>
  <c r="AK872" i="19"/>
  <c r="AL872" i="19"/>
  <c r="AM872" i="19"/>
  <c r="AN872" i="19"/>
  <c r="AO872" i="19"/>
  <c r="AP872" i="19"/>
  <c r="AQ872" i="19"/>
  <c r="AR872" i="19"/>
  <c r="AS872" i="19"/>
  <c r="AT872" i="19"/>
  <c r="AU872" i="19"/>
  <c r="X873" i="19"/>
  <c r="Y873" i="19"/>
  <c r="Z873" i="19"/>
  <c r="AA873" i="19"/>
  <c r="AB873" i="19"/>
  <c r="AC873" i="19"/>
  <c r="AD873" i="19"/>
  <c r="AE873" i="19"/>
  <c r="AF873" i="19"/>
  <c r="AG873" i="19"/>
  <c r="AH873" i="19"/>
  <c r="AI873" i="19"/>
  <c r="AJ873" i="19"/>
  <c r="AK873" i="19"/>
  <c r="AL873" i="19"/>
  <c r="AM873" i="19"/>
  <c r="AN873" i="19"/>
  <c r="AO873" i="19"/>
  <c r="AP873" i="19"/>
  <c r="AQ873" i="19"/>
  <c r="AR873" i="19"/>
  <c r="AS873" i="19"/>
  <c r="AT873" i="19"/>
  <c r="AU873" i="19"/>
  <c r="X874" i="19"/>
  <c r="Y874" i="19"/>
  <c r="Z874" i="19"/>
  <c r="AA874" i="19"/>
  <c r="AB874" i="19"/>
  <c r="AC874" i="19"/>
  <c r="AD874" i="19"/>
  <c r="AE874" i="19"/>
  <c r="AF874" i="19"/>
  <c r="AG874" i="19"/>
  <c r="AH874" i="19"/>
  <c r="AI874" i="19"/>
  <c r="AJ874" i="19"/>
  <c r="AK874" i="19"/>
  <c r="AL874" i="19"/>
  <c r="AM874" i="19"/>
  <c r="AN874" i="19"/>
  <c r="AO874" i="19"/>
  <c r="AP874" i="19"/>
  <c r="AQ874" i="19"/>
  <c r="AR874" i="19"/>
  <c r="AS874" i="19"/>
  <c r="AT874" i="19"/>
  <c r="AU874" i="19"/>
  <c r="X875" i="19"/>
  <c r="Y875" i="19"/>
  <c r="Z875" i="19"/>
  <c r="AA875" i="19"/>
  <c r="AB875" i="19"/>
  <c r="AC875" i="19"/>
  <c r="AD875" i="19"/>
  <c r="AE875" i="19"/>
  <c r="AF875" i="19"/>
  <c r="AG875" i="19"/>
  <c r="AH875" i="19"/>
  <c r="AI875" i="19"/>
  <c r="AJ875" i="19"/>
  <c r="AK875" i="19"/>
  <c r="AL875" i="19"/>
  <c r="AM875" i="19"/>
  <c r="AN875" i="19"/>
  <c r="AO875" i="19"/>
  <c r="AP875" i="19"/>
  <c r="AQ875" i="19"/>
  <c r="AR875" i="19"/>
  <c r="AS875" i="19"/>
  <c r="AT875" i="19"/>
  <c r="AU875" i="19"/>
  <c r="X876" i="19"/>
  <c r="Y876" i="19"/>
  <c r="Z876" i="19"/>
  <c r="AA876" i="19"/>
  <c r="AB876" i="19"/>
  <c r="AC876" i="19"/>
  <c r="AD876" i="19"/>
  <c r="AE876" i="19"/>
  <c r="AF876" i="19"/>
  <c r="AG876" i="19"/>
  <c r="AH876" i="19"/>
  <c r="AI876" i="19"/>
  <c r="AJ876" i="19"/>
  <c r="AK876" i="19"/>
  <c r="AL876" i="19"/>
  <c r="AM876" i="19"/>
  <c r="AN876" i="19"/>
  <c r="AO876" i="19"/>
  <c r="AP876" i="19"/>
  <c r="AQ876" i="19"/>
  <c r="AR876" i="19"/>
  <c r="AS876" i="19"/>
  <c r="AT876" i="19"/>
  <c r="AU876" i="19"/>
  <c r="W876" i="19"/>
  <c r="W875" i="19"/>
  <c r="W874" i="19"/>
  <c r="W873" i="19"/>
  <c r="W872" i="19"/>
  <c r="Y868" i="19"/>
  <c r="Z868" i="19"/>
  <c r="AA868" i="19"/>
  <c r="AB868" i="19"/>
  <c r="AC868" i="19"/>
  <c r="AD868" i="19"/>
  <c r="AE868" i="19"/>
  <c r="AF868" i="19"/>
  <c r="AG868" i="19"/>
  <c r="AH868" i="19"/>
  <c r="AI868" i="19"/>
  <c r="AJ868" i="19"/>
  <c r="AK868" i="19"/>
  <c r="AL868" i="19"/>
  <c r="AM868" i="19"/>
  <c r="AN868" i="19"/>
  <c r="AO868" i="19"/>
  <c r="AP868" i="19"/>
  <c r="AQ868" i="19"/>
  <c r="AR868" i="19"/>
  <c r="AS868" i="19"/>
  <c r="AT868" i="19"/>
  <c r="AU868" i="19"/>
  <c r="X868" i="19"/>
  <c r="X838" i="19"/>
  <c r="Y838" i="19"/>
  <c r="Z838" i="19"/>
  <c r="AA838" i="19"/>
  <c r="AB838" i="19"/>
  <c r="AC838" i="19"/>
  <c r="AD838" i="19"/>
  <c r="AE838" i="19"/>
  <c r="AF838" i="19"/>
  <c r="AG838" i="19"/>
  <c r="AH838" i="19"/>
  <c r="AI838" i="19"/>
  <c r="AJ838" i="19"/>
  <c r="AK838" i="19"/>
  <c r="AL838" i="19"/>
  <c r="AM838" i="19"/>
  <c r="AN838" i="19"/>
  <c r="AO838" i="19"/>
  <c r="AP838" i="19"/>
  <c r="AQ838" i="19"/>
  <c r="AR838" i="19"/>
  <c r="AS838" i="19"/>
  <c r="AT838" i="19"/>
  <c r="AU838" i="19"/>
  <c r="X839" i="19"/>
  <c r="Y839" i="19"/>
  <c r="Z839" i="19"/>
  <c r="AA839" i="19"/>
  <c r="AB839" i="19"/>
  <c r="AC839" i="19"/>
  <c r="AD839" i="19"/>
  <c r="AE839" i="19"/>
  <c r="AF839" i="19"/>
  <c r="AG839" i="19"/>
  <c r="AH839" i="19"/>
  <c r="AI839" i="19"/>
  <c r="AJ839" i="19"/>
  <c r="AK839" i="19"/>
  <c r="AL839" i="19"/>
  <c r="AM839" i="19"/>
  <c r="AN839" i="19"/>
  <c r="AO839" i="19"/>
  <c r="AP839" i="19"/>
  <c r="AQ839" i="19"/>
  <c r="AR839" i="19"/>
  <c r="AS839" i="19"/>
  <c r="AT839" i="19"/>
  <c r="AU839" i="19"/>
  <c r="X840" i="19"/>
  <c r="Y840" i="19"/>
  <c r="Z840" i="19"/>
  <c r="AA840" i="19"/>
  <c r="AB840" i="19"/>
  <c r="AC840" i="19"/>
  <c r="AD840" i="19"/>
  <c r="AE840" i="19"/>
  <c r="AF840" i="19"/>
  <c r="AG840" i="19"/>
  <c r="AH840" i="19"/>
  <c r="AI840" i="19"/>
  <c r="AJ840" i="19"/>
  <c r="AK840" i="19"/>
  <c r="AL840" i="19"/>
  <c r="AM840" i="19"/>
  <c r="AN840" i="19"/>
  <c r="AO840" i="19"/>
  <c r="AP840" i="19"/>
  <c r="AQ840" i="19"/>
  <c r="AR840" i="19"/>
  <c r="AS840" i="19"/>
  <c r="AT840" i="19"/>
  <c r="AU840" i="19"/>
  <c r="X841" i="19"/>
  <c r="Y841" i="19"/>
  <c r="Z841" i="19"/>
  <c r="AA841" i="19"/>
  <c r="AB841" i="19"/>
  <c r="AC841" i="19"/>
  <c r="AD841" i="19"/>
  <c r="AE841" i="19"/>
  <c r="AF841" i="19"/>
  <c r="AG841" i="19"/>
  <c r="AH841" i="19"/>
  <c r="AI841" i="19"/>
  <c r="AJ841" i="19"/>
  <c r="AK841" i="19"/>
  <c r="AL841" i="19"/>
  <c r="AM841" i="19"/>
  <c r="AN841" i="19"/>
  <c r="AO841" i="19"/>
  <c r="AP841" i="19"/>
  <c r="AQ841" i="19"/>
  <c r="AR841" i="19"/>
  <c r="AS841" i="19"/>
  <c r="AT841" i="19"/>
  <c r="AU841" i="19"/>
  <c r="X842" i="19"/>
  <c r="Y842" i="19"/>
  <c r="Z842" i="19"/>
  <c r="AA842" i="19"/>
  <c r="AB842" i="19"/>
  <c r="AC842" i="19"/>
  <c r="AD842" i="19"/>
  <c r="AE842" i="19"/>
  <c r="AF842" i="19"/>
  <c r="AG842" i="19"/>
  <c r="AH842" i="19"/>
  <c r="AI842" i="19"/>
  <c r="AJ842" i="19"/>
  <c r="AK842" i="19"/>
  <c r="AL842" i="19"/>
  <c r="AM842" i="19"/>
  <c r="AN842" i="19"/>
  <c r="AO842" i="19"/>
  <c r="AP842" i="19"/>
  <c r="AQ842" i="19"/>
  <c r="AR842" i="19"/>
  <c r="AS842" i="19"/>
  <c r="AT842" i="19"/>
  <c r="AU842" i="19"/>
  <c r="W842" i="19"/>
  <c r="W841" i="19"/>
  <c r="W840" i="19"/>
  <c r="W839" i="19"/>
  <c r="W838" i="19"/>
  <c r="AT834" i="19"/>
  <c r="AU834" i="19"/>
  <c r="W834" i="19"/>
  <c r="X822" i="19"/>
  <c r="Y822" i="19"/>
  <c r="Z822" i="19"/>
  <c r="AA822" i="19"/>
  <c r="AB822" i="19"/>
  <c r="AC822" i="19"/>
  <c r="AD822" i="19"/>
  <c r="AE822" i="19"/>
  <c r="AF822" i="19"/>
  <c r="AG822" i="19"/>
  <c r="AH822" i="19"/>
  <c r="AI822" i="19"/>
  <c r="AJ822" i="19"/>
  <c r="AK822" i="19"/>
  <c r="AL822" i="19"/>
  <c r="AM822" i="19"/>
  <c r="AN822" i="19"/>
  <c r="AO822" i="19"/>
  <c r="AP822" i="19"/>
  <c r="AQ822" i="19"/>
  <c r="AR822" i="19"/>
  <c r="AS822" i="19"/>
  <c r="AT822" i="19"/>
  <c r="AU822" i="19"/>
  <c r="W822" i="19"/>
  <c r="X816" i="19"/>
  <c r="Y816" i="19"/>
  <c r="Z816" i="19"/>
  <c r="AA816" i="19"/>
  <c r="AB816" i="19"/>
  <c r="AC816" i="19"/>
  <c r="AD816" i="19"/>
  <c r="AE816" i="19"/>
  <c r="AF816" i="19"/>
  <c r="AG816" i="19"/>
  <c r="AH816" i="19"/>
  <c r="AI816" i="19"/>
  <c r="AJ816" i="19"/>
  <c r="AK816" i="19"/>
  <c r="AL816" i="19"/>
  <c r="AM816" i="19"/>
  <c r="AN816" i="19"/>
  <c r="AO816" i="19"/>
  <c r="AP816" i="19"/>
  <c r="AQ816" i="19"/>
  <c r="AR816" i="19"/>
  <c r="AS816" i="19"/>
  <c r="AT816" i="19"/>
  <c r="AU816" i="19"/>
  <c r="W816" i="19"/>
  <c r="X810" i="19"/>
  <c r="Y810" i="19"/>
  <c r="Z810" i="19"/>
  <c r="AA810" i="19"/>
  <c r="AB810" i="19"/>
  <c r="AC810" i="19"/>
  <c r="AD810" i="19"/>
  <c r="AE810" i="19"/>
  <c r="AF810" i="19"/>
  <c r="AG810" i="19"/>
  <c r="AH810" i="19"/>
  <c r="AI810" i="19"/>
  <c r="AJ810" i="19"/>
  <c r="AK810" i="19"/>
  <c r="AL810" i="19"/>
  <c r="AM810" i="19"/>
  <c r="AN810" i="19"/>
  <c r="AO810" i="19"/>
  <c r="AP810" i="19"/>
  <c r="AQ810" i="19"/>
  <c r="AR810" i="19"/>
  <c r="AS810" i="19"/>
  <c r="AT810" i="19"/>
  <c r="AU810" i="19"/>
  <c r="W810" i="19"/>
  <c r="Y804" i="19"/>
  <c r="Z804" i="19"/>
  <c r="AA804" i="19"/>
  <c r="AB804" i="19"/>
  <c r="AC804" i="19"/>
  <c r="AD804" i="19"/>
  <c r="AE804" i="19"/>
  <c r="AF804" i="19"/>
  <c r="AG804" i="19"/>
  <c r="AH804" i="19"/>
  <c r="AI804" i="19"/>
  <c r="AJ804" i="19"/>
  <c r="AK804" i="19"/>
  <c r="AL804" i="19"/>
  <c r="AM804" i="19"/>
  <c r="AN804" i="19"/>
  <c r="AO804" i="19"/>
  <c r="AP804" i="19"/>
  <c r="AQ804" i="19"/>
  <c r="AR804" i="19"/>
  <c r="AS804" i="19"/>
  <c r="AT804" i="19"/>
  <c r="AU804" i="19"/>
  <c r="X804" i="19"/>
  <c r="W804" i="19"/>
  <c r="AT798" i="19"/>
  <c r="AU798" i="19"/>
  <c r="W798" i="19"/>
  <c r="X791" i="19"/>
  <c r="Y791" i="19"/>
  <c r="Z791" i="19"/>
  <c r="AA791" i="19"/>
  <c r="AB791" i="19"/>
  <c r="AC791" i="19"/>
  <c r="AD791" i="19"/>
  <c r="AE791" i="19"/>
  <c r="AF791" i="19"/>
  <c r="AG791" i="19"/>
  <c r="AH791" i="19"/>
  <c r="AI791" i="19"/>
  <c r="AJ791" i="19"/>
  <c r="AK791" i="19"/>
  <c r="AL791" i="19"/>
  <c r="AM791" i="19"/>
  <c r="AN791" i="19"/>
  <c r="AO791" i="19"/>
  <c r="AP791" i="19"/>
  <c r="AQ791" i="19"/>
  <c r="AR791" i="19"/>
  <c r="AS791" i="19"/>
  <c r="AT791" i="19"/>
  <c r="AU791" i="19"/>
  <c r="W791" i="19"/>
  <c r="X779" i="19"/>
  <c r="Y779" i="19"/>
  <c r="Z779" i="19"/>
  <c r="AA779" i="19"/>
  <c r="AB779" i="19"/>
  <c r="AC779" i="19"/>
  <c r="AD779" i="19"/>
  <c r="AE779" i="19"/>
  <c r="AF779" i="19"/>
  <c r="AG779" i="19"/>
  <c r="AH779" i="19"/>
  <c r="AI779" i="19"/>
  <c r="AJ779" i="19"/>
  <c r="AK779" i="19"/>
  <c r="AL779" i="19"/>
  <c r="AM779" i="19"/>
  <c r="AN779" i="19"/>
  <c r="AO779" i="19"/>
  <c r="AP779" i="19"/>
  <c r="AQ779" i="19"/>
  <c r="AR779" i="19"/>
  <c r="AS779" i="19"/>
  <c r="AT779" i="19"/>
  <c r="AU779" i="19"/>
  <c r="X785" i="19"/>
  <c r="Y785" i="19"/>
  <c r="Z785" i="19"/>
  <c r="AA785" i="19"/>
  <c r="AB785" i="19"/>
  <c r="AC785" i="19"/>
  <c r="AD785" i="19"/>
  <c r="AE785" i="19"/>
  <c r="AF785" i="19"/>
  <c r="AG785" i="19"/>
  <c r="AH785" i="19"/>
  <c r="AI785" i="19"/>
  <c r="AJ785" i="19"/>
  <c r="AK785" i="19"/>
  <c r="AL785" i="19"/>
  <c r="AM785" i="19"/>
  <c r="AN785" i="19"/>
  <c r="AO785" i="19"/>
  <c r="AP785" i="19"/>
  <c r="AQ785" i="19"/>
  <c r="AR785" i="19"/>
  <c r="AS785" i="19"/>
  <c r="AT785" i="19"/>
  <c r="AU785" i="19"/>
  <c r="Y767" i="19"/>
  <c r="Z767" i="19"/>
  <c r="AA767" i="19"/>
  <c r="AB767" i="19"/>
  <c r="AC767" i="19"/>
  <c r="AD767" i="19"/>
  <c r="AE767" i="19"/>
  <c r="AF767" i="19"/>
  <c r="AG767" i="19"/>
  <c r="AH767" i="19"/>
  <c r="AI767" i="19"/>
  <c r="AJ767" i="19"/>
  <c r="AK767" i="19"/>
  <c r="AL767" i="19"/>
  <c r="AM767" i="19"/>
  <c r="AN767" i="19"/>
  <c r="AO767" i="19"/>
  <c r="AP767" i="19"/>
  <c r="AQ767" i="19"/>
  <c r="AR767" i="19"/>
  <c r="AS767" i="19"/>
  <c r="AT767" i="19"/>
  <c r="AU767" i="19"/>
  <c r="Y773" i="19"/>
  <c r="Z773" i="19"/>
  <c r="AA773" i="19"/>
  <c r="AB773" i="19"/>
  <c r="AC773" i="19"/>
  <c r="AD773" i="19"/>
  <c r="AE773" i="19"/>
  <c r="AF773" i="19"/>
  <c r="AG773" i="19"/>
  <c r="AH773" i="19"/>
  <c r="AI773" i="19"/>
  <c r="AJ773" i="19"/>
  <c r="AK773" i="19"/>
  <c r="AL773" i="19"/>
  <c r="AM773" i="19"/>
  <c r="AN773" i="19"/>
  <c r="AO773" i="19"/>
  <c r="AP773" i="19"/>
  <c r="AQ773" i="19"/>
  <c r="AR773" i="19"/>
  <c r="AS773" i="19"/>
  <c r="AT773" i="19"/>
  <c r="AU773" i="19"/>
  <c r="X767" i="19"/>
  <c r="X773" i="19"/>
  <c r="W773" i="19"/>
  <c r="W767" i="19"/>
  <c r="X760" i="19"/>
  <c r="Y760" i="19"/>
  <c r="Z760" i="19"/>
  <c r="AA760" i="19"/>
  <c r="AB760" i="19"/>
  <c r="AC760" i="19"/>
  <c r="AD760" i="19"/>
  <c r="AE760" i="19"/>
  <c r="AF760" i="19"/>
  <c r="AG760" i="19"/>
  <c r="AH760" i="19"/>
  <c r="AI760" i="19"/>
  <c r="AJ760" i="19"/>
  <c r="AK760" i="19"/>
  <c r="AL760" i="19"/>
  <c r="AM760" i="19"/>
  <c r="AN760" i="19"/>
  <c r="AO760" i="19"/>
  <c r="AP760" i="19"/>
  <c r="AQ760" i="19"/>
  <c r="AR760" i="19"/>
  <c r="AS760" i="19"/>
  <c r="AT760" i="19"/>
  <c r="AU760" i="19"/>
  <c r="W760" i="19"/>
  <c r="Y753" i="19"/>
  <c r="Z753" i="19"/>
  <c r="AA753" i="19"/>
  <c r="AB753" i="19"/>
  <c r="AC753" i="19"/>
  <c r="AD753" i="19"/>
  <c r="AE753" i="19"/>
  <c r="AF753" i="19"/>
  <c r="AG753" i="19"/>
  <c r="AH753" i="19"/>
  <c r="AI753" i="19"/>
  <c r="AJ753" i="19"/>
  <c r="AK753" i="19"/>
  <c r="AL753" i="19"/>
  <c r="AM753" i="19"/>
  <c r="AN753" i="19"/>
  <c r="AO753" i="19"/>
  <c r="AP753" i="19"/>
  <c r="AQ753" i="19"/>
  <c r="AR753" i="19"/>
  <c r="AS753" i="19"/>
  <c r="AT753" i="19"/>
  <c r="AU753" i="19"/>
  <c r="X753" i="19"/>
  <c r="W753" i="19"/>
  <c r="Y747" i="19"/>
  <c r="Z747" i="19"/>
  <c r="AA747" i="19"/>
  <c r="AB747" i="19"/>
  <c r="AC747" i="19"/>
  <c r="AD747" i="19"/>
  <c r="AE747" i="19"/>
  <c r="AF747" i="19"/>
  <c r="AG747" i="19"/>
  <c r="AH747" i="19"/>
  <c r="AI747" i="19"/>
  <c r="AJ747" i="19"/>
  <c r="AK747" i="19"/>
  <c r="AL747" i="19"/>
  <c r="AM747" i="19"/>
  <c r="AN747" i="19"/>
  <c r="AO747" i="19"/>
  <c r="AP747" i="19"/>
  <c r="AQ747" i="19"/>
  <c r="AR747" i="19"/>
  <c r="AS747" i="19"/>
  <c r="AT747" i="19"/>
  <c r="AU747" i="19"/>
  <c r="X747" i="19"/>
  <c r="W747" i="19"/>
  <c r="X741" i="19"/>
  <c r="Y741" i="19"/>
  <c r="Z741" i="19"/>
  <c r="AA741" i="19"/>
  <c r="AB741" i="19"/>
  <c r="AC741" i="19"/>
  <c r="AD741" i="19"/>
  <c r="AE741" i="19"/>
  <c r="AF741" i="19"/>
  <c r="AG741" i="19"/>
  <c r="AH741" i="19"/>
  <c r="AI741" i="19"/>
  <c r="AJ741" i="19"/>
  <c r="AK741" i="19"/>
  <c r="AL741" i="19"/>
  <c r="AM741" i="19"/>
  <c r="AN741" i="19"/>
  <c r="AO741" i="19"/>
  <c r="AP741" i="19"/>
  <c r="AQ741" i="19"/>
  <c r="AR741" i="19"/>
  <c r="AS741" i="19"/>
  <c r="AT741" i="19"/>
  <c r="AU741" i="19"/>
  <c r="W741" i="19"/>
  <c r="Y727" i="19"/>
  <c r="Z727" i="19"/>
  <c r="AA727" i="19"/>
  <c r="AB727" i="19"/>
  <c r="AC727" i="19"/>
  <c r="AD727" i="19"/>
  <c r="AE727" i="19"/>
  <c r="AF727" i="19"/>
  <c r="AG727" i="19"/>
  <c r="AH727" i="19"/>
  <c r="AI727" i="19"/>
  <c r="AJ727" i="19"/>
  <c r="AK727" i="19"/>
  <c r="AL727" i="19"/>
  <c r="AM727" i="19"/>
  <c r="AN727" i="19"/>
  <c r="AO727" i="19"/>
  <c r="AP727" i="19"/>
  <c r="AQ727" i="19"/>
  <c r="AR727" i="19"/>
  <c r="AS727" i="19"/>
  <c r="AT727" i="19"/>
  <c r="AU727" i="19"/>
  <c r="Y728" i="19"/>
  <c r="Z728" i="19"/>
  <c r="AA728" i="19"/>
  <c r="AB728" i="19"/>
  <c r="AC728" i="19"/>
  <c r="AD728" i="19"/>
  <c r="AE728" i="19"/>
  <c r="AF728" i="19"/>
  <c r="AG728" i="19"/>
  <c r="AH728" i="19"/>
  <c r="AI728" i="19"/>
  <c r="AJ728" i="19"/>
  <c r="AK728" i="19"/>
  <c r="AL728" i="19"/>
  <c r="AM728" i="19"/>
  <c r="AN728" i="19"/>
  <c r="AO728" i="19"/>
  <c r="AP728" i="19"/>
  <c r="AQ728" i="19"/>
  <c r="AR728" i="19"/>
  <c r="AS728" i="19"/>
  <c r="AT728" i="19"/>
  <c r="AU728" i="19"/>
  <c r="Y729" i="19"/>
  <c r="Z729" i="19"/>
  <c r="AA729" i="19"/>
  <c r="AB729" i="19"/>
  <c r="AC729" i="19"/>
  <c r="AD729" i="19"/>
  <c r="AE729" i="19"/>
  <c r="AF729" i="19"/>
  <c r="AG729" i="19"/>
  <c r="AH729" i="19"/>
  <c r="AI729" i="19"/>
  <c r="AJ729" i="19"/>
  <c r="AK729" i="19"/>
  <c r="AL729" i="19"/>
  <c r="AM729" i="19"/>
  <c r="AN729" i="19"/>
  <c r="AO729" i="19"/>
  <c r="AP729" i="19"/>
  <c r="AQ729" i="19"/>
  <c r="AR729" i="19"/>
  <c r="AS729" i="19"/>
  <c r="AT729" i="19"/>
  <c r="AU729" i="19"/>
  <c r="Y730" i="19"/>
  <c r="Z730" i="19"/>
  <c r="AA730" i="19"/>
  <c r="AB730" i="19"/>
  <c r="AC730" i="19"/>
  <c r="AD730" i="19"/>
  <c r="AE730" i="19"/>
  <c r="AF730" i="19"/>
  <c r="AG730" i="19"/>
  <c r="AH730" i="19"/>
  <c r="AI730" i="19"/>
  <c r="AJ730" i="19"/>
  <c r="AK730" i="19"/>
  <c r="AL730" i="19"/>
  <c r="AM730" i="19"/>
  <c r="AN730" i="19"/>
  <c r="AO730" i="19"/>
  <c r="AP730" i="19"/>
  <c r="AQ730" i="19"/>
  <c r="AR730" i="19"/>
  <c r="AS730" i="19"/>
  <c r="AT730" i="19"/>
  <c r="AU730" i="19"/>
  <c r="Y731" i="19"/>
  <c r="Z731" i="19"/>
  <c r="AA731" i="19"/>
  <c r="AB731" i="19"/>
  <c r="AC731" i="19"/>
  <c r="AD731" i="19"/>
  <c r="AE731" i="19"/>
  <c r="AF731" i="19"/>
  <c r="AG731" i="19"/>
  <c r="AH731" i="19"/>
  <c r="AI731" i="19"/>
  <c r="AJ731" i="19"/>
  <c r="AK731" i="19"/>
  <c r="AL731" i="19"/>
  <c r="AM731" i="19"/>
  <c r="AN731" i="19"/>
  <c r="AO731" i="19"/>
  <c r="AP731" i="19"/>
  <c r="AQ731" i="19"/>
  <c r="AR731" i="19"/>
  <c r="AS731" i="19"/>
  <c r="AT731" i="19"/>
  <c r="AU731" i="19"/>
  <c r="X727" i="19"/>
  <c r="X728" i="19"/>
  <c r="X729" i="19"/>
  <c r="X730" i="19"/>
  <c r="X731" i="19"/>
  <c r="W731" i="19"/>
  <c r="W730" i="19"/>
  <c r="W729" i="19"/>
  <c r="W728" i="19"/>
  <c r="W727" i="19"/>
  <c r="Y723" i="19"/>
  <c r="Z723" i="19"/>
  <c r="AA723" i="19"/>
  <c r="AB723" i="19"/>
  <c r="AC723" i="19"/>
  <c r="AD723" i="19"/>
  <c r="AE723" i="19"/>
  <c r="AG723" i="19"/>
  <c r="AH723" i="19"/>
  <c r="AI723" i="19"/>
  <c r="AJ723" i="19"/>
  <c r="AK723" i="19"/>
  <c r="AL723" i="19"/>
  <c r="AM723" i="19"/>
  <c r="AN723" i="19"/>
  <c r="AO723" i="19"/>
  <c r="AP723" i="19"/>
  <c r="AQ723" i="19"/>
  <c r="AR723" i="19"/>
  <c r="AS723" i="19"/>
  <c r="AT723" i="19"/>
  <c r="AU723" i="19"/>
  <c r="W723" i="19"/>
  <c r="X710" i="19"/>
  <c r="Y710" i="19"/>
  <c r="Z710" i="19"/>
  <c r="AA710" i="19"/>
  <c r="AB710" i="19"/>
  <c r="AC710" i="19"/>
  <c r="AD710" i="19"/>
  <c r="AE710" i="19"/>
  <c r="AF710" i="19"/>
  <c r="AG710" i="19"/>
  <c r="AH710" i="19"/>
  <c r="AI710" i="19"/>
  <c r="AJ710" i="19"/>
  <c r="AK710" i="19"/>
  <c r="AL710" i="19"/>
  <c r="AM710" i="19"/>
  <c r="AN710" i="19"/>
  <c r="AO710" i="19"/>
  <c r="AP710" i="19"/>
  <c r="AQ710" i="19"/>
  <c r="AR710" i="19"/>
  <c r="AS710" i="19"/>
  <c r="AT710" i="19"/>
  <c r="AU710" i="19"/>
  <c r="X716" i="19"/>
  <c r="Y716" i="19"/>
  <c r="Z716" i="19"/>
  <c r="AA716" i="19"/>
  <c r="AB716" i="19"/>
  <c r="AC716" i="19"/>
  <c r="AD716" i="19"/>
  <c r="AE716" i="19"/>
  <c r="AF716" i="19"/>
  <c r="AG716" i="19"/>
  <c r="AH716" i="19"/>
  <c r="AI716" i="19"/>
  <c r="AJ716" i="19"/>
  <c r="AK716" i="19"/>
  <c r="AL716" i="19"/>
  <c r="AM716" i="19"/>
  <c r="AN716" i="19"/>
  <c r="AO716" i="19"/>
  <c r="AP716" i="19"/>
  <c r="AQ716" i="19"/>
  <c r="AR716" i="19"/>
  <c r="AS716" i="19"/>
  <c r="AT716" i="19"/>
  <c r="AU716" i="19"/>
  <c r="W716" i="19"/>
  <c r="W710" i="19"/>
  <c r="Y698" i="19"/>
  <c r="Z698" i="19"/>
  <c r="AA698" i="19"/>
  <c r="AB698" i="19"/>
  <c r="AC698" i="19"/>
  <c r="AD698" i="19"/>
  <c r="AE698" i="19"/>
  <c r="AF698" i="19"/>
  <c r="AG698" i="19"/>
  <c r="AH698" i="19"/>
  <c r="AI698" i="19"/>
  <c r="AJ698" i="19"/>
  <c r="AK698" i="19"/>
  <c r="AL698" i="19"/>
  <c r="AM698" i="19"/>
  <c r="AN698" i="19"/>
  <c r="AO698" i="19"/>
  <c r="AP698" i="19"/>
  <c r="AQ698" i="19"/>
  <c r="AR698" i="19"/>
  <c r="AS698" i="19"/>
  <c r="AT698" i="19"/>
  <c r="AU698" i="19"/>
  <c r="Y704" i="19"/>
  <c r="Z704" i="19"/>
  <c r="AA704" i="19"/>
  <c r="AB704" i="19"/>
  <c r="AC704" i="19"/>
  <c r="AD704" i="19"/>
  <c r="AE704" i="19"/>
  <c r="AF704" i="19"/>
  <c r="AG704" i="19"/>
  <c r="AH704" i="19"/>
  <c r="AI704" i="19"/>
  <c r="AJ704" i="19"/>
  <c r="AK704" i="19"/>
  <c r="AL704" i="19"/>
  <c r="AM704" i="19"/>
  <c r="AN704" i="19"/>
  <c r="AO704" i="19"/>
  <c r="AP704" i="19"/>
  <c r="AQ704" i="19"/>
  <c r="AR704" i="19"/>
  <c r="AS704" i="19"/>
  <c r="AT704" i="19"/>
  <c r="AU704" i="19"/>
  <c r="X698" i="19"/>
  <c r="X704" i="19"/>
  <c r="W704" i="19"/>
  <c r="W698" i="19"/>
  <c r="AU692" i="19"/>
  <c r="W692" i="19"/>
  <c r="X682" i="19"/>
  <c r="Y682" i="19"/>
  <c r="Z682" i="19"/>
  <c r="AA682" i="19"/>
  <c r="AB682" i="19"/>
  <c r="AC682" i="19"/>
  <c r="AD682" i="19"/>
  <c r="AE682" i="19"/>
  <c r="AF682" i="19"/>
  <c r="AG682" i="19"/>
  <c r="AH682" i="19"/>
  <c r="AI682" i="19"/>
  <c r="AJ682" i="19"/>
  <c r="AK682" i="19"/>
  <c r="AL682" i="19"/>
  <c r="AM682" i="19"/>
  <c r="AN682" i="19"/>
  <c r="AO682" i="19"/>
  <c r="AP682" i="19"/>
  <c r="AQ682" i="19"/>
  <c r="AR682" i="19"/>
  <c r="AS682" i="19"/>
  <c r="AT682" i="19"/>
  <c r="AU682" i="19"/>
  <c r="W682" i="19"/>
  <c r="X668" i="19"/>
  <c r="Y668" i="19"/>
  <c r="Z668" i="19"/>
  <c r="AA668" i="19"/>
  <c r="AB668" i="19"/>
  <c r="AC668" i="19"/>
  <c r="AD668" i="19"/>
  <c r="AE668" i="19"/>
  <c r="AF668" i="19"/>
  <c r="AG668" i="19"/>
  <c r="AH668" i="19"/>
  <c r="AI668" i="19"/>
  <c r="AJ668" i="19"/>
  <c r="AK668" i="19"/>
  <c r="AL668" i="19"/>
  <c r="AM668" i="19"/>
  <c r="AN668" i="19"/>
  <c r="AO668" i="19"/>
  <c r="AP668" i="19"/>
  <c r="AQ668" i="19"/>
  <c r="AR668" i="19"/>
  <c r="AS668" i="19"/>
  <c r="AT668" i="19"/>
  <c r="AU668" i="19"/>
  <c r="AT675" i="19"/>
  <c r="AU675" i="19"/>
  <c r="W675" i="19"/>
  <c r="W668" i="19"/>
  <c r="X662" i="19"/>
  <c r="Y662" i="19"/>
  <c r="Z662" i="19"/>
  <c r="AA662" i="19"/>
  <c r="AB662" i="19"/>
  <c r="AC662" i="19"/>
  <c r="AD662" i="19"/>
  <c r="AE662" i="19"/>
  <c r="AF662" i="19"/>
  <c r="AG662" i="19"/>
  <c r="AH662" i="19"/>
  <c r="AI662" i="19"/>
  <c r="AJ662" i="19"/>
  <c r="AK662" i="19"/>
  <c r="AL662" i="19"/>
  <c r="AM662" i="19"/>
  <c r="AN662" i="19"/>
  <c r="AO662" i="19"/>
  <c r="AP662" i="19"/>
  <c r="AQ662" i="19"/>
  <c r="AR662" i="19"/>
  <c r="AS662" i="19"/>
  <c r="AT662" i="19"/>
  <c r="AU662" i="19"/>
  <c r="W662" i="19"/>
  <c r="X656" i="19"/>
  <c r="Y656" i="19"/>
  <c r="Z656" i="19"/>
  <c r="AA656" i="19"/>
  <c r="AB656" i="19"/>
  <c r="AC656" i="19"/>
  <c r="AD656" i="19"/>
  <c r="AE656" i="19"/>
  <c r="AF656" i="19"/>
  <c r="AG656" i="19"/>
  <c r="AH656" i="19"/>
  <c r="AI656" i="19"/>
  <c r="AJ656" i="19"/>
  <c r="AK656" i="19"/>
  <c r="AL656" i="19"/>
  <c r="AM656" i="19"/>
  <c r="AN656" i="19"/>
  <c r="AO656" i="19"/>
  <c r="AP656" i="19"/>
  <c r="AQ656" i="19"/>
  <c r="AR656" i="19"/>
  <c r="AS656" i="19"/>
  <c r="AT656" i="19"/>
  <c r="AU656" i="19"/>
  <c r="W656" i="19"/>
  <c r="Y650" i="19"/>
  <c r="Z650" i="19"/>
  <c r="AA650" i="19"/>
  <c r="AB650" i="19"/>
  <c r="AC650" i="19"/>
  <c r="AD650" i="19"/>
  <c r="AE650" i="19"/>
  <c r="AF650" i="19"/>
  <c r="AG650" i="19"/>
  <c r="AH650" i="19"/>
  <c r="AI650" i="19"/>
  <c r="AJ650" i="19"/>
  <c r="AK650" i="19"/>
  <c r="AL650" i="19"/>
  <c r="AM650" i="19"/>
  <c r="AN650" i="19"/>
  <c r="AO650" i="19"/>
  <c r="AP650" i="19"/>
  <c r="AQ650" i="19"/>
  <c r="AR650" i="19"/>
  <c r="AS650" i="19"/>
  <c r="AT650" i="19"/>
  <c r="AU650" i="19"/>
  <c r="X650" i="19"/>
  <c r="W650" i="19"/>
  <c r="X636" i="19"/>
  <c r="Y636" i="19"/>
  <c r="Z636" i="19"/>
  <c r="AA636" i="19"/>
  <c r="AB636" i="19"/>
  <c r="AC636" i="19"/>
  <c r="AD636" i="19"/>
  <c r="AE636" i="19"/>
  <c r="AF636" i="19"/>
  <c r="AG636" i="19"/>
  <c r="AH636" i="19"/>
  <c r="AI636" i="19"/>
  <c r="AJ636" i="19"/>
  <c r="AK636" i="19"/>
  <c r="AL636" i="19"/>
  <c r="AM636" i="19"/>
  <c r="AN636" i="19"/>
  <c r="AO636" i="19"/>
  <c r="AP636" i="19"/>
  <c r="AQ636" i="19"/>
  <c r="AR636" i="19"/>
  <c r="AS636" i="19"/>
  <c r="AT636" i="19"/>
  <c r="AU636" i="19"/>
  <c r="X637" i="19"/>
  <c r="X894" i="19" s="1"/>
  <c r="Y637" i="19"/>
  <c r="Y894" i="19" s="1"/>
  <c r="Z637" i="19"/>
  <c r="AA637" i="19"/>
  <c r="AA894" i="19" s="1"/>
  <c r="AB637" i="19"/>
  <c r="AB894" i="19" s="1"/>
  <c r="AC637" i="19"/>
  <c r="AC894" i="19" s="1"/>
  <c r="AD637" i="19"/>
  <c r="AE637" i="19"/>
  <c r="AE894" i="19" s="1"/>
  <c r="AF637" i="19"/>
  <c r="AF894" i="19" s="1"/>
  <c r="AG637" i="19"/>
  <c r="AG894" i="19" s="1"/>
  <c r="AH637" i="19"/>
  <c r="AI637" i="19"/>
  <c r="AI894" i="19" s="1"/>
  <c r="AJ637" i="19"/>
  <c r="AJ894" i="19" s="1"/>
  <c r="AK637" i="19"/>
  <c r="AK894" i="19" s="1"/>
  <c r="AL637" i="19"/>
  <c r="AM637" i="19"/>
  <c r="AM894" i="19" s="1"/>
  <c r="AN637" i="19"/>
  <c r="AN894" i="19" s="1"/>
  <c r="AO637" i="19"/>
  <c r="AO894" i="19" s="1"/>
  <c r="AP637" i="19"/>
  <c r="AQ637" i="19"/>
  <c r="AQ894" i="19" s="1"/>
  <c r="AR637" i="19"/>
  <c r="AR894" i="19" s="1"/>
  <c r="AS637" i="19"/>
  <c r="AS894" i="19" s="1"/>
  <c r="AT637" i="19"/>
  <c r="AU637" i="19"/>
  <c r="AU894" i="19" s="1"/>
  <c r="X638" i="19"/>
  <c r="Y638" i="19"/>
  <c r="Z638" i="19"/>
  <c r="AA638" i="19"/>
  <c r="AB638" i="19"/>
  <c r="AC638" i="19"/>
  <c r="AD638" i="19"/>
  <c r="AE638" i="19"/>
  <c r="AF638" i="19"/>
  <c r="AG638" i="19"/>
  <c r="AH638" i="19"/>
  <c r="AI638" i="19"/>
  <c r="AJ638" i="19"/>
  <c r="AK638" i="19"/>
  <c r="AL638" i="19"/>
  <c r="AM638" i="19"/>
  <c r="AN638" i="19"/>
  <c r="AO638" i="19"/>
  <c r="AP638" i="19"/>
  <c r="AQ638" i="19"/>
  <c r="AR638" i="19"/>
  <c r="AS638" i="19"/>
  <c r="AT638" i="19"/>
  <c r="AU638" i="19"/>
  <c r="X639" i="19"/>
  <c r="Y639" i="19"/>
  <c r="Z639" i="19"/>
  <c r="AA639" i="19"/>
  <c r="AB639" i="19"/>
  <c r="AC639" i="19"/>
  <c r="AD639" i="19"/>
  <c r="AE639" i="19"/>
  <c r="AF639" i="19"/>
  <c r="AG639" i="19"/>
  <c r="AH639" i="19"/>
  <c r="AI639" i="19"/>
  <c r="AJ639" i="19"/>
  <c r="AK639" i="19"/>
  <c r="AL639" i="19"/>
  <c r="AM639" i="19"/>
  <c r="AN639" i="19"/>
  <c r="AO639" i="19"/>
  <c r="AP639" i="19"/>
  <c r="AQ639" i="19"/>
  <c r="AR639" i="19"/>
  <c r="AS639" i="19"/>
  <c r="AT639" i="19"/>
  <c r="AU639" i="19"/>
  <c r="X640" i="19"/>
  <c r="Y640" i="19"/>
  <c r="Z640" i="19"/>
  <c r="AA640" i="19"/>
  <c r="AB640" i="19"/>
  <c r="AC640" i="19"/>
  <c r="AD640" i="19"/>
  <c r="AE640" i="19"/>
  <c r="AF640" i="19"/>
  <c r="AG640" i="19"/>
  <c r="AH640" i="19"/>
  <c r="AI640" i="19"/>
  <c r="AJ640" i="19"/>
  <c r="AK640" i="19"/>
  <c r="AL640" i="19"/>
  <c r="AM640" i="19"/>
  <c r="AN640" i="19"/>
  <c r="AO640" i="19"/>
  <c r="AP640" i="19"/>
  <c r="AQ640" i="19"/>
  <c r="AR640" i="19"/>
  <c r="AS640" i="19"/>
  <c r="AT640" i="19"/>
  <c r="AU640" i="19"/>
  <c r="W640" i="19"/>
  <c r="W639" i="19"/>
  <c r="W638" i="19"/>
  <c r="W637" i="19"/>
  <c r="W636" i="19"/>
  <c r="Y626" i="19"/>
  <c r="Z626" i="19"/>
  <c r="AA626" i="19"/>
  <c r="AB626" i="19"/>
  <c r="AC626" i="19"/>
  <c r="AD626" i="19"/>
  <c r="AE626" i="19"/>
  <c r="AF626" i="19"/>
  <c r="AG626" i="19"/>
  <c r="AH626" i="19"/>
  <c r="AI626" i="19"/>
  <c r="AJ626" i="19"/>
  <c r="AK626" i="19"/>
  <c r="AL626" i="19"/>
  <c r="AM626" i="19"/>
  <c r="AN626" i="19"/>
  <c r="AO626" i="19"/>
  <c r="AP626" i="19"/>
  <c r="AQ626" i="19"/>
  <c r="AR626" i="19"/>
  <c r="AS626" i="19"/>
  <c r="AT626" i="19"/>
  <c r="AU626" i="19"/>
  <c r="AV626" i="19"/>
  <c r="Y632" i="19"/>
  <c r="Z632" i="19"/>
  <c r="AA632" i="19"/>
  <c r="AB632" i="19"/>
  <c r="AC632" i="19"/>
  <c r="AD632" i="19"/>
  <c r="AE632" i="19"/>
  <c r="AF632" i="19"/>
  <c r="AG632" i="19"/>
  <c r="AH632" i="19"/>
  <c r="AI632" i="19"/>
  <c r="AJ632" i="19"/>
  <c r="AK632" i="19"/>
  <c r="AL632" i="19"/>
  <c r="AM632" i="19"/>
  <c r="AN632" i="19"/>
  <c r="AO632" i="19"/>
  <c r="AP632" i="19"/>
  <c r="AQ632" i="19"/>
  <c r="AR632" i="19"/>
  <c r="AS632" i="19"/>
  <c r="AT632" i="19"/>
  <c r="AU632" i="19"/>
  <c r="AV632" i="19"/>
  <c r="X626" i="19"/>
  <c r="X632" i="19"/>
  <c r="W632" i="19"/>
  <c r="W626" i="19"/>
  <c r="Y620" i="19"/>
  <c r="Z620" i="19"/>
  <c r="AA620" i="19"/>
  <c r="AB620" i="19"/>
  <c r="AC620" i="19"/>
  <c r="AD620" i="19"/>
  <c r="AE620" i="19"/>
  <c r="AF620" i="19"/>
  <c r="AG620" i="19"/>
  <c r="AH620" i="19"/>
  <c r="AI620" i="19"/>
  <c r="AJ620" i="19"/>
  <c r="AK620" i="19"/>
  <c r="AL620" i="19"/>
  <c r="AM620" i="19"/>
  <c r="AN620" i="19"/>
  <c r="AO620" i="19"/>
  <c r="AP620" i="19"/>
  <c r="AQ620" i="19"/>
  <c r="AR620" i="19"/>
  <c r="AS620" i="19"/>
  <c r="AT620" i="19"/>
  <c r="AU620" i="19"/>
  <c r="X620" i="19"/>
  <c r="W620" i="19"/>
  <c r="X612" i="19"/>
  <c r="Y612" i="19"/>
  <c r="Z612" i="19"/>
  <c r="AA612" i="19"/>
  <c r="AB612" i="19"/>
  <c r="AC612" i="19"/>
  <c r="AD612" i="19"/>
  <c r="AE612" i="19"/>
  <c r="AF612" i="19"/>
  <c r="AG612" i="19"/>
  <c r="AH612" i="19"/>
  <c r="AI612" i="19"/>
  <c r="AJ612" i="19"/>
  <c r="AK612" i="19"/>
  <c r="AL612" i="19"/>
  <c r="AM612" i="19"/>
  <c r="AN612" i="19"/>
  <c r="AO612" i="19"/>
  <c r="AP612" i="19"/>
  <c r="AQ612" i="19"/>
  <c r="AR612" i="19"/>
  <c r="AS612" i="19"/>
  <c r="AT612" i="19"/>
  <c r="AU612" i="19"/>
  <c r="W612" i="19"/>
  <c r="Y598" i="19"/>
  <c r="Z598" i="19"/>
  <c r="AA598" i="19"/>
  <c r="AB598" i="19"/>
  <c r="AC598" i="19"/>
  <c r="AD598" i="19"/>
  <c r="AE598" i="19"/>
  <c r="AF598" i="19"/>
  <c r="AG598" i="19"/>
  <c r="AH598" i="19"/>
  <c r="AI598" i="19"/>
  <c r="AJ598" i="19"/>
  <c r="AK598" i="19"/>
  <c r="AL598" i="19"/>
  <c r="AM598" i="19"/>
  <c r="AN598" i="19"/>
  <c r="AO598" i="19"/>
  <c r="AP598" i="19"/>
  <c r="AQ598" i="19"/>
  <c r="AR598" i="19"/>
  <c r="AS598" i="19"/>
  <c r="AT598" i="19"/>
  <c r="AU598" i="19"/>
  <c r="AT605" i="19"/>
  <c r="AU605" i="19"/>
  <c r="X598" i="19"/>
  <c r="W605" i="19"/>
  <c r="W598" i="19"/>
  <c r="X590" i="19"/>
  <c r="Y590" i="19"/>
  <c r="Z590" i="19"/>
  <c r="AA590" i="19"/>
  <c r="AB590" i="19"/>
  <c r="AC590" i="19"/>
  <c r="AD590" i="19"/>
  <c r="AE590" i="19"/>
  <c r="AF590" i="19"/>
  <c r="AG590" i="19"/>
  <c r="AH590" i="19"/>
  <c r="AI590" i="19"/>
  <c r="AJ590" i="19"/>
  <c r="AK590" i="19"/>
  <c r="AL590" i="19"/>
  <c r="AM590" i="19"/>
  <c r="AN590" i="19"/>
  <c r="AO590" i="19"/>
  <c r="AP590" i="19"/>
  <c r="AQ590" i="19"/>
  <c r="AR590" i="19"/>
  <c r="AS590" i="19"/>
  <c r="AT590" i="19"/>
  <c r="AU590" i="19"/>
  <c r="W590" i="19"/>
  <c r="X584" i="19"/>
  <c r="Y584" i="19"/>
  <c r="Z584" i="19"/>
  <c r="AA584" i="19"/>
  <c r="AB584" i="19"/>
  <c r="AC584" i="19"/>
  <c r="AD584" i="19"/>
  <c r="AE584" i="19"/>
  <c r="AF584" i="19"/>
  <c r="AG584" i="19"/>
  <c r="AH584" i="19"/>
  <c r="AI584" i="19"/>
  <c r="AJ584" i="19"/>
  <c r="AK584" i="19"/>
  <c r="AL584" i="19"/>
  <c r="AM584" i="19"/>
  <c r="AN584" i="19"/>
  <c r="AO584" i="19"/>
  <c r="AP584" i="19"/>
  <c r="AQ584" i="19"/>
  <c r="AR584" i="19"/>
  <c r="AS584" i="19"/>
  <c r="AT584" i="19"/>
  <c r="AU584" i="19"/>
  <c r="W584" i="19"/>
  <c r="W577" i="19"/>
  <c r="Y562" i="19"/>
  <c r="Z562" i="19"/>
  <c r="AA562" i="19"/>
  <c r="AB562" i="19"/>
  <c r="AC562" i="19"/>
  <c r="AD562" i="19"/>
  <c r="AE562" i="19"/>
  <c r="AF562" i="19"/>
  <c r="AG562" i="19"/>
  <c r="AH562" i="19"/>
  <c r="AI562" i="19"/>
  <c r="AJ562" i="19"/>
  <c r="AK562" i="19"/>
  <c r="AL562" i="19"/>
  <c r="AM562" i="19"/>
  <c r="AN562" i="19"/>
  <c r="AO562" i="19"/>
  <c r="AP562" i="19"/>
  <c r="AQ562" i="19"/>
  <c r="AR562" i="19"/>
  <c r="AS562" i="19"/>
  <c r="AT562" i="19"/>
  <c r="AU562" i="19"/>
  <c r="Y568" i="19"/>
  <c r="Z568" i="19"/>
  <c r="AA568" i="19"/>
  <c r="AB568" i="19"/>
  <c r="AC568" i="19"/>
  <c r="AD568" i="19"/>
  <c r="AE568" i="19"/>
  <c r="AF568" i="19"/>
  <c r="AG568" i="19"/>
  <c r="AH568" i="19"/>
  <c r="AI568" i="19"/>
  <c r="AJ568" i="19"/>
  <c r="AK568" i="19"/>
  <c r="AL568" i="19"/>
  <c r="AM568" i="19"/>
  <c r="AN568" i="19"/>
  <c r="AO568" i="19"/>
  <c r="AP568" i="19"/>
  <c r="AQ568" i="19"/>
  <c r="AR568" i="19"/>
  <c r="AS568" i="19"/>
  <c r="AT568" i="19"/>
  <c r="AU568" i="19"/>
  <c r="X562" i="19"/>
  <c r="X568" i="19"/>
  <c r="W568" i="19"/>
  <c r="W562" i="19"/>
  <c r="Y556" i="19"/>
  <c r="Z556" i="19"/>
  <c r="AA556" i="19"/>
  <c r="AB556" i="19"/>
  <c r="AC556" i="19"/>
  <c r="AD556" i="19"/>
  <c r="AE556" i="19"/>
  <c r="AF556" i="19"/>
  <c r="AG556" i="19"/>
  <c r="AH556" i="19"/>
  <c r="AI556" i="19"/>
  <c r="AJ556" i="19"/>
  <c r="AK556" i="19"/>
  <c r="AL556" i="19"/>
  <c r="AM556" i="19"/>
  <c r="AN556" i="19"/>
  <c r="AO556" i="19"/>
  <c r="AP556" i="19"/>
  <c r="AQ556" i="19"/>
  <c r="AR556" i="19"/>
  <c r="AS556" i="19"/>
  <c r="AT556" i="19"/>
  <c r="AU556" i="19"/>
  <c r="X556" i="19"/>
  <c r="W556" i="19"/>
  <c r="W546" i="19"/>
  <c r="X532" i="19"/>
  <c r="Y532" i="19"/>
  <c r="Z532" i="19"/>
  <c r="AA532" i="19"/>
  <c r="AB532" i="19"/>
  <c r="AC532" i="19"/>
  <c r="AD532" i="19"/>
  <c r="AE532" i="19"/>
  <c r="AF532" i="19"/>
  <c r="AG532" i="19"/>
  <c r="AH532" i="19"/>
  <c r="AI532" i="19"/>
  <c r="AJ532" i="19"/>
  <c r="AK532" i="19"/>
  <c r="AL532" i="19"/>
  <c r="AM532" i="19"/>
  <c r="AN532" i="19"/>
  <c r="AO532" i="19"/>
  <c r="AP532" i="19"/>
  <c r="AQ532" i="19"/>
  <c r="AR532" i="19"/>
  <c r="AS532" i="19"/>
  <c r="AT532" i="19"/>
  <c r="AU532" i="19"/>
  <c r="X538" i="19"/>
  <c r="Y538" i="19"/>
  <c r="Z538" i="19"/>
  <c r="AA538" i="19"/>
  <c r="AB538" i="19"/>
  <c r="AC538" i="19"/>
  <c r="AD538" i="19"/>
  <c r="AE538" i="19"/>
  <c r="AF538" i="19"/>
  <c r="AG538" i="19"/>
  <c r="AH538" i="19"/>
  <c r="AI538" i="19"/>
  <c r="AJ538" i="19"/>
  <c r="AK538" i="19"/>
  <c r="AL538" i="19"/>
  <c r="AM538" i="19"/>
  <c r="AN538" i="19"/>
  <c r="AO538" i="19"/>
  <c r="AP538" i="19"/>
  <c r="AQ538" i="19"/>
  <c r="AR538" i="19"/>
  <c r="AS538" i="19"/>
  <c r="AT538" i="19"/>
  <c r="AU538" i="19"/>
  <c r="W538" i="19"/>
  <c r="W532" i="19"/>
  <c r="U551" i="19"/>
  <c r="U552" i="19"/>
  <c r="U553" i="19"/>
  <c r="U554" i="19"/>
  <c r="U555" i="19"/>
  <c r="N556" i="19"/>
  <c r="O556" i="19"/>
  <c r="P556" i="19"/>
  <c r="Q556" i="19"/>
  <c r="R556" i="19"/>
  <c r="S556" i="19"/>
  <c r="T556" i="19"/>
  <c r="U557" i="19"/>
  <c r="U558" i="19"/>
  <c r="U559" i="19"/>
  <c r="U560" i="19"/>
  <c r="U561" i="19"/>
  <c r="N562" i="19"/>
  <c r="O562" i="19"/>
  <c r="P562" i="19"/>
  <c r="Q562" i="19"/>
  <c r="R562" i="19"/>
  <c r="S562" i="19"/>
  <c r="T562" i="19"/>
  <c r="U563" i="19"/>
  <c r="U564" i="19"/>
  <c r="U565" i="19"/>
  <c r="U566" i="19"/>
  <c r="U567" i="19"/>
  <c r="N568" i="19"/>
  <c r="O568" i="19"/>
  <c r="P568" i="19"/>
  <c r="Q568" i="19"/>
  <c r="R568" i="19"/>
  <c r="S568" i="19"/>
  <c r="T568" i="19"/>
  <c r="U569" i="19"/>
  <c r="U570" i="19"/>
  <c r="U574" i="19"/>
  <c r="U575" i="19"/>
  <c r="U576" i="19"/>
  <c r="N577" i="19"/>
  <c r="O577" i="19"/>
  <c r="P577" i="19"/>
  <c r="Q577" i="19"/>
  <c r="R577" i="19"/>
  <c r="S577" i="19"/>
  <c r="T577" i="19"/>
  <c r="U579" i="19"/>
  <c r="U580" i="19"/>
  <c r="U581" i="19"/>
  <c r="U582" i="19"/>
  <c r="U583" i="19"/>
  <c r="N584" i="19"/>
  <c r="O584" i="19"/>
  <c r="P584" i="19"/>
  <c r="Q584" i="19"/>
  <c r="R584" i="19"/>
  <c r="S584" i="19"/>
  <c r="T584" i="19"/>
  <c r="U585" i="19"/>
  <c r="U586" i="19"/>
  <c r="U587" i="19"/>
  <c r="U588" i="19"/>
  <c r="U589" i="19"/>
  <c r="N590" i="19"/>
  <c r="O590" i="19"/>
  <c r="P590" i="19"/>
  <c r="Q590" i="19"/>
  <c r="R590" i="19"/>
  <c r="S590" i="19"/>
  <c r="T590" i="19"/>
  <c r="U593" i="19"/>
  <c r="U594" i="19"/>
  <c r="U595" i="19"/>
  <c r="U596" i="19"/>
  <c r="U597" i="19"/>
  <c r="N598" i="19"/>
  <c r="O598" i="19"/>
  <c r="P598" i="19"/>
  <c r="Q598" i="19"/>
  <c r="R598" i="19"/>
  <c r="S598" i="19"/>
  <c r="T598" i="19"/>
  <c r="U599" i="19"/>
  <c r="U600" i="19"/>
  <c r="U602" i="19"/>
  <c r="U603" i="19"/>
  <c r="U604" i="19"/>
  <c r="N605" i="19"/>
  <c r="O605" i="19"/>
  <c r="P605" i="19"/>
  <c r="Q605" i="19"/>
  <c r="R605" i="19"/>
  <c r="S605" i="19"/>
  <c r="T605" i="19"/>
  <c r="U607" i="19"/>
  <c r="U608" i="19"/>
  <c r="U609" i="19"/>
  <c r="U610" i="19"/>
  <c r="U611" i="19"/>
  <c r="N612" i="19"/>
  <c r="O612" i="19"/>
  <c r="P612" i="19"/>
  <c r="Q612" i="19"/>
  <c r="R612" i="19"/>
  <c r="S612" i="19"/>
  <c r="T612" i="19"/>
  <c r="U615" i="19"/>
  <c r="U616" i="19"/>
  <c r="U617" i="19"/>
  <c r="U618" i="19"/>
  <c r="U619" i="19"/>
  <c r="N620" i="19"/>
  <c r="O620" i="19"/>
  <c r="P620" i="19"/>
  <c r="Q620" i="19"/>
  <c r="R620" i="19"/>
  <c r="S620" i="19"/>
  <c r="T620" i="19"/>
  <c r="U621" i="19"/>
  <c r="U622" i="19"/>
  <c r="U623" i="19"/>
  <c r="U624" i="19"/>
  <c r="U625" i="19"/>
  <c r="N626" i="19"/>
  <c r="O626" i="19"/>
  <c r="P626" i="19"/>
  <c r="Q626" i="19"/>
  <c r="R626" i="19"/>
  <c r="S626" i="19"/>
  <c r="T626" i="19"/>
  <c r="U627" i="19"/>
  <c r="U628" i="19"/>
  <c r="U629" i="19"/>
  <c r="U630" i="19"/>
  <c r="U631" i="19"/>
  <c r="N632" i="19"/>
  <c r="O632" i="19"/>
  <c r="P632" i="19"/>
  <c r="Q632" i="19"/>
  <c r="R632" i="19"/>
  <c r="S632" i="19"/>
  <c r="T632" i="19"/>
  <c r="N636" i="19"/>
  <c r="O636" i="19"/>
  <c r="P636" i="19"/>
  <c r="Q636" i="19"/>
  <c r="R636" i="19"/>
  <c r="S636" i="19"/>
  <c r="T636" i="19"/>
  <c r="N637" i="19"/>
  <c r="O637" i="19"/>
  <c r="P637" i="19"/>
  <c r="Q637" i="19"/>
  <c r="R637" i="19"/>
  <c r="S637" i="19"/>
  <c r="T637" i="19"/>
  <c r="N638" i="19"/>
  <c r="O638" i="19"/>
  <c r="P638" i="19"/>
  <c r="Q638" i="19"/>
  <c r="R638" i="19"/>
  <c r="S638" i="19"/>
  <c r="T638" i="19"/>
  <c r="N639" i="19"/>
  <c r="O639" i="19"/>
  <c r="P639" i="19"/>
  <c r="Q639" i="19"/>
  <c r="R639" i="19"/>
  <c r="S639" i="19"/>
  <c r="T639" i="19"/>
  <c r="N640" i="19"/>
  <c r="O640" i="19"/>
  <c r="P640" i="19"/>
  <c r="Q640" i="19"/>
  <c r="R640" i="19"/>
  <c r="S640" i="19"/>
  <c r="T640" i="19"/>
  <c r="L641" i="19"/>
  <c r="U645" i="19"/>
  <c r="U646" i="19"/>
  <c r="U647" i="19"/>
  <c r="U648" i="19"/>
  <c r="U649" i="19"/>
  <c r="N650" i="19"/>
  <c r="O650" i="19"/>
  <c r="P650" i="19"/>
  <c r="Q650" i="19"/>
  <c r="R650" i="19"/>
  <c r="S650" i="19"/>
  <c r="T650" i="19"/>
  <c r="U651" i="19"/>
  <c r="U652" i="19"/>
  <c r="U653" i="19"/>
  <c r="U654" i="19"/>
  <c r="U655" i="19"/>
  <c r="N656" i="19"/>
  <c r="O656" i="19"/>
  <c r="P656" i="19"/>
  <c r="Q656" i="19"/>
  <c r="R656" i="19"/>
  <c r="S656" i="19"/>
  <c r="T656" i="19"/>
  <c r="U657" i="19"/>
  <c r="U658" i="19"/>
  <c r="U659" i="19"/>
  <c r="U660" i="19"/>
  <c r="U661" i="19"/>
  <c r="N662" i="19"/>
  <c r="O662" i="19"/>
  <c r="P662" i="19"/>
  <c r="Q662" i="19"/>
  <c r="R662" i="19"/>
  <c r="S662" i="19"/>
  <c r="T662" i="19"/>
  <c r="U663" i="19"/>
  <c r="U664" i="19"/>
  <c r="U665" i="19"/>
  <c r="U666" i="19"/>
  <c r="U667" i="19"/>
  <c r="N668" i="19"/>
  <c r="O668" i="19"/>
  <c r="P668" i="19"/>
  <c r="Q668" i="19"/>
  <c r="R668" i="19"/>
  <c r="S668" i="19"/>
  <c r="T668" i="19"/>
  <c r="U669" i="19"/>
  <c r="U671" i="19"/>
  <c r="U672" i="19"/>
  <c r="U673" i="19"/>
  <c r="U674" i="19"/>
  <c r="N675" i="19"/>
  <c r="O675" i="19"/>
  <c r="P675" i="19"/>
  <c r="Q675" i="19"/>
  <c r="R675" i="19"/>
  <c r="S675" i="19"/>
  <c r="T675" i="19"/>
  <c r="U677" i="19"/>
  <c r="U678" i="19"/>
  <c r="U679" i="19"/>
  <c r="U680" i="19"/>
  <c r="U681" i="19"/>
  <c r="N682" i="19"/>
  <c r="O682" i="19"/>
  <c r="P682" i="19"/>
  <c r="Q682" i="19"/>
  <c r="R682" i="19"/>
  <c r="S682" i="19"/>
  <c r="T682" i="19"/>
  <c r="U685" i="19"/>
  <c r="U688" i="19"/>
  <c r="U689" i="19"/>
  <c r="U690" i="19"/>
  <c r="U691" i="19"/>
  <c r="N692" i="19"/>
  <c r="O692" i="19"/>
  <c r="P692" i="19"/>
  <c r="Q692" i="19"/>
  <c r="R692" i="19"/>
  <c r="S692" i="19"/>
  <c r="T692" i="19"/>
  <c r="U693" i="19"/>
  <c r="U694" i="19"/>
  <c r="U695" i="19"/>
  <c r="U696" i="19"/>
  <c r="U697" i="19"/>
  <c r="N698" i="19"/>
  <c r="O698" i="19"/>
  <c r="P698" i="19"/>
  <c r="Q698" i="19"/>
  <c r="R698" i="19"/>
  <c r="S698" i="19"/>
  <c r="T698" i="19"/>
  <c r="U699" i="19"/>
  <c r="U700" i="19"/>
  <c r="U701" i="19"/>
  <c r="U702" i="19"/>
  <c r="U703" i="19"/>
  <c r="N704" i="19"/>
  <c r="O704" i="19"/>
  <c r="P704" i="19"/>
  <c r="Q704" i="19"/>
  <c r="R704" i="19"/>
  <c r="S704" i="19"/>
  <c r="T704" i="19"/>
  <c r="U705" i="19"/>
  <c r="U706" i="19"/>
  <c r="U707" i="19"/>
  <c r="U708" i="19"/>
  <c r="U709" i="19"/>
  <c r="N710" i="19"/>
  <c r="O710" i="19"/>
  <c r="P710" i="19"/>
  <c r="Q710" i="19"/>
  <c r="R710" i="19"/>
  <c r="S710" i="19"/>
  <c r="T710" i="19"/>
  <c r="U711" i="19"/>
  <c r="U712" i="19"/>
  <c r="U713" i="19"/>
  <c r="U714" i="19"/>
  <c r="U715" i="19"/>
  <c r="N716" i="19"/>
  <c r="O716" i="19"/>
  <c r="P716" i="19"/>
  <c r="Q716" i="19"/>
  <c r="R716" i="19"/>
  <c r="S716" i="19"/>
  <c r="T716" i="19"/>
  <c r="U717" i="19"/>
  <c r="U727" i="19" s="1"/>
  <c r="U719" i="19"/>
  <c r="U728" i="19" s="1"/>
  <c r="U720" i="19"/>
  <c r="U721" i="19"/>
  <c r="U722" i="19"/>
  <c r="N723" i="19"/>
  <c r="N732" i="19" s="1"/>
  <c r="O723" i="19"/>
  <c r="O732" i="19" s="1"/>
  <c r="P723" i="19"/>
  <c r="Q723" i="19"/>
  <c r="Q732" i="19" s="1"/>
  <c r="R723" i="19"/>
  <c r="S723" i="19"/>
  <c r="S732" i="19" s="1"/>
  <c r="T723" i="19"/>
  <c r="N727" i="19"/>
  <c r="O727" i="19"/>
  <c r="P727" i="19"/>
  <c r="Q727" i="19"/>
  <c r="R727" i="19"/>
  <c r="S727" i="19"/>
  <c r="T727" i="19"/>
  <c r="N728" i="19"/>
  <c r="O728" i="19"/>
  <c r="P728" i="19"/>
  <c r="Q728" i="19"/>
  <c r="R728" i="19"/>
  <c r="S728" i="19"/>
  <c r="T728" i="19"/>
  <c r="N729" i="19"/>
  <c r="O729" i="19"/>
  <c r="P729" i="19"/>
  <c r="Q729" i="19"/>
  <c r="R729" i="19"/>
  <c r="S729" i="19"/>
  <c r="T729" i="19"/>
  <c r="U729" i="19"/>
  <c r="N730" i="19"/>
  <c r="O730" i="19"/>
  <c r="P730" i="19"/>
  <c r="Q730" i="19"/>
  <c r="R730" i="19"/>
  <c r="S730" i="19"/>
  <c r="T730" i="19"/>
  <c r="U730" i="19"/>
  <c r="N731" i="19"/>
  <c r="O731" i="19"/>
  <c r="P731" i="19"/>
  <c r="Q731" i="19"/>
  <c r="R731" i="19"/>
  <c r="S731" i="19"/>
  <c r="T731" i="19"/>
  <c r="U731" i="19"/>
  <c r="L732" i="19"/>
  <c r="P732" i="19"/>
  <c r="R732" i="19"/>
  <c r="T732" i="19"/>
  <c r="U736" i="19"/>
  <c r="U737" i="19"/>
  <c r="U738" i="19"/>
  <c r="U739" i="19"/>
  <c r="U740" i="19"/>
  <c r="N741" i="19"/>
  <c r="O741" i="19"/>
  <c r="P741" i="19"/>
  <c r="Q741" i="19"/>
  <c r="R741" i="19"/>
  <c r="S741" i="19"/>
  <c r="T741" i="19"/>
  <c r="U742" i="19"/>
  <c r="U743" i="19"/>
  <c r="U744" i="19"/>
  <c r="U745" i="19"/>
  <c r="U746" i="19"/>
  <c r="N747" i="19"/>
  <c r="O747" i="19"/>
  <c r="P747" i="19"/>
  <c r="Q747" i="19"/>
  <c r="R747" i="19"/>
  <c r="S747" i="19"/>
  <c r="T747" i="19"/>
  <c r="U748" i="19"/>
  <c r="U749" i="19"/>
  <c r="U750" i="19"/>
  <c r="U751" i="19"/>
  <c r="U752" i="19"/>
  <c r="N753" i="19"/>
  <c r="O753" i="19"/>
  <c r="P753" i="19"/>
  <c r="Q753" i="19"/>
  <c r="R753" i="19"/>
  <c r="S753" i="19"/>
  <c r="T753" i="19"/>
  <c r="U755" i="19"/>
  <c r="U756" i="19"/>
  <c r="U757" i="19"/>
  <c r="U758" i="19"/>
  <c r="U759" i="19"/>
  <c r="N760" i="19"/>
  <c r="O760" i="19"/>
  <c r="P760" i="19"/>
  <c r="Q760" i="19"/>
  <c r="R760" i="19"/>
  <c r="S760" i="19"/>
  <c r="T760" i="19"/>
  <c r="U762" i="19"/>
  <c r="U763" i="19"/>
  <c r="U764" i="19"/>
  <c r="U765" i="19"/>
  <c r="U766" i="19"/>
  <c r="N767" i="19"/>
  <c r="O767" i="19"/>
  <c r="P767" i="19"/>
  <c r="Q767" i="19"/>
  <c r="R767" i="19"/>
  <c r="S767" i="19"/>
  <c r="T767" i="19"/>
  <c r="U768" i="19"/>
  <c r="U769" i="19"/>
  <c r="U770" i="19"/>
  <c r="U771" i="19"/>
  <c r="U772" i="19"/>
  <c r="N773" i="19"/>
  <c r="O773" i="19"/>
  <c r="P773" i="19"/>
  <c r="Q773" i="19"/>
  <c r="R773" i="19"/>
  <c r="S773" i="19"/>
  <c r="T773" i="19"/>
  <c r="U774" i="19"/>
  <c r="U775" i="19"/>
  <c r="U776" i="19"/>
  <c r="U777" i="19"/>
  <c r="U778" i="19"/>
  <c r="N779" i="19"/>
  <c r="O779" i="19"/>
  <c r="P779" i="19"/>
  <c r="W779" i="19"/>
  <c r="R779" i="19"/>
  <c r="S779" i="19"/>
  <c r="T779" i="19"/>
  <c r="U780" i="19"/>
  <c r="U781" i="19"/>
  <c r="U782" i="19"/>
  <c r="U783" i="19"/>
  <c r="U784" i="19"/>
  <c r="N785" i="19"/>
  <c r="O785" i="19"/>
  <c r="P785" i="19"/>
  <c r="W785" i="19"/>
  <c r="R785" i="19"/>
  <c r="S785" i="19"/>
  <c r="T785" i="19"/>
  <c r="U786" i="19"/>
  <c r="U787" i="19"/>
  <c r="U788" i="19"/>
  <c r="U789" i="19"/>
  <c r="U790" i="19"/>
  <c r="N791" i="19"/>
  <c r="O791" i="19"/>
  <c r="P791" i="19"/>
  <c r="Q791" i="19"/>
  <c r="R791" i="19"/>
  <c r="S791" i="19"/>
  <c r="T791" i="19"/>
  <c r="U792" i="19"/>
  <c r="U794" i="19"/>
  <c r="U795" i="19"/>
  <c r="U796" i="19"/>
  <c r="U797" i="19"/>
  <c r="N798" i="19"/>
  <c r="O798" i="19"/>
  <c r="P798" i="19"/>
  <c r="Q798" i="19"/>
  <c r="R798" i="19"/>
  <c r="S798" i="19"/>
  <c r="T798" i="19"/>
  <c r="U799" i="19"/>
  <c r="U800" i="19"/>
  <c r="U801" i="19"/>
  <c r="U802" i="19"/>
  <c r="U803" i="19"/>
  <c r="N804" i="19"/>
  <c r="O804" i="19"/>
  <c r="P804" i="19"/>
  <c r="Q804" i="19"/>
  <c r="R804" i="19"/>
  <c r="S804" i="19"/>
  <c r="T804" i="19"/>
  <c r="U805" i="19"/>
  <c r="U806" i="19"/>
  <c r="U807" i="19"/>
  <c r="U808" i="19"/>
  <c r="U809" i="19"/>
  <c r="N810" i="19"/>
  <c r="O810" i="19"/>
  <c r="P810" i="19"/>
  <c r="Q810" i="19"/>
  <c r="R810" i="19"/>
  <c r="S810" i="19"/>
  <c r="T810" i="19"/>
  <c r="U811" i="19"/>
  <c r="U812" i="19"/>
  <c r="U813" i="19"/>
  <c r="U814" i="19"/>
  <c r="U815" i="19"/>
  <c r="N816" i="19"/>
  <c r="O816" i="19"/>
  <c r="P816" i="19"/>
  <c r="Q816" i="19"/>
  <c r="R816" i="19"/>
  <c r="S816" i="19"/>
  <c r="T816" i="19"/>
  <c r="U817" i="19"/>
  <c r="U818" i="19"/>
  <c r="U819" i="19"/>
  <c r="U820" i="19"/>
  <c r="U821" i="19"/>
  <c r="N822" i="19"/>
  <c r="O822" i="19"/>
  <c r="P822" i="19"/>
  <c r="Q822" i="19"/>
  <c r="R822" i="19"/>
  <c r="S822" i="19"/>
  <c r="T822" i="19"/>
  <c r="U823" i="19"/>
  <c r="U838" i="19" s="1"/>
  <c r="U827" i="19"/>
  <c r="U839" i="19" s="1"/>
  <c r="U828" i="19"/>
  <c r="U840" i="19" s="1"/>
  <c r="U829" i="19"/>
  <c r="U841" i="19" s="1"/>
  <c r="U830" i="19"/>
  <c r="N834" i="19"/>
  <c r="N843" i="19" s="1"/>
  <c r="O834" i="19"/>
  <c r="O843" i="19" s="1"/>
  <c r="P834" i="19"/>
  <c r="P843" i="19" s="1"/>
  <c r="Q834" i="19"/>
  <c r="R834" i="19"/>
  <c r="R843" i="19" s="1"/>
  <c r="S834" i="19"/>
  <c r="S843" i="19" s="1"/>
  <c r="T834" i="19"/>
  <c r="T843" i="19" s="1"/>
  <c r="N838" i="19"/>
  <c r="O838" i="19"/>
  <c r="P838" i="19"/>
  <c r="P893" i="19" s="1"/>
  <c r="Q838" i="19"/>
  <c r="R838" i="19"/>
  <c r="S838" i="19"/>
  <c r="T838" i="19"/>
  <c r="N839" i="19"/>
  <c r="O839" i="19"/>
  <c r="P839" i="19"/>
  <c r="Q839" i="19"/>
  <c r="R839" i="19"/>
  <c r="S839" i="19"/>
  <c r="T839" i="19"/>
  <c r="N840" i="19"/>
  <c r="O840" i="19"/>
  <c r="P840" i="19"/>
  <c r="Q840" i="19"/>
  <c r="R840" i="19"/>
  <c r="S840" i="19"/>
  <c r="T840" i="19"/>
  <c r="N841" i="19"/>
  <c r="O841" i="19"/>
  <c r="P841" i="19"/>
  <c r="Q841" i="19"/>
  <c r="R841" i="19"/>
  <c r="S841" i="19"/>
  <c r="T841" i="19"/>
  <c r="N842" i="19"/>
  <c r="O842" i="19"/>
  <c r="P842" i="19"/>
  <c r="P897" i="19" s="1"/>
  <c r="Q842" i="19"/>
  <c r="R842" i="19"/>
  <c r="S842" i="19"/>
  <c r="T842" i="19"/>
  <c r="U842" i="19"/>
  <c r="L843" i="19"/>
  <c r="Q843" i="19"/>
  <c r="U863" i="19"/>
  <c r="U905" i="19" s="1"/>
  <c r="U864" i="19"/>
  <c r="U873" i="19" s="1"/>
  <c r="U865" i="19"/>
  <c r="U874" i="19" s="1"/>
  <c r="U866" i="19"/>
  <c r="U875" i="19" s="1"/>
  <c r="U867" i="19"/>
  <c r="N868" i="19"/>
  <c r="N877" i="19" s="1"/>
  <c r="O868" i="19"/>
  <c r="O877" i="19" s="1"/>
  <c r="P868" i="19"/>
  <c r="R868" i="19"/>
  <c r="R877" i="19" s="1"/>
  <c r="S868" i="19"/>
  <c r="S877" i="19" s="1"/>
  <c r="T868" i="19"/>
  <c r="T877" i="19" s="1"/>
  <c r="N872" i="19"/>
  <c r="O872" i="19"/>
  <c r="P872" i="19"/>
  <c r="Q872" i="19"/>
  <c r="Q893" i="19" s="1"/>
  <c r="R872" i="19"/>
  <c r="S872" i="19"/>
  <c r="T872" i="19"/>
  <c r="U872" i="19"/>
  <c r="N873" i="19"/>
  <c r="O873" i="19"/>
  <c r="P873" i="19"/>
  <c r="Q873" i="19"/>
  <c r="Q894" i="19" s="1"/>
  <c r="R873" i="19"/>
  <c r="S873" i="19"/>
  <c r="T873" i="19"/>
  <c r="N874" i="19"/>
  <c r="N895" i="19" s="1"/>
  <c r="O874" i="19"/>
  <c r="O895" i="19" s="1"/>
  <c r="P874" i="19"/>
  <c r="Q874" i="19"/>
  <c r="R874" i="19"/>
  <c r="R895" i="19" s="1"/>
  <c r="S874" i="19"/>
  <c r="S895" i="19" s="1"/>
  <c r="T874" i="19"/>
  <c r="N875" i="19"/>
  <c r="O875" i="19"/>
  <c r="P875" i="19"/>
  <c r="Q875" i="19"/>
  <c r="R875" i="19"/>
  <c r="R896" i="19" s="1"/>
  <c r="S875" i="19"/>
  <c r="T875" i="19"/>
  <c r="N876" i="19"/>
  <c r="N897" i="19" s="1"/>
  <c r="O876" i="19"/>
  <c r="P876" i="19"/>
  <c r="Q876" i="19"/>
  <c r="R876" i="19"/>
  <c r="R897" i="19" s="1"/>
  <c r="S876" i="19"/>
  <c r="T876" i="19"/>
  <c r="U876" i="19"/>
  <c r="L877" i="19"/>
  <c r="P877" i="19"/>
  <c r="O894" i="19"/>
  <c r="S894" i="19"/>
  <c r="T897" i="19"/>
  <c r="T546" i="19"/>
  <c r="S546" i="19"/>
  <c r="R546" i="19"/>
  <c r="Q546" i="19"/>
  <c r="P546" i="19"/>
  <c r="O546" i="19"/>
  <c r="N546" i="19"/>
  <c r="U545" i="19"/>
  <c r="U544" i="19"/>
  <c r="U543" i="19"/>
  <c r="U540" i="19"/>
  <c r="U539" i="19"/>
  <c r="T538" i="19"/>
  <c r="S538" i="19"/>
  <c r="R538" i="19"/>
  <c r="Q538" i="19"/>
  <c r="P538" i="19"/>
  <c r="O538" i="19"/>
  <c r="N538" i="19"/>
  <c r="U537" i="19"/>
  <c r="U536" i="19"/>
  <c r="U535" i="19"/>
  <c r="U534" i="19"/>
  <c r="U533" i="19"/>
  <c r="T532" i="19"/>
  <c r="S532" i="19"/>
  <c r="R532" i="19"/>
  <c r="Q532" i="19"/>
  <c r="P532" i="19"/>
  <c r="O532" i="19"/>
  <c r="N532" i="19"/>
  <c r="U531" i="19"/>
  <c r="U530" i="19"/>
  <c r="U529" i="19"/>
  <c r="U528" i="19"/>
  <c r="U527" i="19"/>
  <c r="L514" i="19"/>
  <c r="AU513" i="19"/>
  <c r="AT513" i="19"/>
  <c r="AS513" i="19"/>
  <c r="AR513" i="19"/>
  <c r="AQ513" i="19"/>
  <c r="AP513" i="19"/>
  <c r="AO513" i="19"/>
  <c r="AN513" i="19"/>
  <c r="AM513" i="19"/>
  <c r="AL513" i="19"/>
  <c r="AK513" i="19"/>
  <c r="AJ513" i="19"/>
  <c r="AI513" i="19"/>
  <c r="AH513" i="19"/>
  <c r="AG513" i="19"/>
  <c r="AF513" i="19"/>
  <c r="AE513" i="19"/>
  <c r="AD513" i="19"/>
  <c r="AC513" i="19"/>
  <c r="AB513" i="19"/>
  <c r="AA513" i="19"/>
  <c r="Z513" i="19"/>
  <c r="Y513" i="19"/>
  <c r="X513" i="19"/>
  <c r="W513" i="19"/>
  <c r="T513" i="19"/>
  <c r="S513" i="19"/>
  <c r="R513" i="19"/>
  <c r="Q513" i="19"/>
  <c r="P513" i="19"/>
  <c r="O513" i="19"/>
  <c r="N513" i="19"/>
  <c r="AU512" i="19"/>
  <c r="AT512" i="19"/>
  <c r="AS512" i="19"/>
  <c r="AR512" i="19"/>
  <c r="AQ512" i="19"/>
  <c r="AP512" i="19"/>
  <c r="AO512" i="19"/>
  <c r="AN512" i="19"/>
  <c r="AM512" i="19"/>
  <c r="AL512" i="19"/>
  <c r="AK512" i="19"/>
  <c r="AJ512" i="19"/>
  <c r="AI512" i="19"/>
  <c r="AH512" i="19"/>
  <c r="AG512" i="19"/>
  <c r="AF512" i="19"/>
  <c r="AE512" i="19"/>
  <c r="AD512" i="19"/>
  <c r="AC512" i="19"/>
  <c r="AB512" i="19"/>
  <c r="AA512" i="19"/>
  <c r="Z512" i="19"/>
  <c r="Y512" i="19"/>
  <c r="X512" i="19"/>
  <c r="W512" i="19"/>
  <c r="T512" i="19"/>
  <c r="S512" i="19"/>
  <c r="R512" i="19"/>
  <c r="Q512" i="19"/>
  <c r="P512" i="19"/>
  <c r="O512" i="19"/>
  <c r="N512" i="19"/>
  <c r="AU511" i="19"/>
  <c r="AT511" i="19"/>
  <c r="AS511" i="19"/>
  <c r="AR511" i="19"/>
  <c r="AQ511" i="19"/>
  <c r="AP511" i="19"/>
  <c r="AO511" i="19"/>
  <c r="AN511" i="19"/>
  <c r="AM511" i="19"/>
  <c r="AL511" i="19"/>
  <c r="AK511" i="19"/>
  <c r="AJ511" i="19"/>
  <c r="AI511" i="19"/>
  <c r="AH511" i="19"/>
  <c r="AG511" i="19"/>
  <c r="AF511" i="19"/>
  <c r="AE511" i="19"/>
  <c r="AD511" i="19"/>
  <c r="AC511" i="19"/>
  <c r="AB511" i="19"/>
  <c r="AA511" i="19"/>
  <c r="Z511" i="19"/>
  <c r="Y511" i="19"/>
  <c r="X511" i="19"/>
  <c r="W511" i="19"/>
  <c r="T511" i="19"/>
  <c r="S511" i="19"/>
  <c r="R511" i="19"/>
  <c r="Q511" i="19"/>
  <c r="P511" i="19"/>
  <c r="O511" i="19"/>
  <c r="N511" i="19"/>
  <c r="AU510" i="19"/>
  <c r="AT510" i="19"/>
  <c r="AS510" i="19"/>
  <c r="AR510" i="19"/>
  <c r="AQ510" i="19"/>
  <c r="AP510" i="19"/>
  <c r="AO510" i="19"/>
  <c r="AN510" i="19"/>
  <c r="AM510" i="19"/>
  <c r="AL510" i="19"/>
  <c r="AK510" i="19"/>
  <c r="AJ510" i="19"/>
  <c r="AI510" i="19"/>
  <c r="AH510" i="19"/>
  <c r="AG510" i="19"/>
  <c r="AF510" i="19"/>
  <c r="AE510" i="19"/>
  <c r="AD510" i="19"/>
  <c r="AC510" i="19"/>
  <c r="AB510" i="19"/>
  <c r="AA510" i="19"/>
  <c r="Z510" i="19"/>
  <c r="Y510" i="19"/>
  <c r="X510" i="19"/>
  <c r="W510" i="19"/>
  <c r="T510" i="19"/>
  <c r="S510" i="19"/>
  <c r="R510" i="19"/>
  <c r="Q510" i="19"/>
  <c r="P510" i="19"/>
  <c r="O510" i="19"/>
  <c r="N510" i="19"/>
  <c r="AU509" i="19"/>
  <c r="AT509" i="19"/>
  <c r="AS509" i="19"/>
  <c r="AR509" i="19"/>
  <c r="AQ509" i="19"/>
  <c r="AP509" i="19"/>
  <c r="AO509" i="19"/>
  <c r="AN509" i="19"/>
  <c r="AM509" i="19"/>
  <c r="AL509" i="19"/>
  <c r="AK509" i="19"/>
  <c r="AJ509" i="19"/>
  <c r="AI509" i="19"/>
  <c r="AH509" i="19"/>
  <c r="AG509" i="19"/>
  <c r="AF509" i="19"/>
  <c r="AE509" i="19"/>
  <c r="AD509" i="19"/>
  <c r="AC509" i="19"/>
  <c r="AB509" i="19"/>
  <c r="AA509" i="19"/>
  <c r="Z509" i="19"/>
  <c r="Y509" i="19"/>
  <c r="T509" i="19"/>
  <c r="S509" i="19"/>
  <c r="R509" i="19"/>
  <c r="Q509" i="19"/>
  <c r="P509" i="19"/>
  <c r="O509" i="19"/>
  <c r="N509" i="19"/>
  <c r="AU500" i="19"/>
  <c r="AT500" i="19"/>
  <c r="AS500" i="19"/>
  <c r="T500" i="19"/>
  <c r="S500" i="19"/>
  <c r="R500" i="19"/>
  <c r="Q500" i="19"/>
  <c r="P500" i="19"/>
  <c r="O500" i="19"/>
  <c r="N500" i="19"/>
  <c r="U499" i="19"/>
  <c r="U498" i="19"/>
  <c r="U497" i="19"/>
  <c r="U496" i="19"/>
  <c r="U494" i="19"/>
  <c r="AU493" i="19"/>
  <c r="AT493" i="19"/>
  <c r="AS493" i="19"/>
  <c r="AS514" i="19" s="1"/>
  <c r="AR493" i="19"/>
  <c r="AQ493" i="19"/>
  <c r="AQ514" i="19" s="1"/>
  <c r="T493" i="19"/>
  <c r="S493" i="19"/>
  <c r="R493" i="19"/>
  <c r="Q493" i="19"/>
  <c r="P493" i="19"/>
  <c r="O493" i="19"/>
  <c r="N493" i="19"/>
  <c r="U492" i="19"/>
  <c r="U491" i="19"/>
  <c r="U490" i="19"/>
  <c r="U489" i="19"/>
  <c r="U487" i="19"/>
  <c r="AU486" i="19"/>
  <c r="AT486" i="19"/>
  <c r="AR514" i="19"/>
  <c r="AP514" i="19"/>
  <c r="AO514" i="19"/>
  <c r="AN514" i="19"/>
  <c r="AM514" i="19"/>
  <c r="AL514" i="19"/>
  <c r="AK514" i="19"/>
  <c r="AJ514" i="19"/>
  <c r="AI514" i="19"/>
  <c r="AH514" i="19"/>
  <c r="AG514" i="19"/>
  <c r="AE514" i="19"/>
  <c r="AD514" i="19"/>
  <c r="AC514" i="19"/>
  <c r="AB514" i="19"/>
  <c r="AA514" i="19"/>
  <c r="Z514" i="19"/>
  <c r="Y514" i="19"/>
  <c r="X514" i="19"/>
  <c r="W486" i="19"/>
  <c r="W514" i="19" s="1"/>
  <c r="T486" i="19"/>
  <c r="S486" i="19"/>
  <c r="R486" i="19"/>
  <c r="Q486" i="19"/>
  <c r="Q514" i="19" s="1"/>
  <c r="P486" i="19"/>
  <c r="O486" i="19"/>
  <c r="N486" i="19"/>
  <c r="U485" i="19"/>
  <c r="U484" i="19"/>
  <c r="U483" i="19"/>
  <c r="U482" i="19"/>
  <c r="U480" i="19"/>
  <c r="U477" i="19"/>
  <c r="M477" i="19"/>
  <c r="L477" i="19"/>
  <c r="U476" i="19"/>
  <c r="U475" i="19"/>
  <c r="U474" i="19"/>
  <c r="U473" i="19"/>
  <c r="U472" i="19"/>
  <c r="L451" i="19"/>
  <c r="AU450" i="19"/>
  <c r="AT450" i="19"/>
  <c r="AS450" i="19"/>
  <c r="AR450" i="19"/>
  <c r="AQ450" i="19"/>
  <c r="AP450" i="19"/>
  <c r="AO450" i="19"/>
  <c r="AN450" i="19"/>
  <c r="AM450" i="19"/>
  <c r="AL450" i="19"/>
  <c r="AK450" i="19"/>
  <c r="AJ450" i="19"/>
  <c r="AI450" i="19"/>
  <c r="AH450" i="19"/>
  <c r="AG450" i="19"/>
  <c r="AF450" i="19"/>
  <c r="AE450" i="19"/>
  <c r="AD450" i="19"/>
  <c r="AC450" i="19"/>
  <c r="AB450" i="19"/>
  <c r="AA450" i="19"/>
  <c r="Z450" i="19"/>
  <c r="Y450" i="19"/>
  <c r="X450" i="19"/>
  <c r="W450" i="19"/>
  <c r="T450" i="19"/>
  <c r="S450" i="19"/>
  <c r="R450" i="19"/>
  <c r="Q450" i="19"/>
  <c r="P450" i="19"/>
  <c r="O450" i="19"/>
  <c r="N450" i="19"/>
  <c r="AU449" i="19"/>
  <c r="AT449" i="19"/>
  <c r="AS449" i="19"/>
  <c r="AR449" i="19"/>
  <c r="AQ449" i="19"/>
  <c r="AP449" i="19"/>
  <c r="AO449" i="19"/>
  <c r="AN449" i="19"/>
  <c r="AM449" i="19"/>
  <c r="AL449" i="19"/>
  <c r="AK449" i="19"/>
  <c r="AJ449" i="19"/>
  <c r="AI449" i="19"/>
  <c r="AH449" i="19"/>
  <c r="AG449" i="19"/>
  <c r="AF449" i="19"/>
  <c r="AE449" i="19"/>
  <c r="AD449" i="19"/>
  <c r="AC449" i="19"/>
  <c r="AB449" i="19"/>
  <c r="AA449" i="19"/>
  <c r="Z449" i="19"/>
  <c r="Y449" i="19"/>
  <c r="X449" i="19"/>
  <c r="W449" i="19"/>
  <c r="T449" i="19"/>
  <c r="S449" i="19"/>
  <c r="R449" i="19"/>
  <c r="Q449" i="19"/>
  <c r="P449" i="19"/>
  <c r="O449" i="19"/>
  <c r="N449" i="19"/>
  <c r="AU448" i="19"/>
  <c r="AT448" i="19"/>
  <c r="AS448" i="19"/>
  <c r="AR448" i="19"/>
  <c r="AQ448" i="19"/>
  <c r="AP448" i="19"/>
  <c r="AO448" i="19"/>
  <c r="AN448" i="19"/>
  <c r="AM448" i="19"/>
  <c r="AL448" i="19"/>
  <c r="AK448" i="19"/>
  <c r="AJ448" i="19"/>
  <c r="AI448" i="19"/>
  <c r="AH448" i="19"/>
  <c r="AG448" i="19"/>
  <c r="AF448" i="19"/>
  <c r="AE448" i="19"/>
  <c r="AD448" i="19"/>
  <c r="AC448" i="19"/>
  <c r="AB448" i="19"/>
  <c r="AA448" i="19"/>
  <c r="Z448" i="19"/>
  <c r="Y448" i="19"/>
  <c r="X448" i="19"/>
  <c r="W448" i="19"/>
  <c r="T448" i="19"/>
  <c r="S448" i="19"/>
  <c r="R448" i="19"/>
  <c r="Q448" i="19"/>
  <c r="P448" i="19"/>
  <c r="O448" i="19"/>
  <c r="N448" i="19"/>
  <c r="AU447" i="19"/>
  <c r="AT447" i="19"/>
  <c r="AS447" i="19"/>
  <c r="AR447" i="19"/>
  <c r="AQ447" i="19"/>
  <c r="AP447" i="19"/>
  <c r="AO447" i="19"/>
  <c r="AN447" i="19"/>
  <c r="AM447" i="19"/>
  <c r="AL447" i="19"/>
  <c r="AK447" i="19"/>
  <c r="AJ447" i="19"/>
  <c r="AI447" i="19"/>
  <c r="AH447" i="19"/>
  <c r="AG447" i="19"/>
  <c r="AF447" i="19"/>
  <c r="AE447" i="19"/>
  <c r="AD447" i="19"/>
  <c r="AC447" i="19"/>
  <c r="AB447" i="19"/>
  <c r="AA447" i="19"/>
  <c r="Z447" i="19"/>
  <c r="Y447" i="19"/>
  <c r="X447" i="19"/>
  <c r="W447" i="19"/>
  <c r="T447" i="19"/>
  <c r="S447" i="19"/>
  <c r="R447" i="19"/>
  <c r="Q447" i="19"/>
  <c r="P447" i="19"/>
  <c r="O447" i="19"/>
  <c r="N447" i="19"/>
  <c r="AU446" i="19"/>
  <c r="AT446" i="19"/>
  <c r="AS446" i="19"/>
  <c r="AR446" i="19"/>
  <c r="AQ446" i="19"/>
  <c r="AP446" i="19"/>
  <c r="AO446" i="19"/>
  <c r="AN446" i="19"/>
  <c r="AM446" i="19"/>
  <c r="AL446" i="19"/>
  <c r="AK446" i="19"/>
  <c r="AJ446" i="19"/>
  <c r="AI446" i="19"/>
  <c r="AH446" i="19"/>
  <c r="AG446" i="19"/>
  <c r="AF446" i="19"/>
  <c r="AE446" i="19"/>
  <c r="AD446" i="19"/>
  <c r="AC446" i="19"/>
  <c r="AB446" i="19"/>
  <c r="AA446" i="19"/>
  <c r="Z446" i="19"/>
  <c r="Y446" i="19"/>
  <c r="X446" i="19"/>
  <c r="W446" i="19"/>
  <c r="T446" i="19"/>
  <c r="S446" i="19"/>
  <c r="R446" i="19"/>
  <c r="Q446" i="19"/>
  <c r="P446" i="19"/>
  <c r="O446" i="19"/>
  <c r="N446" i="19"/>
  <c r="AU438" i="19"/>
  <c r="AU451" i="19" s="1"/>
  <c r="AT451" i="19"/>
  <c r="AS451" i="19"/>
  <c r="AR451" i="19"/>
  <c r="AQ451" i="19"/>
  <c r="AP451" i="19"/>
  <c r="AO451" i="19"/>
  <c r="AN451" i="19"/>
  <c r="AM451" i="19"/>
  <c r="AL451" i="19"/>
  <c r="AK451" i="19"/>
  <c r="AJ451" i="19"/>
  <c r="AI451" i="19"/>
  <c r="AH451" i="19"/>
  <c r="AG451" i="19"/>
  <c r="AF451" i="19"/>
  <c r="AE451" i="19"/>
  <c r="AD451" i="19"/>
  <c r="AC451" i="19"/>
  <c r="AB451" i="19"/>
  <c r="AA451" i="19"/>
  <c r="Z451" i="19"/>
  <c r="Y451" i="19"/>
  <c r="X451" i="19"/>
  <c r="W438" i="19"/>
  <c r="W451" i="19" s="1"/>
  <c r="T438" i="19"/>
  <c r="T451" i="19" s="1"/>
  <c r="S438" i="19"/>
  <c r="S451" i="19" s="1"/>
  <c r="R438" i="19"/>
  <c r="R451" i="19" s="1"/>
  <c r="Q438" i="19"/>
  <c r="Q451" i="19" s="1"/>
  <c r="P438" i="19"/>
  <c r="P451" i="19" s="1"/>
  <c r="O438" i="19"/>
  <c r="O451" i="19" s="1"/>
  <c r="N438" i="19"/>
  <c r="U437" i="19"/>
  <c r="U436" i="19"/>
  <c r="U435" i="19"/>
  <c r="U434" i="19"/>
  <c r="U432" i="19"/>
  <c r="L429" i="19"/>
  <c r="AU428" i="19"/>
  <c r="AT428" i="19"/>
  <c r="AS428" i="19"/>
  <c r="AR428" i="19"/>
  <c r="AQ428" i="19"/>
  <c r="AP428" i="19"/>
  <c r="AO428" i="19"/>
  <c r="AN428" i="19"/>
  <c r="AM428" i="19"/>
  <c r="AL428" i="19"/>
  <c r="AK428" i="19"/>
  <c r="AJ428" i="19"/>
  <c r="AI428" i="19"/>
  <c r="AH428" i="19"/>
  <c r="AG428" i="19"/>
  <c r="AF428" i="19"/>
  <c r="AE428" i="19"/>
  <c r="AD428" i="19"/>
  <c r="AC428" i="19"/>
  <c r="AB428" i="19"/>
  <c r="AA428" i="19"/>
  <c r="Z428" i="19"/>
  <c r="Y428" i="19"/>
  <c r="X428" i="19"/>
  <c r="W428" i="19"/>
  <c r="T428" i="19"/>
  <c r="S428" i="19"/>
  <c r="R428" i="19"/>
  <c r="Q428" i="19"/>
  <c r="P428" i="19"/>
  <c r="O428" i="19"/>
  <c r="N428" i="19"/>
  <c r="AU427" i="19"/>
  <c r="AT427" i="19"/>
  <c r="AS427" i="19"/>
  <c r="AR427" i="19"/>
  <c r="AQ427" i="19"/>
  <c r="AP427" i="19"/>
  <c r="AO427" i="19"/>
  <c r="AN427" i="19"/>
  <c r="AM427" i="19"/>
  <c r="AL427" i="19"/>
  <c r="AK427" i="19"/>
  <c r="AJ427" i="19"/>
  <c r="AI427" i="19"/>
  <c r="AH427" i="19"/>
  <c r="AG427" i="19"/>
  <c r="AF427" i="19"/>
  <c r="AE427" i="19"/>
  <c r="AD427" i="19"/>
  <c r="AC427" i="19"/>
  <c r="AB427" i="19"/>
  <c r="AA427" i="19"/>
  <c r="Z427" i="19"/>
  <c r="Y427" i="19"/>
  <c r="X427" i="19"/>
  <c r="W427" i="19"/>
  <c r="T427" i="19"/>
  <c r="S427" i="19"/>
  <c r="R427" i="19"/>
  <c r="Q427" i="19"/>
  <c r="P427" i="19"/>
  <c r="O427" i="19"/>
  <c r="N427" i="19"/>
  <c r="AU426" i="19"/>
  <c r="AT426" i="19"/>
  <c r="AS426" i="19"/>
  <c r="AR426" i="19"/>
  <c r="AQ426" i="19"/>
  <c r="AP426" i="19"/>
  <c r="AO426" i="19"/>
  <c r="AN426" i="19"/>
  <c r="AM426" i="19"/>
  <c r="AL426" i="19"/>
  <c r="AK426" i="19"/>
  <c r="AJ426" i="19"/>
  <c r="AI426" i="19"/>
  <c r="AH426" i="19"/>
  <c r="AG426" i="19"/>
  <c r="AF426" i="19"/>
  <c r="AE426" i="19"/>
  <c r="AD426" i="19"/>
  <c r="AC426" i="19"/>
  <c r="AB426" i="19"/>
  <c r="AA426" i="19"/>
  <c r="Z426" i="19"/>
  <c r="Y426" i="19"/>
  <c r="X426" i="19"/>
  <c r="W426" i="19"/>
  <c r="T426" i="19"/>
  <c r="S426" i="19"/>
  <c r="R426" i="19"/>
  <c r="Q426" i="19"/>
  <c r="P426" i="19"/>
  <c r="O426" i="19"/>
  <c r="N426" i="19"/>
  <c r="AU425" i="19"/>
  <c r="AT425" i="19"/>
  <c r="AS425" i="19"/>
  <c r="AR425" i="19"/>
  <c r="AQ425" i="19"/>
  <c r="AP425" i="19"/>
  <c r="AO425" i="19"/>
  <c r="AN425" i="19"/>
  <c r="AM425" i="19"/>
  <c r="AL425" i="19"/>
  <c r="AK425" i="19"/>
  <c r="AJ425" i="19"/>
  <c r="AI425" i="19"/>
  <c r="AH425" i="19"/>
  <c r="AG425" i="19"/>
  <c r="AF425" i="19"/>
  <c r="AE425" i="19"/>
  <c r="AD425" i="19"/>
  <c r="AC425" i="19"/>
  <c r="AB425" i="19"/>
  <c r="AA425" i="19"/>
  <c r="Z425" i="19"/>
  <c r="Y425" i="19"/>
  <c r="X425" i="19"/>
  <c r="W425" i="19"/>
  <c r="T425" i="19"/>
  <c r="S425" i="19"/>
  <c r="R425" i="19"/>
  <c r="Q425" i="19"/>
  <c r="P425" i="19"/>
  <c r="O425" i="19"/>
  <c r="N425" i="19"/>
  <c r="AU424" i="19"/>
  <c r="AT424" i="19"/>
  <c r="AS424" i="19"/>
  <c r="AR424" i="19"/>
  <c r="AQ424" i="19"/>
  <c r="AP424" i="19"/>
  <c r="AO424" i="19"/>
  <c r="AN424" i="19"/>
  <c r="AM424" i="19"/>
  <c r="AL424" i="19"/>
  <c r="AK424" i="19"/>
  <c r="AJ424" i="19"/>
  <c r="AI424" i="19"/>
  <c r="AH424" i="19"/>
  <c r="AG424" i="19"/>
  <c r="AF424" i="19"/>
  <c r="AE424" i="19"/>
  <c r="AD424" i="19"/>
  <c r="AC424" i="19"/>
  <c r="AB424" i="19"/>
  <c r="AA424" i="19"/>
  <c r="Z424" i="19"/>
  <c r="Y424" i="19"/>
  <c r="X424" i="19"/>
  <c r="W424" i="19"/>
  <c r="T424" i="19"/>
  <c r="S424" i="19"/>
  <c r="R424" i="19"/>
  <c r="Q424" i="19"/>
  <c r="P424" i="19"/>
  <c r="O424" i="19"/>
  <c r="N424" i="19"/>
  <c r="W416" i="19"/>
  <c r="T416" i="19"/>
  <c r="S416" i="19"/>
  <c r="R416" i="19"/>
  <c r="Q416" i="19"/>
  <c r="P416" i="19"/>
  <c r="O416" i="19"/>
  <c r="N416" i="19"/>
  <c r="U415" i="19"/>
  <c r="U414" i="19"/>
  <c r="U413" i="19"/>
  <c r="U412" i="19"/>
  <c r="U410" i="19"/>
  <c r="AU409" i="19"/>
  <c r="W409" i="19"/>
  <c r="T409" i="19"/>
  <c r="S409" i="19"/>
  <c r="R409" i="19"/>
  <c r="Q409" i="19"/>
  <c r="P409" i="19"/>
  <c r="O409" i="19"/>
  <c r="N409" i="19"/>
  <c r="U408" i="19"/>
  <c r="U407" i="19"/>
  <c r="U406" i="19"/>
  <c r="U405" i="19"/>
  <c r="U403" i="19"/>
  <c r="AU402" i="19"/>
  <c r="AT402" i="19"/>
  <c r="AS402" i="19"/>
  <c r="AR402" i="19"/>
  <c r="AQ402" i="19"/>
  <c r="AP402" i="19"/>
  <c r="AO402" i="19"/>
  <c r="AN402" i="19"/>
  <c r="AM402" i="19"/>
  <c r="AL402" i="19"/>
  <c r="AK402" i="19"/>
  <c r="AJ402" i="19"/>
  <c r="AI402" i="19"/>
  <c r="AH402" i="19"/>
  <c r="AG402" i="19"/>
  <c r="AF402" i="19"/>
  <c r="AE402" i="19"/>
  <c r="AD402" i="19"/>
  <c r="AC402" i="19"/>
  <c r="AB402" i="19"/>
  <c r="AA402" i="19"/>
  <c r="Z402" i="19"/>
  <c r="Y402" i="19"/>
  <c r="X402" i="19"/>
  <c r="W402" i="19"/>
  <c r="T402" i="19"/>
  <c r="S402" i="19"/>
  <c r="R402" i="19"/>
  <c r="Q402" i="19"/>
  <c r="P402" i="19"/>
  <c r="O402" i="19"/>
  <c r="N402" i="19"/>
  <c r="U401" i="19"/>
  <c r="U400" i="19"/>
  <c r="U399" i="19"/>
  <c r="U398" i="19"/>
  <c r="U397" i="19"/>
  <c r="AU396" i="19"/>
  <c r="AT396" i="19"/>
  <c r="AS396" i="19"/>
  <c r="AR396" i="19"/>
  <c r="AQ396" i="19"/>
  <c r="AP396" i="19"/>
  <c r="AO396" i="19"/>
  <c r="AN396" i="19"/>
  <c r="AM396" i="19"/>
  <c r="AL396" i="19"/>
  <c r="AK396" i="19"/>
  <c r="AJ396" i="19"/>
  <c r="AI396" i="19"/>
  <c r="AH396" i="19"/>
  <c r="AG396" i="19"/>
  <c r="AF396" i="19"/>
  <c r="AE396" i="19"/>
  <c r="AD396" i="19"/>
  <c r="AC396" i="19"/>
  <c r="AB396" i="19"/>
  <c r="AA396" i="19"/>
  <c r="Z396" i="19"/>
  <c r="Y396" i="19"/>
  <c r="X396" i="19"/>
  <c r="W396" i="19"/>
  <c r="T396" i="19"/>
  <c r="S396" i="19"/>
  <c r="R396" i="19"/>
  <c r="Q396" i="19"/>
  <c r="P396" i="19"/>
  <c r="O396" i="19"/>
  <c r="N396" i="19"/>
  <c r="U395" i="19"/>
  <c r="U394" i="19"/>
  <c r="U393" i="19"/>
  <c r="U392" i="19"/>
  <c r="U391" i="19"/>
  <c r="AU390" i="19"/>
  <c r="AT390" i="19"/>
  <c r="AS390" i="19"/>
  <c r="AR390" i="19"/>
  <c r="AQ390" i="19"/>
  <c r="AP390" i="19"/>
  <c r="AO390" i="19"/>
  <c r="AN390" i="19"/>
  <c r="AM390" i="19"/>
  <c r="AL390" i="19"/>
  <c r="AK390" i="19"/>
  <c r="AJ390" i="19"/>
  <c r="AI390" i="19"/>
  <c r="AH390" i="19"/>
  <c r="AG390" i="19"/>
  <c r="AF390" i="19"/>
  <c r="AE390" i="19"/>
  <c r="AD390" i="19"/>
  <c r="AC390" i="19"/>
  <c r="AB390" i="19"/>
  <c r="AA390" i="19"/>
  <c r="Z390" i="19"/>
  <c r="Y390" i="19"/>
  <c r="X390" i="19"/>
  <c r="W390" i="19"/>
  <c r="T390" i="19"/>
  <c r="S390" i="19"/>
  <c r="R390" i="19"/>
  <c r="Q390" i="19"/>
  <c r="P390" i="19"/>
  <c r="O390" i="19"/>
  <c r="N390" i="19"/>
  <c r="U389" i="19"/>
  <c r="U388" i="19"/>
  <c r="U387" i="19"/>
  <c r="U386" i="19"/>
  <c r="U385" i="19"/>
  <c r="AU384" i="19"/>
  <c r="AT384" i="19"/>
  <c r="AS384" i="19"/>
  <c r="AR384" i="19"/>
  <c r="AQ384" i="19"/>
  <c r="AP384" i="19"/>
  <c r="AO384" i="19"/>
  <c r="AN384" i="19"/>
  <c r="AM384" i="19"/>
  <c r="AL384" i="19"/>
  <c r="AK384" i="19"/>
  <c r="AJ384" i="19"/>
  <c r="AI384" i="19"/>
  <c r="AH384" i="19"/>
  <c r="AG384" i="19"/>
  <c r="AF384" i="19"/>
  <c r="AE384" i="19"/>
  <c r="AD384" i="19"/>
  <c r="AC384" i="19"/>
  <c r="AB384" i="19"/>
  <c r="AA384" i="19"/>
  <c r="Z384" i="19"/>
  <c r="Y384" i="19"/>
  <c r="X384" i="19"/>
  <c r="W384" i="19"/>
  <c r="T384" i="19"/>
  <c r="S384" i="19"/>
  <c r="R384" i="19"/>
  <c r="Q384" i="19"/>
  <c r="P384" i="19"/>
  <c r="O384" i="19"/>
  <c r="N384" i="19"/>
  <c r="U383" i="19"/>
  <c r="U382" i="19"/>
  <c r="U381" i="19"/>
  <c r="U380" i="19"/>
  <c r="U379" i="19"/>
  <c r="AU378" i="19"/>
  <c r="AT378" i="19"/>
  <c r="AS378" i="19"/>
  <c r="AR378" i="19"/>
  <c r="AQ378" i="19"/>
  <c r="AP378" i="19"/>
  <c r="AO378" i="19"/>
  <c r="AN378" i="19"/>
  <c r="AM378" i="19"/>
  <c r="AL378" i="19"/>
  <c r="AK378" i="19"/>
  <c r="AJ378" i="19"/>
  <c r="AI378" i="19"/>
  <c r="AH378" i="19"/>
  <c r="AG378" i="19"/>
  <c r="AF378" i="19"/>
  <c r="AE378" i="19"/>
  <c r="AD378" i="19"/>
  <c r="AC378" i="19"/>
  <c r="AB378" i="19"/>
  <c r="AA378" i="19"/>
  <c r="Z378" i="19"/>
  <c r="Y378" i="19"/>
  <c r="X378" i="19"/>
  <c r="W378" i="19"/>
  <c r="T378" i="19"/>
  <c r="S378" i="19"/>
  <c r="R378" i="19"/>
  <c r="Q378" i="19"/>
  <c r="P378" i="19"/>
  <c r="O378" i="19"/>
  <c r="N378" i="19"/>
  <c r="U377" i="19"/>
  <c r="U376" i="19"/>
  <c r="U375" i="19"/>
  <c r="U374" i="19"/>
  <c r="U373" i="19"/>
  <c r="AU372" i="19"/>
  <c r="AT372" i="19"/>
  <c r="AS372" i="19"/>
  <c r="AR372" i="19"/>
  <c r="AQ372" i="19"/>
  <c r="AP372" i="19"/>
  <c r="AO372" i="19"/>
  <c r="AN372" i="19"/>
  <c r="AM372" i="19"/>
  <c r="AL372" i="19"/>
  <c r="AK372" i="19"/>
  <c r="AJ372" i="19"/>
  <c r="AI372" i="19"/>
  <c r="AH372" i="19"/>
  <c r="AG372" i="19"/>
  <c r="AF372" i="19"/>
  <c r="AE372" i="19"/>
  <c r="AD372" i="19"/>
  <c r="AC372" i="19"/>
  <c r="AB372" i="19"/>
  <c r="AA372" i="19"/>
  <c r="Z372" i="19"/>
  <c r="Y372" i="19"/>
  <c r="X372" i="19"/>
  <c r="W372" i="19"/>
  <c r="T372" i="19"/>
  <c r="S372" i="19"/>
  <c r="R372" i="19"/>
  <c r="Q372" i="19"/>
  <c r="P372" i="19"/>
  <c r="O372" i="19"/>
  <c r="N372" i="19"/>
  <c r="U371" i="19"/>
  <c r="U370" i="19"/>
  <c r="U369" i="19"/>
  <c r="U368" i="19"/>
  <c r="U367" i="19"/>
  <c r="AU366" i="19"/>
  <c r="AT366" i="19"/>
  <c r="AS366" i="19"/>
  <c r="AR366" i="19"/>
  <c r="AQ366" i="19"/>
  <c r="AP366" i="19"/>
  <c r="AO366" i="19"/>
  <c r="AN366" i="19"/>
  <c r="AM366" i="19"/>
  <c r="AL366" i="19"/>
  <c r="AK366" i="19"/>
  <c r="AJ366" i="19"/>
  <c r="AI366" i="19"/>
  <c r="AH366" i="19"/>
  <c r="AG366" i="19"/>
  <c r="AF366" i="19"/>
  <c r="AE366" i="19"/>
  <c r="AD366" i="19"/>
  <c r="AC366" i="19"/>
  <c r="AB366" i="19"/>
  <c r="AA366" i="19"/>
  <c r="Z366" i="19"/>
  <c r="Y366" i="19"/>
  <c r="X366" i="19"/>
  <c r="W366" i="19"/>
  <c r="T366" i="19"/>
  <c r="S366" i="19"/>
  <c r="R366" i="19"/>
  <c r="Q366" i="19"/>
  <c r="P366" i="19"/>
  <c r="O366" i="19"/>
  <c r="N366" i="19"/>
  <c r="U365" i="19"/>
  <c r="U364" i="19"/>
  <c r="U363" i="19"/>
  <c r="U362" i="19"/>
  <c r="U361" i="19"/>
  <c r="AU352" i="19"/>
  <c r="AT352" i="19"/>
  <c r="AT429" i="19" s="1"/>
  <c r="AS352" i="19"/>
  <c r="AR352" i="19"/>
  <c r="AQ352" i="19"/>
  <c r="AP352" i="19"/>
  <c r="AP429" i="19" s="1"/>
  <c r="AO352" i="19"/>
  <c r="AN352" i="19"/>
  <c r="AM352" i="19"/>
  <c r="AL352" i="19"/>
  <c r="AK352" i="19"/>
  <c r="AJ352" i="19"/>
  <c r="AI352" i="19"/>
  <c r="AH352" i="19"/>
  <c r="AH429" i="19" s="1"/>
  <c r="AG352" i="19"/>
  <c r="AF352" i="19"/>
  <c r="AE352" i="19"/>
  <c r="AD352" i="19"/>
  <c r="AD429" i="19" s="1"/>
  <c r="AC352" i="19"/>
  <c r="AB352" i="19"/>
  <c r="AA352" i="19"/>
  <c r="Z352" i="19"/>
  <c r="Z429" i="19" s="1"/>
  <c r="Y352" i="19"/>
  <c r="X352" i="19"/>
  <c r="W352" i="19"/>
  <c r="T352" i="19"/>
  <c r="T429" i="19" s="1"/>
  <c r="S352" i="19"/>
  <c r="R352" i="19"/>
  <c r="Q352" i="19"/>
  <c r="P352" i="19"/>
  <c r="P429" i="19" s="1"/>
  <c r="O352" i="19"/>
  <c r="N352" i="19"/>
  <c r="U351" i="19"/>
  <c r="U350" i="19"/>
  <c r="U349" i="19"/>
  <c r="U348" i="19"/>
  <c r="U347" i="19"/>
  <c r="L343" i="19"/>
  <c r="AU342" i="19"/>
  <c r="AT342" i="19"/>
  <c r="AS342" i="19"/>
  <c r="AR342" i="19"/>
  <c r="AQ342" i="19"/>
  <c r="AP342" i="19"/>
  <c r="AO342" i="19"/>
  <c r="AN342" i="19"/>
  <c r="AM342" i="19"/>
  <c r="AL342" i="19"/>
  <c r="AK342" i="19"/>
  <c r="AJ342" i="19"/>
  <c r="AI342" i="19"/>
  <c r="AH342" i="19"/>
  <c r="AG342" i="19"/>
  <c r="AF342" i="19"/>
  <c r="AE342" i="19"/>
  <c r="AD342" i="19"/>
  <c r="AC342" i="19"/>
  <c r="AB342" i="19"/>
  <c r="AA342" i="19"/>
  <c r="Z342" i="19"/>
  <c r="Y342" i="19"/>
  <c r="X342" i="19"/>
  <c r="W342" i="19"/>
  <c r="T342" i="19"/>
  <c r="S342" i="19"/>
  <c r="R342" i="19"/>
  <c r="Q342" i="19"/>
  <c r="P342" i="19"/>
  <c r="O342" i="19"/>
  <c r="N342" i="19"/>
  <c r="AU341" i="19"/>
  <c r="AT341" i="19"/>
  <c r="AS341" i="19"/>
  <c r="AR341" i="19"/>
  <c r="AQ341" i="19"/>
  <c r="AP341" i="19"/>
  <c r="AO341" i="19"/>
  <c r="AN341" i="19"/>
  <c r="AM341" i="19"/>
  <c r="AL341" i="19"/>
  <c r="AK341" i="19"/>
  <c r="AJ341" i="19"/>
  <c r="AI341" i="19"/>
  <c r="AH341" i="19"/>
  <c r="AG341" i="19"/>
  <c r="AF341" i="19"/>
  <c r="AE341" i="19"/>
  <c r="AD341" i="19"/>
  <c r="AC341" i="19"/>
  <c r="AB341" i="19"/>
  <c r="AA341" i="19"/>
  <c r="Z341" i="19"/>
  <c r="Y341" i="19"/>
  <c r="X341" i="19"/>
  <c r="W341" i="19"/>
  <c r="T341" i="19"/>
  <c r="S341" i="19"/>
  <c r="R341" i="19"/>
  <c r="Q341" i="19"/>
  <c r="P341" i="19"/>
  <c r="O341" i="19"/>
  <c r="N341" i="19"/>
  <c r="AU340" i="19"/>
  <c r="AT340" i="19"/>
  <c r="AS340" i="19"/>
  <c r="AR340" i="19"/>
  <c r="AQ340" i="19"/>
  <c r="AP340" i="19"/>
  <c r="AO340" i="19"/>
  <c r="AN340" i="19"/>
  <c r="AM340" i="19"/>
  <c r="AL340" i="19"/>
  <c r="AK340" i="19"/>
  <c r="AJ340" i="19"/>
  <c r="AI340" i="19"/>
  <c r="AH340" i="19"/>
  <c r="AG340" i="19"/>
  <c r="AF340" i="19"/>
  <c r="AE340" i="19"/>
  <c r="AD340" i="19"/>
  <c r="AC340" i="19"/>
  <c r="AB340" i="19"/>
  <c r="AA340" i="19"/>
  <c r="Z340" i="19"/>
  <c r="Y340" i="19"/>
  <c r="X340" i="19"/>
  <c r="W340" i="19"/>
  <c r="T340" i="19"/>
  <c r="S340" i="19"/>
  <c r="R340" i="19"/>
  <c r="Q340" i="19"/>
  <c r="P340" i="19"/>
  <c r="O340" i="19"/>
  <c r="N340" i="19"/>
  <c r="AU339" i="19"/>
  <c r="AT339" i="19"/>
  <c r="AS339" i="19"/>
  <c r="AR339" i="19"/>
  <c r="AQ339" i="19"/>
  <c r="AP339" i="19"/>
  <c r="AO339" i="19"/>
  <c r="AN339" i="19"/>
  <c r="AM339" i="19"/>
  <c r="AL339" i="19"/>
  <c r="AK339" i="19"/>
  <c r="AJ339" i="19"/>
  <c r="AI339" i="19"/>
  <c r="AH339" i="19"/>
  <c r="AG339" i="19"/>
  <c r="AF339" i="19"/>
  <c r="AE339" i="19"/>
  <c r="AD339" i="19"/>
  <c r="AC339" i="19"/>
  <c r="AB339" i="19"/>
  <c r="AA339" i="19"/>
  <c r="Z339" i="19"/>
  <c r="Y339" i="19"/>
  <c r="X339" i="19"/>
  <c r="W339" i="19"/>
  <c r="T339" i="19"/>
  <c r="S339" i="19"/>
  <c r="R339" i="19"/>
  <c r="Q339" i="19"/>
  <c r="P339" i="19"/>
  <c r="O339" i="19"/>
  <c r="N339" i="19"/>
  <c r="AU338" i="19"/>
  <c r="AT338" i="19"/>
  <c r="AS338" i="19"/>
  <c r="AR338" i="19"/>
  <c r="AQ338" i="19"/>
  <c r="AP338" i="19"/>
  <c r="AO338" i="19"/>
  <c r="AN338" i="19"/>
  <c r="AM338" i="19"/>
  <c r="AL338" i="19"/>
  <c r="AK338" i="19"/>
  <c r="AJ338" i="19"/>
  <c r="AI338" i="19"/>
  <c r="AH338" i="19"/>
  <c r="AG338" i="19"/>
  <c r="AF338" i="19"/>
  <c r="AE338" i="19"/>
  <c r="AD338" i="19"/>
  <c r="AC338" i="19"/>
  <c r="AB338" i="19"/>
  <c r="AA338" i="19"/>
  <c r="Z338" i="19"/>
  <c r="Y338" i="19"/>
  <c r="X338" i="19"/>
  <c r="W338" i="19"/>
  <c r="T338" i="19"/>
  <c r="S338" i="19"/>
  <c r="R338" i="19"/>
  <c r="Q338" i="19"/>
  <c r="P338" i="19"/>
  <c r="O338" i="19"/>
  <c r="N338" i="19"/>
  <c r="AU330" i="19"/>
  <c r="AT330" i="19"/>
  <c r="AS330" i="19"/>
  <c r="AR330" i="19"/>
  <c r="AQ330" i="19"/>
  <c r="AP330" i="19"/>
  <c r="AO330" i="19"/>
  <c r="AN330" i="19"/>
  <c r="AM330" i="19"/>
  <c r="AL330" i="19"/>
  <c r="AK330" i="19"/>
  <c r="AJ330" i="19"/>
  <c r="AI330" i="19"/>
  <c r="AH330" i="19"/>
  <c r="AG330" i="19"/>
  <c r="AF330" i="19"/>
  <c r="AE330" i="19"/>
  <c r="AD330" i="19"/>
  <c r="AC330" i="19"/>
  <c r="AB330" i="19"/>
  <c r="AA330" i="19"/>
  <c r="Z330" i="19"/>
  <c r="Y330" i="19"/>
  <c r="X330" i="19"/>
  <c r="W330" i="19"/>
  <c r="T330" i="19"/>
  <c r="S330" i="19"/>
  <c r="R330" i="19"/>
  <c r="Q330" i="19"/>
  <c r="P330" i="19"/>
  <c r="O330" i="19"/>
  <c r="N330" i="19"/>
  <c r="U329" i="19"/>
  <c r="U328" i="19"/>
  <c r="U327" i="19"/>
  <c r="U326" i="19"/>
  <c r="U325" i="19"/>
  <c r="AU324" i="19"/>
  <c r="AT324" i="19"/>
  <c r="AS324" i="19"/>
  <c r="AR324" i="19"/>
  <c r="AQ324" i="19"/>
  <c r="AP324" i="19"/>
  <c r="AO324" i="19"/>
  <c r="AN324" i="19"/>
  <c r="AM324" i="19"/>
  <c r="AL324" i="19"/>
  <c r="AK324" i="19"/>
  <c r="AJ324" i="19"/>
  <c r="AI324" i="19"/>
  <c r="AH324" i="19"/>
  <c r="AG324" i="19"/>
  <c r="AF324" i="19"/>
  <c r="AE324" i="19"/>
  <c r="AD324" i="19"/>
  <c r="AC324" i="19"/>
  <c r="AB324" i="19"/>
  <c r="AA324" i="19"/>
  <c r="Z324" i="19"/>
  <c r="Y324" i="19"/>
  <c r="X324" i="19"/>
  <c r="W324" i="19"/>
  <c r="T324" i="19"/>
  <c r="S324" i="19"/>
  <c r="R324" i="19"/>
  <c r="Q324" i="19"/>
  <c r="P324" i="19"/>
  <c r="O324" i="19"/>
  <c r="N324" i="19"/>
  <c r="U323" i="19"/>
  <c r="U322" i="19"/>
  <c r="U321" i="19"/>
  <c r="U320" i="19"/>
  <c r="U319" i="19"/>
  <c r="AU318" i="19"/>
  <c r="AT318" i="19"/>
  <c r="AS318" i="19"/>
  <c r="AR318" i="19"/>
  <c r="AQ318" i="19"/>
  <c r="AP318" i="19"/>
  <c r="AO318" i="19"/>
  <c r="AN318" i="19"/>
  <c r="AM318" i="19"/>
  <c r="AL318" i="19"/>
  <c r="AK318" i="19"/>
  <c r="AJ318" i="19"/>
  <c r="AI318" i="19"/>
  <c r="AH318" i="19"/>
  <c r="AG318" i="19"/>
  <c r="AF318" i="19"/>
  <c r="AE318" i="19"/>
  <c r="AD318" i="19"/>
  <c r="AC318" i="19"/>
  <c r="AB318" i="19"/>
  <c r="AA318" i="19"/>
  <c r="Z318" i="19"/>
  <c r="Y318" i="19"/>
  <c r="X318" i="19"/>
  <c r="W318" i="19"/>
  <c r="T318" i="19"/>
  <c r="S318" i="19"/>
  <c r="R318" i="19"/>
  <c r="Q318" i="19"/>
  <c r="P318" i="19"/>
  <c r="O318" i="19"/>
  <c r="N318" i="19"/>
  <c r="U317" i="19"/>
  <c r="U316" i="19"/>
  <c r="U315" i="19"/>
  <c r="U314" i="19"/>
  <c r="U312" i="19"/>
  <c r="M312" i="19"/>
  <c r="AU311" i="19"/>
  <c r="AT311" i="19"/>
  <c r="AS311" i="19"/>
  <c r="AR311" i="19"/>
  <c r="AQ311" i="19"/>
  <c r="AP311" i="19"/>
  <c r="AO311" i="19"/>
  <c r="AN311" i="19"/>
  <c r="AM311" i="19"/>
  <c r="AL311" i="19"/>
  <c r="AK311" i="19"/>
  <c r="AJ311" i="19"/>
  <c r="AI311" i="19"/>
  <c r="AH311" i="19"/>
  <c r="AG311" i="19"/>
  <c r="AF311" i="19"/>
  <c r="AE311" i="19"/>
  <c r="AD311" i="19"/>
  <c r="AC311" i="19"/>
  <c r="AB311" i="19"/>
  <c r="AA311" i="19"/>
  <c r="Z311" i="19"/>
  <c r="Y311" i="19"/>
  <c r="X311" i="19"/>
  <c r="W311" i="19"/>
  <c r="T311" i="19"/>
  <c r="S311" i="19"/>
  <c r="R311" i="19"/>
  <c r="Q311" i="19"/>
  <c r="P311" i="19"/>
  <c r="O311" i="19"/>
  <c r="N311" i="19"/>
  <c r="U310" i="19"/>
  <c r="U309" i="19"/>
  <c r="U308" i="19"/>
  <c r="U307" i="19"/>
  <c r="U306" i="19"/>
  <c r="W305" i="19"/>
  <c r="T305" i="19"/>
  <c r="S305" i="19"/>
  <c r="R305" i="19"/>
  <c r="Q305" i="19"/>
  <c r="P305" i="19"/>
  <c r="O305" i="19"/>
  <c r="N305" i="19"/>
  <c r="U304" i="19"/>
  <c r="U303" i="19"/>
  <c r="U302" i="19"/>
  <c r="U301" i="19"/>
  <c r="U299" i="19"/>
  <c r="AU290" i="19"/>
  <c r="AT290" i="19"/>
  <c r="AS290" i="19"/>
  <c r="AR290" i="19"/>
  <c r="AQ290" i="19"/>
  <c r="AP290" i="19"/>
  <c r="AO290" i="19"/>
  <c r="AN290" i="19"/>
  <c r="AM290" i="19"/>
  <c r="AL290" i="19"/>
  <c r="AK290" i="19"/>
  <c r="AJ290" i="19"/>
  <c r="AI290" i="19"/>
  <c r="AH290" i="19"/>
  <c r="AG290" i="19"/>
  <c r="AF290" i="19"/>
  <c r="AE290" i="19"/>
  <c r="AD290" i="19"/>
  <c r="AC290" i="19"/>
  <c r="AB290" i="19"/>
  <c r="AA290" i="19"/>
  <c r="Z290" i="19"/>
  <c r="Y290" i="19"/>
  <c r="X290" i="19"/>
  <c r="W290" i="19"/>
  <c r="T290" i="19"/>
  <c r="S290" i="19"/>
  <c r="R290" i="19"/>
  <c r="Q290" i="19"/>
  <c r="P290" i="19"/>
  <c r="O290" i="19"/>
  <c r="N290" i="19"/>
  <c r="U289" i="19"/>
  <c r="U288" i="19"/>
  <c r="U287" i="19"/>
  <c r="U286" i="19"/>
  <c r="U285" i="19"/>
  <c r="AU284" i="19"/>
  <c r="W284" i="19"/>
  <c r="T284" i="19"/>
  <c r="S284" i="19"/>
  <c r="R284" i="19"/>
  <c r="Q284" i="19"/>
  <c r="P284" i="19"/>
  <c r="O284" i="19"/>
  <c r="N284" i="19"/>
  <c r="U283" i="19"/>
  <c r="U282" i="19"/>
  <c r="U281" i="19"/>
  <c r="U280" i="19"/>
  <c r="U276" i="19"/>
  <c r="AU275" i="19"/>
  <c r="AT275" i="19"/>
  <c r="AS275" i="19"/>
  <c r="AR275" i="19"/>
  <c r="AQ275" i="19"/>
  <c r="AP275" i="19"/>
  <c r="AO275" i="19"/>
  <c r="AN275" i="19"/>
  <c r="AM275" i="19"/>
  <c r="AL275" i="19"/>
  <c r="AK275" i="19"/>
  <c r="AK343" i="19" s="1"/>
  <c r="AJ275" i="19"/>
  <c r="AI275" i="19"/>
  <c r="AI343" i="19" s="1"/>
  <c r="AH275" i="19"/>
  <c r="AG343" i="19"/>
  <c r="AF275" i="19"/>
  <c r="AE275" i="19"/>
  <c r="AE343" i="19" s="1"/>
  <c r="AD275" i="19"/>
  <c r="AC275" i="19"/>
  <c r="AC343" i="19" s="1"/>
  <c r="AB275" i="19"/>
  <c r="AA275" i="19"/>
  <c r="AA343" i="19" s="1"/>
  <c r="Z275" i="19"/>
  <c r="Y275" i="19"/>
  <c r="Y343" i="19" s="1"/>
  <c r="W275" i="19"/>
  <c r="T275" i="19"/>
  <c r="S275" i="19"/>
  <c r="R275" i="19"/>
  <c r="Q275" i="19"/>
  <c r="P275" i="19"/>
  <c r="O275" i="19"/>
  <c r="N275" i="19"/>
  <c r="U274" i="19"/>
  <c r="U273" i="19"/>
  <c r="U272" i="19"/>
  <c r="U271" i="19"/>
  <c r="U269" i="19"/>
  <c r="L265" i="19"/>
  <c r="AU264" i="19"/>
  <c r="AU521" i="19" s="1"/>
  <c r="AT264" i="19"/>
  <c r="AT521" i="19" s="1"/>
  <c r="AS264" i="19"/>
  <c r="AS521" i="19" s="1"/>
  <c r="AR264" i="19"/>
  <c r="AR521" i="19" s="1"/>
  <c r="AQ264" i="19"/>
  <c r="AQ521" i="19" s="1"/>
  <c r="AP264" i="19"/>
  <c r="AP521" i="19" s="1"/>
  <c r="AO264" i="19"/>
  <c r="AO521" i="19" s="1"/>
  <c r="AN264" i="19"/>
  <c r="AN521" i="19" s="1"/>
  <c r="AM264" i="19"/>
  <c r="AM521" i="19" s="1"/>
  <c r="AL264" i="19"/>
  <c r="AL521" i="19" s="1"/>
  <c r="AK264" i="19"/>
  <c r="AK521" i="19" s="1"/>
  <c r="AJ264" i="19"/>
  <c r="AJ521" i="19" s="1"/>
  <c r="AI264" i="19"/>
  <c r="AI521" i="19" s="1"/>
  <c r="AH264" i="19"/>
  <c r="AH521" i="19" s="1"/>
  <c r="AG264" i="19"/>
  <c r="AG521" i="19" s="1"/>
  <c r="AF264" i="19"/>
  <c r="AF521" i="19" s="1"/>
  <c r="AE264" i="19"/>
  <c r="AE521" i="19" s="1"/>
  <c r="AD264" i="19"/>
  <c r="AD521" i="19" s="1"/>
  <c r="AC264" i="19"/>
  <c r="AC521" i="19" s="1"/>
  <c r="AB264" i="19"/>
  <c r="AB521" i="19" s="1"/>
  <c r="AA264" i="19"/>
  <c r="AA521" i="19" s="1"/>
  <c r="Z264" i="19"/>
  <c r="Z521" i="19" s="1"/>
  <c r="Y264" i="19"/>
  <c r="Y521" i="19" s="1"/>
  <c r="X264" i="19"/>
  <c r="X521" i="19" s="1"/>
  <c r="W264" i="19"/>
  <c r="W521" i="19" s="1"/>
  <c r="T264" i="19"/>
  <c r="T521" i="19" s="1"/>
  <c r="S264" i="19"/>
  <c r="S521" i="19" s="1"/>
  <c r="R264" i="19"/>
  <c r="R521" i="19" s="1"/>
  <c r="Q264" i="19"/>
  <c r="Q521" i="19" s="1"/>
  <c r="P264" i="19"/>
  <c r="P521" i="19" s="1"/>
  <c r="O264" i="19"/>
  <c r="O521" i="19" s="1"/>
  <c r="N264" i="19"/>
  <c r="N521" i="19" s="1"/>
  <c r="AU263" i="19"/>
  <c r="AU520" i="19" s="1"/>
  <c r="AT263" i="19"/>
  <c r="AT520" i="19" s="1"/>
  <c r="AS263" i="19"/>
  <c r="AR263" i="19"/>
  <c r="AQ263" i="19"/>
  <c r="AQ520" i="19" s="1"/>
  <c r="AP263" i="19"/>
  <c r="AP520" i="19" s="1"/>
  <c r="AO263" i="19"/>
  <c r="AN263" i="19"/>
  <c r="AM263" i="19"/>
  <c r="AM520" i="19" s="1"/>
  <c r="AL263" i="19"/>
  <c r="AL520" i="19" s="1"/>
  <c r="AK263" i="19"/>
  <c r="AJ263" i="19"/>
  <c r="AI263" i="19"/>
  <c r="AI520" i="19" s="1"/>
  <c r="AH263" i="19"/>
  <c r="AH520" i="19" s="1"/>
  <c r="AG263" i="19"/>
  <c r="AF263" i="19"/>
  <c r="AE263" i="19"/>
  <c r="AE520" i="19" s="1"/>
  <c r="AD263" i="19"/>
  <c r="AD520" i="19" s="1"/>
  <c r="AC263" i="19"/>
  <c r="AB263" i="19"/>
  <c r="AA263" i="19"/>
  <c r="AA520" i="19" s="1"/>
  <c r="Z263" i="19"/>
  <c r="Z520" i="19" s="1"/>
  <c r="Y263" i="19"/>
  <c r="X263" i="19"/>
  <c r="W263" i="19"/>
  <c r="W520" i="19" s="1"/>
  <c r="T263" i="19"/>
  <c r="T520" i="19" s="1"/>
  <c r="S263" i="19"/>
  <c r="R263" i="19"/>
  <c r="Q263" i="19"/>
  <c r="Q520" i="19" s="1"/>
  <c r="P263" i="19"/>
  <c r="P520" i="19" s="1"/>
  <c r="O263" i="19"/>
  <c r="N263" i="19"/>
  <c r="AU262" i="19"/>
  <c r="AU519" i="19" s="1"/>
  <c r="AT262" i="19"/>
  <c r="AT519" i="19" s="1"/>
  <c r="AS262" i="19"/>
  <c r="AR262" i="19"/>
  <c r="AQ262" i="19"/>
  <c r="AQ519" i="19" s="1"/>
  <c r="AP262" i="19"/>
  <c r="AP519" i="19" s="1"/>
  <c r="AO262" i="19"/>
  <c r="AN262" i="19"/>
  <c r="AM262" i="19"/>
  <c r="AM519" i="19" s="1"/>
  <c r="AL262" i="19"/>
  <c r="AL519" i="19" s="1"/>
  <c r="AK262" i="19"/>
  <c r="AJ262" i="19"/>
  <c r="AI262" i="19"/>
  <c r="AI519" i="19" s="1"/>
  <c r="AH262" i="19"/>
  <c r="AH519" i="19" s="1"/>
  <c r="AG262" i="19"/>
  <c r="AF262" i="19"/>
  <c r="AE262" i="19"/>
  <c r="AE519" i="19" s="1"/>
  <c r="AD262" i="19"/>
  <c r="AD519" i="19" s="1"/>
  <c r="AC262" i="19"/>
  <c r="AB262" i="19"/>
  <c r="AA262" i="19"/>
  <c r="AA519" i="19" s="1"/>
  <c r="Z262" i="19"/>
  <c r="Z519" i="19" s="1"/>
  <c r="Y262" i="19"/>
  <c r="X262" i="19"/>
  <c r="W262" i="19"/>
  <c r="W519" i="19" s="1"/>
  <c r="T262" i="19"/>
  <c r="T519" i="19" s="1"/>
  <c r="S262" i="19"/>
  <c r="R262" i="19"/>
  <c r="Q262" i="19"/>
  <c r="Q519" i="19" s="1"/>
  <c r="P262" i="19"/>
  <c r="P519" i="19" s="1"/>
  <c r="O262" i="19"/>
  <c r="N262" i="19"/>
  <c r="AU261" i="19"/>
  <c r="AU518" i="19" s="1"/>
  <c r="AT261" i="19"/>
  <c r="AT518" i="19" s="1"/>
  <c r="AS261" i="19"/>
  <c r="AR261" i="19"/>
  <c r="AQ261" i="19"/>
  <c r="AQ518" i="19" s="1"/>
  <c r="AP261" i="19"/>
  <c r="AP518" i="19" s="1"/>
  <c r="AO261" i="19"/>
  <c r="AN261" i="19"/>
  <c r="AM261" i="19"/>
  <c r="AM518" i="19" s="1"/>
  <c r="AL261" i="19"/>
  <c r="AL518" i="19" s="1"/>
  <c r="AK261" i="19"/>
  <c r="AJ261" i="19"/>
  <c r="AI261" i="19"/>
  <c r="AI518" i="19" s="1"/>
  <c r="AH261" i="19"/>
  <c r="AH518" i="19" s="1"/>
  <c r="AG261" i="19"/>
  <c r="AF261" i="19"/>
  <c r="AE261" i="19"/>
  <c r="AE518" i="19" s="1"/>
  <c r="AD261" i="19"/>
  <c r="AD518" i="19" s="1"/>
  <c r="AC261" i="19"/>
  <c r="AB261" i="19"/>
  <c r="AA261" i="19"/>
  <c r="AA518" i="19" s="1"/>
  <c r="Z261" i="19"/>
  <c r="Z518" i="19" s="1"/>
  <c r="Y261" i="19"/>
  <c r="X261" i="19"/>
  <c r="W261" i="19"/>
  <c r="W518" i="19" s="1"/>
  <c r="T261" i="19"/>
  <c r="T518" i="19" s="1"/>
  <c r="S261" i="19"/>
  <c r="R261" i="19"/>
  <c r="Q261" i="19"/>
  <c r="Q518" i="19" s="1"/>
  <c r="P261" i="19"/>
  <c r="P518" i="19" s="1"/>
  <c r="O261" i="19"/>
  <c r="N261" i="19"/>
  <c r="AU260" i="19"/>
  <c r="AU517" i="19" s="1"/>
  <c r="AT260" i="19"/>
  <c r="AS260" i="19"/>
  <c r="AR260" i="19"/>
  <c r="AQ260" i="19"/>
  <c r="AQ517" i="19" s="1"/>
  <c r="AP260" i="19"/>
  <c r="AO260" i="19"/>
  <c r="AN260" i="19"/>
  <c r="AM260" i="19"/>
  <c r="AM517" i="19" s="1"/>
  <c r="AL260" i="19"/>
  <c r="AK260" i="19"/>
  <c r="AJ260" i="19"/>
  <c r="AI260" i="19"/>
  <c r="AI517" i="19" s="1"/>
  <c r="AH260" i="19"/>
  <c r="AG260" i="19"/>
  <c r="AF260" i="19"/>
  <c r="AE260" i="19"/>
  <c r="AE517" i="19" s="1"/>
  <c r="AD260" i="19"/>
  <c r="AC260" i="19"/>
  <c r="AB260" i="19"/>
  <c r="AA260" i="19"/>
  <c r="AA517" i="19" s="1"/>
  <c r="Z260" i="19"/>
  <c r="Y260" i="19"/>
  <c r="X260" i="19"/>
  <c r="W260" i="19"/>
  <c r="W517" i="19" s="1"/>
  <c r="T260" i="19"/>
  <c r="S260" i="19"/>
  <c r="R260" i="19"/>
  <c r="Q260" i="19"/>
  <c r="Q517" i="19" s="1"/>
  <c r="P260" i="19"/>
  <c r="O260" i="19"/>
  <c r="N260" i="19"/>
  <c r="AU259" i="19"/>
  <c r="AU516" i="19" s="1"/>
  <c r="AT259" i="19"/>
  <c r="AS259" i="19"/>
  <c r="AR259" i="19"/>
  <c r="AQ259" i="19"/>
  <c r="AP259" i="19"/>
  <c r="AO259" i="19"/>
  <c r="AN259" i="19"/>
  <c r="AM259" i="19"/>
  <c r="AL259" i="19"/>
  <c r="AK259" i="19"/>
  <c r="AJ259" i="19"/>
  <c r="AI259" i="19"/>
  <c r="AH259" i="19"/>
  <c r="AG259" i="19"/>
  <c r="AF259" i="19"/>
  <c r="AE259" i="19"/>
  <c r="AD259" i="19"/>
  <c r="AC259" i="19"/>
  <c r="AB259" i="19"/>
  <c r="AA259" i="19"/>
  <c r="Z259" i="19"/>
  <c r="Y259" i="19"/>
  <c r="X259" i="19"/>
  <c r="W259" i="19"/>
  <c r="W516" i="19" s="1"/>
  <c r="T259" i="19"/>
  <c r="S259" i="19"/>
  <c r="S516" i="19" s="1"/>
  <c r="R259" i="19"/>
  <c r="Q259" i="19"/>
  <c r="P259" i="19"/>
  <c r="O259" i="19"/>
  <c r="O516" i="19" s="1"/>
  <c r="N259" i="19"/>
  <c r="AU257" i="19"/>
  <c r="AT257" i="19"/>
  <c r="AS257" i="19"/>
  <c r="AR257" i="19"/>
  <c r="AQ257" i="19"/>
  <c r="AP257" i="19"/>
  <c r="AO257" i="19"/>
  <c r="AN257" i="19"/>
  <c r="AM257" i="19"/>
  <c r="AL257" i="19"/>
  <c r="AK257" i="19"/>
  <c r="AJ257" i="19"/>
  <c r="AI257" i="19"/>
  <c r="AH257" i="19"/>
  <c r="AG257" i="19"/>
  <c r="AF257" i="19"/>
  <c r="AE257" i="19"/>
  <c r="AD257" i="19"/>
  <c r="AC257" i="19"/>
  <c r="AB257" i="19"/>
  <c r="AA257" i="19"/>
  <c r="Z257" i="19"/>
  <c r="Y257" i="19"/>
  <c r="X257" i="19"/>
  <c r="W257" i="19"/>
  <c r="T257" i="19"/>
  <c r="S257" i="19"/>
  <c r="R257" i="19"/>
  <c r="Q257" i="19"/>
  <c r="P257" i="19"/>
  <c r="O257" i="19"/>
  <c r="N257" i="19"/>
  <c r="U256" i="19"/>
  <c r="U255" i="19"/>
  <c r="U254" i="19"/>
  <c r="U253" i="19"/>
  <c r="U252" i="19"/>
  <c r="AU250" i="19"/>
  <c r="AT250" i="19"/>
  <c r="AS250" i="19"/>
  <c r="AR250" i="19"/>
  <c r="AQ250" i="19"/>
  <c r="W250" i="19"/>
  <c r="T250" i="19"/>
  <c r="S250" i="19"/>
  <c r="R250" i="19"/>
  <c r="Q250" i="19"/>
  <c r="P250" i="19"/>
  <c r="O250" i="19"/>
  <c r="N250" i="19"/>
  <c r="U249" i="19"/>
  <c r="U248" i="19"/>
  <c r="U247" i="19"/>
  <c r="U245" i="19"/>
  <c r="U244" i="19"/>
  <c r="AU243" i="19"/>
  <c r="AT243" i="19"/>
  <c r="AS243" i="19"/>
  <c r="AR243" i="19"/>
  <c r="AQ243" i="19"/>
  <c r="AP243" i="19"/>
  <c r="AO243" i="19"/>
  <c r="AN243" i="19"/>
  <c r="AM243" i="19"/>
  <c r="AL243" i="19"/>
  <c r="AK243" i="19"/>
  <c r="AJ243" i="19"/>
  <c r="AI243" i="19"/>
  <c r="AH243" i="19"/>
  <c r="AG243" i="19"/>
  <c r="AF243" i="19"/>
  <c r="AE243" i="19"/>
  <c r="AD243" i="19"/>
  <c r="AC243" i="19"/>
  <c r="AB243" i="19"/>
  <c r="AA243" i="19"/>
  <c r="Z243" i="19"/>
  <c r="Y243" i="19"/>
  <c r="X243" i="19"/>
  <c r="W243" i="19"/>
  <c r="T243" i="19"/>
  <c r="S243" i="19"/>
  <c r="R243" i="19"/>
  <c r="Q243" i="19"/>
  <c r="P243" i="19"/>
  <c r="O243" i="19"/>
  <c r="N243" i="19"/>
  <c r="U242" i="19"/>
  <c r="U241" i="19"/>
  <c r="U240" i="19"/>
  <c r="U239" i="19"/>
  <c r="U238" i="19"/>
  <c r="AU236" i="19"/>
  <c r="AT236" i="19"/>
  <c r="AS236" i="19"/>
  <c r="AR236" i="19"/>
  <c r="AQ236" i="19"/>
  <c r="AP236" i="19"/>
  <c r="AO236" i="19"/>
  <c r="AN236" i="19"/>
  <c r="AM236" i="19"/>
  <c r="AL236" i="19"/>
  <c r="AK236" i="19"/>
  <c r="AJ236" i="19"/>
  <c r="AI236" i="19"/>
  <c r="AH236" i="19"/>
  <c r="AG236" i="19"/>
  <c r="AF236" i="19"/>
  <c r="AE236" i="19"/>
  <c r="AD236" i="19"/>
  <c r="AC236" i="19"/>
  <c r="AB236" i="19"/>
  <c r="AA236" i="19"/>
  <c r="Z236" i="19"/>
  <c r="Y236" i="19"/>
  <c r="X236" i="19"/>
  <c r="W236" i="19"/>
  <c r="T236" i="19"/>
  <c r="S236" i="19"/>
  <c r="R236" i="19"/>
  <c r="Q236" i="19"/>
  <c r="P236" i="19"/>
  <c r="O236" i="19"/>
  <c r="N236" i="19"/>
  <c r="U235" i="19"/>
  <c r="U234" i="19"/>
  <c r="U233" i="19"/>
  <c r="U232" i="19"/>
  <c r="U231" i="19"/>
  <c r="AU230" i="19"/>
  <c r="AT230" i="19"/>
  <c r="AS230" i="19"/>
  <c r="AR230" i="19"/>
  <c r="AQ230" i="19"/>
  <c r="AP230" i="19"/>
  <c r="AO230" i="19"/>
  <c r="AN230" i="19"/>
  <c r="AM230" i="19"/>
  <c r="AL230" i="19"/>
  <c r="AK230" i="19"/>
  <c r="AJ230" i="19"/>
  <c r="AI230" i="19"/>
  <c r="AH230" i="19"/>
  <c r="AG230" i="19"/>
  <c r="AF230" i="19"/>
  <c r="AE230" i="19"/>
  <c r="AD230" i="19"/>
  <c r="AC230" i="19"/>
  <c r="AB230" i="19"/>
  <c r="AA230" i="19"/>
  <c r="Z230" i="19"/>
  <c r="Y230" i="19"/>
  <c r="X230" i="19"/>
  <c r="W230" i="19"/>
  <c r="T230" i="19"/>
  <c r="S230" i="19"/>
  <c r="R230" i="19"/>
  <c r="Q230" i="19"/>
  <c r="P230" i="19"/>
  <c r="O230" i="19"/>
  <c r="N230" i="19"/>
  <c r="U229" i="19"/>
  <c r="U228" i="19"/>
  <c r="U227" i="19"/>
  <c r="U226" i="19"/>
  <c r="U225" i="19"/>
  <c r="AU224" i="19"/>
  <c r="AT224" i="19"/>
  <c r="AS224" i="19"/>
  <c r="AR224" i="19"/>
  <c r="AQ224" i="19"/>
  <c r="AP224" i="19"/>
  <c r="AO224" i="19"/>
  <c r="AN224" i="19"/>
  <c r="AM224" i="19"/>
  <c r="AL224" i="19"/>
  <c r="AK224" i="19"/>
  <c r="AJ224" i="19"/>
  <c r="AI224" i="19"/>
  <c r="AH224" i="19"/>
  <c r="AG224" i="19"/>
  <c r="AF224" i="19"/>
  <c r="AE224" i="19"/>
  <c r="AD224" i="19"/>
  <c r="AC224" i="19"/>
  <c r="AB224" i="19"/>
  <c r="AA224" i="19"/>
  <c r="Z224" i="19"/>
  <c r="Y224" i="19"/>
  <c r="X224" i="19"/>
  <c r="W224" i="19"/>
  <c r="T224" i="19"/>
  <c r="S224" i="19"/>
  <c r="R224" i="19"/>
  <c r="Q224" i="19"/>
  <c r="P224" i="19"/>
  <c r="O224" i="19"/>
  <c r="N224" i="19"/>
  <c r="U223" i="19"/>
  <c r="U222" i="19"/>
  <c r="U221" i="19"/>
  <c r="U220" i="19"/>
  <c r="U219" i="19"/>
  <c r="AU218" i="19"/>
  <c r="AT218" i="19"/>
  <c r="AS218" i="19"/>
  <c r="AR218" i="19"/>
  <c r="AQ218" i="19"/>
  <c r="AP218" i="19"/>
  <c r="AO218" i="19"/>
  <c r="AN218" i="19"/>
  <c r="AM218" i="19"/>
  <c r="AL218" i="19"/>
  <c r="AK218" i="19"/>
  <c r="AJ218" i="19"/>
  <c r="AI218" i="19"/>
  <c r="AH218" i="19"/>
  <c r="AG218" i="19"/>
  <c r="AF218" i="19"/>
  <c r="AE218" i="19"/>
  <c r="AD218" i="19"/>
  <c r="AC218" i="19"/>
  <c r="AB218" i="19"/>
  <c r="AA218" i="19"/>
  <c r="Z218" i="19"/>
  <c r="Y218" i="19"/>
  <c r="X218" i="19"/>
  <c r="W218" i="19"/>
  <c r="T218" i="19"/>
  <c r="S218" i="19"/>
  <c r="R218" i="19"/>
  <c r="Q218" i="19"/>
  <c r="P218" i="19"/>
  <c r="O218" i="19"/>
  <c r="N218" i="19"/>
  <c r="U217" i="19"/>
  <c r="U216" i="19"/>
  <c r="U215" i="19"/>
  <c r="U214" i="19"/>
  <c r="U213" i="19"/>
  <c r="AU212" i="19"/>
  <c r="AT212" i="19"/>
  <c r="AS212" i="19"/>
  <c r="AR212" i="19"/>
  <c r="AQ212" i="19"/>
  <c r="AP212" i="19"/>
  <c r="AO212" i="19"/>
  <c r="AN212" i="19"/>
  <c r="AM212" i="19"/>
  <c r="AL212" i="19"/>
  <c r="AK212" i="19"/>
  <c r="AJ212" i="19"/>
  <c r="AI212" i="19"/>
  <c r="AH212" i="19"/>
  <c r="AG212" i="19"/>
  <c r="AF212" i="19"/>
  <c r="AE212" i="19"/>
  <c r="AD212" i="19"/>
  <c r="AC212" i="19"/>
  <c r="AB212" i="19"/>
  <c r="AA212" i="19"/>
  <c r="Z212" i="19"/>
  <c r="Y212" i="19"/>
  <c r="X212" i="19"/>
  <c r="W212" i="19"/>
  <c r="T212" i="19"/>
  <c r="S212" i="19"/>
  <c r="R212" i="19"/>
  <c r="Q212" i="19"/>
  <c r="P212" i="19"/>
  <c r="O212" i="19"/>
  <c r="N212" i="19"/>
  <c r="U211" i="19"/>
  <c r="U210" i="19"/>
  <c r="U209" i="19"/>
  <c r="U208" i="19"/>
  <c r="U207" i="19"/>
  <c r="AU205" i="19"/>
  <c r="AT205" i="19"/>
  <c r="AS205" i="19"/>
  <c r="AR205" i="19"/>
  <c r="AQ205" i="19"/>
  <c r="AP205" i="19"/>
  <c r="AO205" i="19"/>
  <c r="AN205" i="19"/>
  <c r="AM205" i="19"/>
  <c r="AL205" i="19"/>
  <c r="AK205" i="19"/>
  <c r="AJ205" i="19"/>
  <c r="AI205" i="19"/>
  <c r="AH205" i="19"/>
  <c r="AG205" i="19"/>
  <c r="AF205" i="19"/>
  <c r="AE205" i="19"/>
  <c r="AD205" i="19"/>
  <c r="AC205" i="19"/>
  <c r="AB205" i="19"/>
  <c r="AA205" i="19"/>
  <c r="Z205" i="19"/>
  <c r="Y205" i="19"/>
  <c r="X205" i="19"/>
  <c r="W205" i="19"/>
  <c r="T205" i="19"/>
  <c r="S205" i="19"/>
  <c r="R205" i="19"/>
  <c r="Q205" i="19"/>
  <c r="P205" i="19"/>
  <c r="O205" i="19"/>
  <c r="N205" i="19"/>
  <c r="U204" i="19"/>
  <c r="U203" i="19"/>
  <c r="U202" i="19"/>
  <c r="U201" i="19"/>
  <c r="U200" i="19"/>
  <c r="W199" i="19"/>
  <c r="T199" i="19"/>
  <c r="S199" i="19"/>
  <c r="R199" i="19"/>
  <c r="Q199" i="19"/>
  <c r="P199" i="19"/>
  <c r="O199" i="19"/>
  <c r="N199" i="19"/>
  <c r="U198" i="19"/>
  <c r="U197" i="19"/>
  <c r="U196" i="19"/>
  <c r="U191" i="19"/>
  <c r="T190" i="19"/>
  <c r="S190" i="19"/>
  <c r="R190" i="19"/>
  <c r="Q190" i="19"/>
  <c r="M182" i="19" s="1"/>
  <c r="P190" i="19"/>
  <c r="O190" i="19"/>
  <c r="N190" i="19"/>
  <c r="U189" i="19"/>
  <c r="U188" i="19"/>
  <c r="U187" i="19"/>
  <c r="U183" i="19"/>
  <c r="U182" i="19"/>
  <c r="AU181" i="19"/>
  <c r="AT181" i="19"/>
  <c r="AS181" i="19"/>
  <c r="AR181" i="19"/>
  <c r="AQ181" i="19"/>
  <c r="AP181" i="19"/>
  <c r="AO181" i="19"/>
  <c r="AN181" i="19"/>
  <c r="AM181" i="19"/>
  <c r="AL181" i="19"/>
  <c r="AF181" i="19"/>
  <c r="AE181" i="19"/>
  <c r="AD181" i="19"/>
  <c r="AC181" i="19"/>
  <c r="AB181" i="19"/>
  <c r="AA181" i="19"/>
  <c r="Z181" i="19"/>
  <c r="Y181" i="19"/>
  <c r="X181" i="19"/>
  <c r="T181" i="19"/>
  <c r="S181" i="19"/>
  <c r="R181" i="19"/>
  <c r="Q181" i="19"/>
  <c r="P181" i="19"/>
  <c r="O181" i="19"/>
  <c r="N181" i="19"/>
  <c r="U180" i="19"/>
  <c r="U179" i="19"/>
  <c r="U178" i="19"/>
  <c r="U176" i="19"/>
  <c r="U175" i="19"/>
  <c r="AU174" i="19"/>
  <c r="AT174" i="19"/>
  <c r="AS174" i="19"/>
  <c r="AR174" i="19"/>
  <c r="AQ174" i="19"/>
  <c r="AP174" i="19"/>
  <c r="AO174" i="19"/>
  <c r="AN174" i="19"/>
  <c r="AM174" i="19"/>
  <c r="AL174" i="19"/>
  <c r="AK174" i="19"/>
  <c r="AJ174" i="19"/>
  <c r="AI174" i="19"/>
  <c r="AH174" i="19"/>
  <c r="AG174" i="19"/>
  <c r="AF174" i="19"/>
  <c r="AE174" i="19"/>
  <c r="AD174" i="19"/>
  <c r="AC174" i="19"/>
  <c r="AB174" i="19"/>
  <c r="AA174" i="19"/>
  <c r="Z174" i="19"/>
  <c r="Y174" i="19"/>
  <c r="X174" i="19"/>
  <c r="W174" i="19"/>
  <c r="T174" i="19"/>
  <c r="S174" i="19"/>
  <c r="R174" i="19"/>
  <c r="Q174" i="19"/>
  <c r="P174" i="19"/>
  <c r="O174" i="19"/>
  <c r="N174" i="19"/>
  <c r="U173" i="19"/>
  <c r="U172" i="19"/>
  <c r="U171" i="19"/>
  <c r="U170" i="19"/>
  <c r="U169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T168" i="19"/>
  <c r="S168" i="19"/>
  <c r="R168" i="19"/>
  <c r="Q168" i="19"/>
  <c r="P168" i="19"/>
  <c r="O168" i="19"/>
  <c r="N168" i="19"/>
  <c r="U167" i="19"/>
  <c r="U166" i="19"/>
  <c r="U165" i="19"/>
  <c r="U164" i="19"/>
  <c r="U163" i="19"/>
  <c r="AU162" i="19"/>
  <c r="AT162" i="19"/>
  <c r="AS162" i="19"/>
  <c r="AR162" i="19"/>
  <c r="AQ162" i="19"/>
  <c r="AP162" i="19"/>
  <c r="AO162" i="19"/>
  <c r="AN162" i="19"/>
  <c r="AM162" i="19"/>
  <c r="AL162" i="19"/>
  <c r="AK162" i="19"/>
  <c r="AJ162" i="19"/>
  <c r="AI162" i="19"/>
  <c r="AH162" i="19"/>
  <c r="AG162" i="19"/>
  <c r="AF162" i="19"/>
  <c r="AE162" i="19"/>
  <c r="AD162" i="19"/>
  <c r="AC162" i="19"/>
  <c r="AB162" i="19"/>
  <c r="AA162" i="19"/>
  <c r="Z162" i="19"/>
  <c r="Y162" i="19"/>
  <c r="X162" i="19"/>
  <c r="W162" i="19"/>
  <c r="T162" i="19"/>
  <c r="S162" i="19"/>
  <c r="R162" i="19"/>
  <c r="Q162" i="19"/>
  <c r="P162" i="19"/>
  <c r="O162" i="19"/>
  <c r="N162" i="19"/>
  <c r="U161" i="19"/>
  <c r="U160" i="19"/>
  <c r="U159" i="19"/>
  <c r="U158" i="19"/>
  <c r="U157" i="19"/>
  <c r="U156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T153" i="19"/>
  <c r="S153" i="19"/>
  <c r="R153" i="19"/>
  <c r="Q153" i="19"/>
  <c r="P153" i="19"/>
  <c r="O153" i="19"/>
  <c r="N153" i="19"/>
  <c r="U152" i="19"/>
  <c r="U151" i="19"/>
  <c r="U150" i="19"/>
  <c r="U149" i="19"/>
  <c r="U148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T147" i="19"/>
  <c r="S147" i="19"/>
  <c r="R147" i="19"/>
  <c r="Q147" i="19"/>
  <c r="P147" i="19"/>
  <c r="O147" i="19"/>
  <c r="N147" i="19"/>
  <c r="U146" i="19"/>
  <c r="U145" i="19"/>
  <c r="U144" i="19"/>
  <c r="U143" i="19"/>
  <c r="U142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T140" i="19"/>
  <c r="S140" i="19"/>
  <c r="R140" i="19"/>
  <c r="Q140" i="19"/>
  <c r="P140" i="19"/>
  <c r="O140" i="19"/>
  <c r="N140" i="19"/>
  <c r="U139" i="19"/>
  <c r="U138" i="19"/>
  <c r="U137" i="19"/>
  <c r="U136" i="19"/>
  <c r="U135" i="19"/>
  <c r="AU134" i="19"/>
  <c r="AT134" i="19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X134" i="19"/>
  <c r="W134" i="19"/>
  <c r="T134" i="19"/>
  <c r="S134" i="19"/>
  <c r="R134" i="19"/>
  <c r="Q134" i="19"/>
  <c r="P134" i="19"/>
  <c r="O134" i="19"/>
  <c r="N134" i="19"/>
  <c r="U133" i="19"/>
  <c r="U132" i="19"/>
  <c r="U131" i="19"/>
  <c r="U130" i="19"/>
  <c r="U129" i="19"/>
  <c r="AU128" i="19"/>
  <c r="AT128" i="19"/>
  <c r="AS128" i="19"/>
  <c r="AR128" i="19"/>
  <c r="AQ128" i="19"/>
  <c r="AP128" i="19"/>
  <c r="AO128" i="19"/>
  <c r="AN128" i="19"/>
  <c r="AM128" i="19"/>
  <c r="AL128" i="19"/>
  <c r="AK128" i="19"/>
  <c r="AJ128" i="19"/>
  <c r="AI128" i="19"/>
  <c r="AH128" i="19"/>
  <c r="AG128" i="19"/>
  <c r="AF128" i="19"/>
  <c r="AE128" i="19"/>
  <c r="AD128" i="19"/>
  <c r="AC128" i="19"/>
  <c r="AB128" i="19"/>
  <c r="AA128" i="19"/>
  <c r="Z128" i="19"/>
  <c r="Y128" i="19"/>
  <c r="X128" i="19"/>
  <c r="W128" i="19"/>
  <c r="T128" i="19"/>
  <c r="S128" i="19"/>
  <c r="R128" i="19"/>
  <c r="Q128" i="19"/>
  <c r="P128" i="19"/>
  <c r="O128" i="19"/>
  <c r="N128" i="19"/>
  <c r="U127" i="19"/>
  <c r="U126" i="19"/>
  <c r="U125" i="19"/>
  <c r="U124" i="19"/>
  <c r="U123" i="19"/>
  <c r="AU122" i="19"/>
  <c r="AT122" i="19"/>
  <c r="AS122" i="19"/>
  <c r="AR122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T122" i="19"/>
  <c r="S122" i="19"/>
  <c r="R122" i="19"/>
  <c r="Q122" i="19"/>
  <c r="P122" i="19"/>
  <c r="O122" i="19"/>
  <c r="N122" i="19"/>
  <c r="U121" i="19"/>
  <c r="U120" i="19"/>
  <c r="U119" i="19"/>
  <c r="U118" i="19"/>
  <c r="U117" i="19"/>
  <c r="AU116" i="19"/>
  <c r="AT116" i="19"/>
  <c r="AS116" i="19"/>
  <c r="AR116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T116" i="19"/>
  <c r="S116" i="19"/>
  <c r="R116" i="19"/>
  <c r="Q116" i="19"/>
  <c r="P116" i="19"/>
  <c r="O116" i="19"/>
  <c r="N116" i="19"/>
  <c r="U115" i="19"/>
  <c r="U114" i="19"/>
  <c r="U113" i="19"/>
  <c r="U112" i="19"/>
  <c r="U111" i="19"/>
  <c r="AU110" i="19"/>
  <c r="AT110" i="19"/>
  <c r="AS110" i="19"/>
  <c r="AR110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T110" i="19"/>
  <c r="S110" i="19"/>
  <c r="R110" i="19"/>
  <c r="Q110" i="19"/>
  <c r="P110" i="19"/>
  <c r="O110" i="19"/>
  <c r="N110" i="19"/>
  <c r="U109" i="19"/>
  <c r="U108" i="19"/>
  <c r="U107" i="19"/>
  <c r="U106" i="19"/>
  <c r="U105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T103" i="19"/>
  <c r="S103" i="19"/>
  <c r="R103" i="19"/>
  <c r="Q103" i="19"/>
  <c r="P103" i="19"/>
  <c r="O103" i="19"/>
  <c r="N103" i="19"/>
  <c r="U102" i="19"/>
  <c r="U101" i="19"/>
  <c r="U100" i="19"/>
  <c r="U99" i="19"/>
  <c r="U98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T97" i="19"/>
  <c r="S97" i="19"/>
  <c r="R97" i="19"/>
  <c r="Q97" i="19"/>
  <c r="P97" i="19"/>
  <c r="O97" i="19"/>
  <c r="N97" i="19"/>
  <c r="U96" i="19"/>
  <c r="U95" i="19"/>
  <c r="U94" i="19"/>
  <c r="U93" i="19"/>
  <c r="U92" i="19"/>
  <c r="AU90" i="19"/>
  <c r="AT90" i="19"/>
  <c r="AS90" i="19"/>
  <c r="AR90" i="19"/>
  <c r="AQ90" i="19"/>
  <c r="AP90" i="19"/>
  <c r="AO90" i="19"/>
  <c r="AN90" i="19"/>
  <c r="AM90" i="19"/>
  <c r="AL90" i="19"/>
  <c r="T90" i="19"/>
  <c r="S90" i="19"/>
  <c r="R90" i="19"/>
  <c r="Q90" i="19"/>
  <c r="P90" i="19"/>
  <c r="O90" i="19"/>
  <c r="N90" i="19"/>
  <c r="U89" i="19"/>
  <c r="U88" i="19"/>
  <c r="U87" i="19"/>
  <c r="U85" i="19"/>
  <c r="U84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T83" i="19"/>
  <c r="S83" i="19"/>
  <c r="R83" i="19"/>
  <c r="Q83" i="19"/>
  <c r="P83" i="19"/>
  <c r="O83" i="19"/>
  <c r="N83" i="19"/>
  <c r="U82" i="19"/>
  <c r="U81" i="19"/>
  <c r="U80" i="19"/>
  <c r="U79" i="19"/>
  <c r="U78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T73" i="19"/>
  <c r="S73" i="19"/>
  <c r="R73" i="19"/>
  <c r="Q73" i="19"/>
  <c r="M68" i="19" s="1"/>
  <c r="P73" i="19"/>
  <c r="O73" i="19"/>
  <c r="N73" i="19"/>
  <c r="U72" i="19"/>
  <c r="U71" i="19"/>
  <c r="U70" i="19"/>
  <c r="U69" i="19"/>
  <c r="U68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T67" i="19"/>
  <c r="S67" i="19"/>
  <c r="R67" i="19"/>
  <c r="Q67" i="19"/>
  <c r="P67" i="19"/>
  <c r="O67" i="19"/>
  <c r="N67" i="19"/>
  <c r="U65" i="19"/>
  <c r="U64" i="19"/>
  <c r="U63" i="19"/>
  <c r="U62" i="19"/>
  <c r="U61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T54" i="19"/>
  <c r="S54" i="19"/>
  <c r="R54" i="19"/>
  <c r="Q54" i="19"/>
  <c r="P54" i="19"/>
  <c r="O54" i="19"/>
  <c r="N54" i="19"/>
  <c r="U53" i="19"/>
  <c r="U52" i="19"/>
  <c r="U51" i="19"/>
  <c r="U50" i="19"/>
  <c r="U49" i="19"/>
  <c r="M49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T47" i="19"/>
  <c r="S47" i="19"/>
  <c r="R47" i="19"/>
  <c r="Q47" i="19"/>
  <c r="P47" i="19"/>
  <c r="O47" i="19"/>
  <c r="N47" i="19"/>
  <c r="U46" i="19"/>
  <c r="U45" i="19"/>
  <c r="U44" i="19"/>
  <c r="U43" i="19"/>
  <c r="U42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T40" i="19"/>
  <c r="S40" i="19"/>
  <c r="R40" i="19"/>
  <c r="Q40" i="19"/>
  <c r="P40" i="19"/>
  <c r="O40" i="19"/>
  <c r="N40" i="19"/>
  <c r="U39" i="19"/>
  <c r="U38" i="19"/>
  <c r="U37" i="19"/>
  <c r="U36" i="19"/>
  <c r="U35" i="19"/>
  <c r="M35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T34" i="19"/>
  <c r="S34" i="19"/>
  <c r="R34" i="19"/>
  <c r="Q34" i="19"/>
  <c r="P34" i="19"/>
  <c r="O34" i="19"/>
  <c r="N34" i="19"/>
  <c r="U33" i="19"/>
  <c r="U32" i="19"/>
  <c r="U31" i="19"/>
  <c r="U30" i="19"/>
  <c r="U29" i="19"/>
  <c r="M29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T27" i="19"/>
  <c r="S27" i="19"/>
  <c r="R27" i="19"/>
  <c r="Q27" i="19"/>
  <c r="M22" i="19" s="1"/>
  <c r="P27" i="19"/>
  <c r="O27" i="19"/>
  <c r="N27" i="19"/>
  <c r="U26" i="19"/>
  <c r="U25" i="19"/>
  <c r="U24" i="19"/>
  <c r="U23" i="19"/>
  <c r="U22" i="19"/>
  <c r="AU21" i="19"/>
  <c r="AT21" i="19"/>
  <c r="AS21" i="19"/>
  <c r="AS265" i="19" s="1"/>
  <c r="AR21" i="19"/>
  <c r="AQ21" i="19"/>
  <c r="AP21" i="19"/>
  <c r="AO21" i="19"/>
  <c r="AO265" i="19" s="1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T21" i="19"/>
  <c r="S21" i="19"/>
  <c r="R21" i="19"/>
  <c r="Q21" i="19"/>
  <c r="P21" i="19"/>
  <c r="O21" i="19"/>
  <c r="N21" i="19"/>
  <c r="U20" i="19"/>
  <c r="U19" i="19"/>
  <c r="U18" i="19"/>
  <c r="U17" i="19"/>
  <c r="U16" i="19"/>
  <c r="X479" i="6"/>
  <c r="Y479" i="6"/>
  <c r="Y505" i="6" s="1"/>
  <c r="Z479" i="6"/>
  <c r="AA479" i="6"/>
  <c r="AB479" i="6"/>
  <c r="AC479" i="6"/>
  <c r="AC505" i="6" s="1"/>
  <c r="AD479" i="6"/>
  <c r="AE479" i="6"/>
  <c r="AF479" i="6"/>
  <c r="AG479" i="6"/>
  <c r="AG505" i="6" s="1"/>
  <c r="AH479" i="6"/>
  <c r="AI479" i="6"/>
  <c r="AJ479" i="6"/>
  <c r="AK479" i="6"/>
  <c r="AK505" i="6" s="1"/>
  <c r="AL479" i="6"/>
  <c r="AM479" i="6"/>
  <c r="AN479" i="6"/>
  <c r="AO479" i="6"/>
  <c r="AO505" i="6" s="1"/>
  <c r="AP479" i="6"/>
  <c r="AQ479" i="6"/>
  <c r="AR479" i="6"/>
  <c r="AS479" i="6"/>
  <c r="AS505" i="6" s="1"/>
  <c r="AT479" i="6"/>
  <c r="AU479" i="6"/>
  <c r="X485" i="6"/>
  <c r="Y485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AL485" i="6"/>
  <c r="AM485" i="6"/>
  <c r="AN485" i="6"/>
  <c r="AO485" i="6"/>
  <c r="AP485" i="6"/>
  <c r="AQ485" i="6"/>
  <c r="AR485" i="6"/>
  <c r="AS485" i="6"/>
  <c r="AT485" i="6"/>
  <c r="AU485" i="6"/>
  <c r="X491" i="6"/>
  <c r="Y491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AL491" i="6"/>
  <c r="AM491" i="6"/>
  <c r="AN491" i="6"/>
  <c r="AO491" i="6"/>
  <c r="AP491" i="6"/>
  <c r="AQ491" i="6"/>
  <c r="AR491" i="6"/>
  <c r="AS491" i="6"/>
  <c r="AT491" i="6"/>
  <c r="AU491" i="6"/>
  <c r="W491" i="6"/>
  <c r="W485" i="6"/>
  <c r="X500" i="6"/>
  <c r="Y500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U500" i="6"/>
  <c r="X501" i="6"/>
  <c r="Y501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AL501" i="6"/>
  <c r="AM501" i="6"/>
  <c r="AN501" i="6"/>
  <c r="AO501" i="6"/>
  <c r="AP501" i="6"/>
  <c r="AQ501" i="6"/>
  <c r="AR501" i="6"/>
  <c r="AS501" i="6"/>
  <c r="AT501" i="6"/>
  <c r="AU501" i="6"/>
  <c r="X502" i="6"/>
  <c r="Y502" i="6"/>
  <c r="Z502" i="6"/>
  <c r="AA502" i="6"/>
  <c r="AB502" i="6"/>
  <c r="AC502" i="6"/>
  <c r="AD502" i="6"/>
  <c r="AE502" i="6"/>
  <c r="AF502" i="6"/>
  <c r="AG502" i="6"/>
  <c r="AH502" i="6"/>
  <c r="AI502" i="6"/>
  <c r="AJ502" i="6"/>
  <c r="AK502" i="6"/>
  <c r="AL502" i="6"/>
  <c r="AM502" i="6"/>
  <c r="AN502" i="6"/>
  <c r="AO502" i="6"/>
  <c r="AP502" i="6"/>
  <c r="AQ502" i="6"/>
  <c r="AR502" i="6"/>
  <c r="AS502" i="6"/>
  <c r="AT502" i="6"/>
  <c r="AU502" i="6"/>
  <c r="X503" i="6"/>
  <c r="Y503" i="6"/>
  <c r="Z503" i="6"/>
  <c r="AA503" i="6"/>
  <c r="AB503" i="6"/>
  <c r="AC503" i="6"/>
  <c r="AD503" i="6"/>
  <c r="AE503" i="6"/>
  <c r="AF503" i="6"/>
  <c r="AG503" i="6"/>
  <c r="AH503" i="6"/>
  <c r="AI503" i="6"/>
  <c r="AJ503" i="6"/>
  <c r="AK503" i="6"/>
  <c r="AL503" i="6"/>
  <c r="AM503" i="6"/>
  <c r="AN503" i="6"/>
  <c r="AO503" i="6"/>
  <c r="AP503" i="6"/>
  <c r="AQ503" i="6"/>
  <c r="AR503" i="6"/>
  <c r="AS503" i="6"/>
  <c r="AT503" i="6"/>
  <c r="AU503" i="6"/>
  <c r="X504" i="6"/>
  <c r="Y504" i="6"/>
  <c r="Z504" i="6"/>
  <c r="AA504" i="6"/>
  <c r="AB504" i="6"/>
  <c r="AC504" i="6"/>
  <c r="AD504" i="6"/>
  <c r="AE504" i="6"/>
  <c r="AF504" i="6"/>
  <c r="AG504" i="6"/>
  <c r="AH504" i="6"/>
  <c r="AI504" i="6"/>
  <c r="AJ504" i="6"/>
  <c r="AK504" i="6"/>
  <c r="AL504" i="6"/>
  <c r="AM504" i="6"/>
  <c r="AN504" i="6"/>
  <c r="AO504" i="6"/>
  <c r="AP504" i="6"/>
  <c r="AQ504" i="6"/>
  <c r="AR504" i="6"/>
  <c r="AS504" i="6"/>
  <c r="AT504" i="6"/>
  <c r="AU504" i="6"/>
  <c r="X505" i="6"/>
  <c r="Z505" i="6"/>
  <c r="AA505" i="6"/>
  <c r="AB505" i="6"/>
  <c r="AD505" i="6"/>
  <c r="AE505" i="6"/>
  <c r="AF505" i="6"/>
  <c r="AH505" i="6"/>
  <c r="AI505" i="6"/>
  <c r="AJ505" i="6"/>
  <c r="AL505" i="6"/>
  <c r="AM505" i="6"/>
  <c r="AN505" i="6"/>
  <c r="AP505" i="6"/>
  <c r="AQ505" i="6"/>
  <c r="AR505" i="6"/>
  <c r="AT505" i="6"/>
  <c r="AU505" i="6"/>
  <c r="W504" i="6"/>
  <c r="W503" i="6"/>
  <c r="W502" i="6"/>
  <c r="W501" i="6"/>
  <c r="W500" i="6"/>
  <c r="W479" i="6"/>
  <c r="Y440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AL440" i="6"/>
  <c r="AM440" i="6"/>
  <c r="AN440" i="6"/>
  <c r="AO440" i="6"/>
  <c r="AP440" i="6"/>
  <c r="AQ440" i="6"/>
  <c r="AR440" i="6"/>
  <c r="AS440" i="6"/>
  <c r="AT440" i="6"/>
  <c r="AU440" i="6"/>
  <c r="Y441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AL441" i="6"/>
  <c r="AM441" i="6"/>
  <c r="AN441" i="6"/>
  <c r="AO441" i="6"/>
  <c r="AP441" i="6"/>
  <c r="AQ441" i="6"/>
  <c r="AR441" i="6"/>
  <c r="AS441" i="6"/>
  <c r="AT441" i="6"/>
  <c r="AU441" i="6"/>
  <c r="Y442" i="6"/>
  <c r="Z442" i="6"/>
  <c r="AA442" i="6"/>
  <c r="AB442" i="6"/>
  <c r="AC442" i="6"/>
  <c r="AD442" i="6"/>
  <c r="AE442" i="6"/>
  <c r="AF442" i="6"/>
  <c r="AG442" i="6"/>
  <c r="AH442" i="6"/>
  <c r="AI442" i="6"/>
  <c r="AJ442" i="6"/>
  <c r="AK442" i="6"/>
  <c r="AL442" i="6"/>
  <c r="AM442" i="6"/>
  <c r="AN442" i="6"/>
  <c r="AO442" i="6"/>
  <c r="AP442" i="6"/>
  <c r="AQ442" i="6"/>
  <c r="AR442" i="6"/>
  <c r="AS442" i="6"/>
  <c r="AT442" i="6"/>
  <c r="AU442" i="6"/>
  <c r="Y443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AL443" i="6"/>
  <c r="AM443" i="6"/>
  <c r="AN443" i="6"/>
  <c r="AO443" i="6"/>
  <c r="AP443" i="6"/>
  <c r="AQ443" i="6"/>
  <c r="AR443" i="6"/>
  <c r="AS443" i="6"/>
  <c r="AT443" i="6"/>
  <c r="AU443" i="6"/>
  <c r="Y444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AL444" i="6"/>
  <c r="AM444" i="6"/>
  <c r="AN444" i="6"/>
  <c r="AO444" i="6"/>
  <c r="AP444" i="6"/>
  <c r="AQ444" i="6"/>
  <c r="AR444" i="6"/>
  <c r="AS444" i="6"/>
  <c r="AT444" i="6"/>
  <c r="AU444" i="6"/>
  <c r="Y445" i="6"/>
  <c r="Z445" i="6"/>
  <c r="AA445" i="6"/>
  <c r="AB445" i="6"/>
  <c r="AC445" i="6"/>
  <c r="AD445" i="6"/>
  <c r="AE445" i="6"/>
  <c r="AF445" i="6"/>
  <c r="AI445" i="6"/>
  <c r="AJ445" i="6"/>
  <c r="AK445" i="6"/>
  <c r="AL445" i="6"/>
  <c r="AM445" i="6"/>
  <c r="AN445" i="6"/>
  <c r="AO445" i="6"/>
  <c r="AP445" i="6"/>
  <c r="AQ445" i="6"/>
  <c r="AR445" i="6"/>
  <c r="AS445" i="6"/>
  <c r="AT445" i="6"/>
  <c r="AU445" i="6"/>
  <c r="X440" i="6"/>
  <c r="X441" i="6"/>
  <c r="X442" i="6"/>
  <c r="X443" i="6"/>
  <c r="X444" i="6"/>
  <c r="X445" i="6"/>
  <c r="W444" i="6"/>
  <c r="W443" i="6"/>
  <c r="W442" i="6"/>
  <c r="W441" i="6"/>
  <c r="W440" i="6"/>
  <c r="AG445" i="6"/>
  <c r="AH445" i="6"/>
  <c r="W445" i="6"/>
  <c r="X417" i="6"/>
  <c r="Y417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AL417" i="6"/>
  <c r="AM417" i="6"/>
  <c r="AN417" i="6"/>
  <c r="AO417" i="6"/>
  <c r="AP417" i="6"/>
  <c r="AQ417" i="6"/>
  <c r="AR417" i="6"/>
  <c r="AS417" i="6"/>
  <c r="AT417" i="6"/>
  <c r="AU417" i="6"/>
  <c r="X418" i="6"/>
  <c r="Y418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U418" i="6"/>
  <c r="X419" i="6"/>
  <c r="Y419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AL419" i="6"/>
  <c r="AM419" i="6"/>
  <c r="AN419" i="6"/>
  <c r="AO419" i="6"/>
  <c r="AP419" i="6"/>
  <c r="AQ419" i="6"/>
  <c r="AR419" i="6"/>
  <c r="AS419" i="6"/>
  <c r="AT419" i="6"/>
  <c r="AU419" i="6"/>
  <c r="X420" i="6"/>
  <c r="Y420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AL420" i="6"/>
  <c r="AM420" i="6"/>
  <c r="AN420" i="6"/>
  <c r="AO420" i="6"/>
  <c r="AP420" i="6"/>
  <c r="AQ420" i="6"/>
  <c r="AR420" i="6"/>
  <c r="AS420" i="6"/>
  <c r="AT420" i="6"/>
  <c r="AU420" i="6"/>
  <c r="X421" i="6"/>
  <c r="Y421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AL421" i="6"/>
  <c r="AM421" i="6"/>
  <c r="AN421" i="6"/>
  <c r="AO421" i="6"/>
  <c r="AP421" i="6"/>
  <c r="AQ421" i="6"/>
  <c r="AR421" i="6"/>
  <c r="AS421" i="6"/>
  <c r="AT421" i="6"/>
  <c r="AU421" i="6"/>
  <c r="W421" i="6"/>
  <c r="W420" i="6"/>
  <c r="W419" i="6"/>
  <c r="W418" i="6"/>
  <c r="W417" i="6"/>
  <c r="Y409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AL409" i="6"/>
  <c r="AM409" i="6"/>
  <c r="AN409" i="6"/>
  <c r="AO409" i="6"/>
  <c r="AP409" i="6"/>
  <c r="AQ409" i="6"/>
  <c r="AR409" i="6"/>
  <c r="AS409" i="6"/>
  <c r="AT409" i="6"/>
  <c r="AU409" i="6"/>
  <c r="X409" i="6"/>
  <c r="W409" i="6"/>
  <c r="Y397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AL397" i="6"/>
  <c r="AM397" i="6"/>
  <c r="AN397" i="6"/>
  <c r="AO397" i="6"/>
  <c r="AP397" i="6"/>
  <c r="AQ397" i="6"/>
  <c r="AR397" i="6"/>
  <c r="AS397" i="6"/>
  <c r="AT397" i="6"/>
  <c r="AU397" i="6"/>
  <c r="Y403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AL403" i="6"/>
  <c r="AM403" i="6"/>
  <c r="AN403" i="6"/>
  <c r="AO403" i="6"/>
  <c r="AP403" i="6"/>
  <c r="AQ403" i="6"/>
  <c r="AR403" i="6"/>
  <c r="AS403" i="6"/>
  <c r="AT403" i="6"/>
  <c r="AU403" i="6"/>
  <c r="X397" i="6"/>
  <c r="X403" i="6"/>
  <c r="W403" i="6"/>
  <c r="W397" i="6"/>
  <c r="Y385" i="6"/>
  <c r="Z385" i="6"/>
  <c r="AA385" i="6"/>
  <c r="AB385" i="6"/>
  <c r="AC385" i="6"/>
  <c r="AD385" i="6"/>
  <c r="AE385" i="6"/>
  <c r="AF385" i="6"/>
  <c r="AG385" i="6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U385" i="6"/>
  <c r="Y391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AL391" i="6"/>
  <c r="AM391" i="6"/>
  <c r="AN391" i="6"/>
  <c r="AO391" i="6"/>
  <c r="AP391" i="6"/>
  <c r="AQ391" i="6"/>
  <c r="AR391" i="6"/>
  <c r="AS391" i="6"/>
  <c r="AT391" i="6"/>
  <c r="AU391" i="6"/>
  <c r="X385" i="6"/>
  <c r="X391" i="6"/>
  <c r="W391" i="6"/>
  <c r="W385" i="6"/>
  <c r="X379" i="6"/>
  <c r="Y379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U379" i="6"/>
  <c r="W379" i="6"/>
  <c r="X359" i="6"/>
  <c r="Y359" i="6"/>
  <c r="Z359" i="6"/>
  <c r="AA359" i="6"/>
  <c r="AB359" i="6"/>
  <c r="AC359" i="6"/>
  <c r="AD359" i="6"/>
  <c r="AE359" i="6"/>
  <c r="AF359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U359" i="6"/>
  <c r="W359" i="6"/>
  <c r="Y345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U345" i="6"/>
  <c r="X345" i="6"/>
  <c r="W345" i="6"/>
  <c r="X332" i="6"/>
  <c r="Y332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U332" i="6"/>
  <c r="X333" i="6"/>
  <c r="Y333" i="6"/>
  <c r="Z333" i="6"/>
  <c r="AA333" i="6"/>
  <c r="AB333" i="6"/>
  <c r="AC333" i="6"/>
  <c r="AD333" i="6"/>
  <c r="AE333" i="6"/>
  <c r="AF333" i="6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T333" i="6"/>
  <c r="AU333" i="6"/>
  <c r="X334" i="6"/>
  <c r="Y334" i="6"/>
  <c r="Z334" i="6"/>
  <c r="AA334" i="6"/>
  <c r="AB334" i="6"/>
  <c r="AC334" i="6"/>
  <c r="AD334" i="6"/>
  <c r="AE334" i="6"/>
  <c r="AF334" i="6"/>
  <c r="AG334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T334" i="6"/>
  <c r="AU334" i="6"/>
  <c r="X335" i="6"/>
  <c r="Y335" i="6"/>
  <c r="Z335" i="6"/>
  <c r="AA335" i="6"/>
  <c r="AB335" i="6"/>
  <c r="AC335" i="6"/>
  <c r="AD335" i="6"/>
  <c r="AE335" i="6"/>
  <c r="AF335" i="6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T335" i="6"/>
  <c r="AU335" i="6"/>
  <c r="W335" i="6"/>
  <c r="W334" i="6"/>
  <c r="W333" i="6"/>
  <c r="W332" i="6"/>
  <c r="Y317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U317" i="6"/>
  <c r="Y323" i="6"/>
  <c r="Z323" i="6"/>
  <c r="AA323" i="6"/>
  <c r="AB323" i="6"/>
  <c r="AC323" i="6"/>
  <c r="AD323" i="6"/>
  <c r="AE323" i="6"/>
  <c r="AF323" i="6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U323" i="6"/>
  <c r="X317" i="6"/>
  <c r="X323" i="6"/>
  <c r="W323" i="6"/>
  <c r="W317" i="6"/>
  <c r="Y305" i="6"/>
  <c r="Z305" i="6"/>
  <c r="AA305" i="6"/>
  <c r="AB305" i="6"/>
  <c r="AC305" i="6"/>
  <c r="AD305" i="6"/>
  <c r="AE305" i="6"/>
  <c r="AF305" i="6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T305" i="6"/>
  <c r="AU305" i="6"/>
  <c r="Y311" i="6"/>
  <c r="Z311" i="6"/>
  <c r="AA311" i="6"/>
  <c r="AB311" i="6"/>
  <c r="AC311" i="6"/>
  <c r="AD311" i="6"/>
  <c r="AE311" i="6"/>
  <c r="AF311" i="6"/>
  <c r="AG311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T311" i="6"/>
  <c r="AU311" i="6"/>
  <c r="X305" i="6"/>
  <c r="X311" i="6"/>
  <c r="W311" i="6"/>
  <c r="W305" i="6"/>
  <c r="X283" i="6"/>
  <c r="Y283" i="6"/>
  <c r="Z283" i="6"/>
  <c r="AA283" i="6"/>
  <c r="AB283" i="6"/>
  <c r="AC283" i="6"/>
  <c r="AD283" i="6"/>
  <c r="AE283" i="6"/>
  <c r="AF283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U283" i="6"/>
  <c r="W283" i="6"/>
  <c r="AU271" i="6"/>
  <c r="Y277" i="6"/>
  <c r="Y336" i="6" s="1"/>
  <c r="Z277" i="6"/>
  <c r="AA277" i="6"/>
  <c r="AB277" i="6"/>
  <c r="AC277" i="6"/>
  <c r="AC336" i="6" s="1"/>
  <c r="AD277" i="6"/>
  <c r="AE277" i="6"/>
  <c r="AF277" i="6"/>
  <c r="AG277" i="6"/>
  <c r="AG336" i="6" s="1"/>
  <c r="AH277" i="6"/>
  <c r="AI277" i="6"/>
  <c r="AJ277" i="6"/>
  <c r="AK277" i="6"/>
  <c r="AK336" i="6" s="1"/>
  <c r="AL277" i="6"/>
  <c r="AM277" i="6"/>
  <c r="AN277" i="6"/>
  <c r="AO277" i="6"/>
  <c r="AO336" i="6" s="1"/>
  <c r="AP277" i="6"/>
  <c r="AQ277" i="6"/>
  <c r="AR277" i="6"/>
  <c r="AS277" i="6"/>
  <c r="AS336" i="6" s="1"/>
  <c r="AT277" i="6"/>
  <c r="AU277" i="6"/>
  <c r="X277" i="6"/>
  <c r="W277" i="6"/>
  <c r="W271" i="6"/>
  <c r="X255" i="6"/>
  <c r="Y255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T255" i="6"/>
  <c r="AU255" i="6"/>
  <c r="X256" i="6"/>
  <c r="Y256" i="6"/>
  <c r="Y508" i="6" s="1"/>
  <c r="Z256" i="6"/>
  <c r="Z508" i="6" s="1"/>
  <c r="AA256" i="6"/>
  <c r="AB256" i="6"/>
  <c r="AB508" i="6" s="1"/>
  <c r="AC256" i="6"/>
  <c r="AC508" i="6" s="1"/>
  <c r="AD256" i="6"/>
  <c r="AD508" i="6" s="1"/>
  <c r="AE256" i="6"/>
  <c r="AF256" i="6"/>
  <c r="AF508" i="6" s="1"/>
  <c r="AG256" i="6"/>
  <c r="AG508" i="6" s="1"/>
  <c r="AH256" i="6"/>
  <c r="AH508" i="6" s="1"/>
  <c r="AI256" i="6"/>
  <c r="AJ256" i="6"/>
  <c r="AK256" i="6"/>
  <c r="AK508" i="6" s="1"/>
  <c r="AL256" i="6"/>
  <c r="AL508" i="6" s="1"/>
  <c r="AM256" i="6"/>
  <c r="AN256" i="6"/>
  <c r="AN508" i="6" s="1"/>
  <c r="AO256" i="6"/>
  <c r="AO508" i="6" s="1"/>
  <c r="AP256" i="6"/>
  <c r="AP508" i="6" s="1"/>
  <c r="AQ256" i="6"/>
  <c r="AR256" i="6"/>
  <c r="AR508" i="6" s="1"/>
  <c r="AS256" i="6"/>
  <c r="AS508" i="6" s="1"/>
  <c r="AT256" i="6"/>
  <c r="AT508" i="6" s="1"/>
  <c r="AU256" i="6"/>
  <c r="X257" i="6"/>
  <c r="Y257" i="6"/>
  <c r="Z257" i="6"/>
  <c r="AA257" i="6"/>
  <c r="AB257" i="6"/>
  <c r="AC257" i="6"/>
  <c r="AD257" i="6"/>
  <c r="AE257" i="6"/>
  <c r="AF257" i="6"/>
  <c r="AG257" i="6"/>
  <c r="AH257" i="6"/>
  <c r="AI257" i="6"/>
  <c r="AJ257" i="6"/>
  <c r="AK257" i="6"/>
  <c r="AL257" i="6"/>
  <c r="AM257" i="6"/>
  <c r="AN257" i="6"/>
  <c r="AO257" i="6"/>
  <c r="AP257" i="6"/>
  <c r="AQ257" i="6"/>
  <c r="AR257" i="6"/>
  <c r="AS257" i="6"/>
  <c r="AT257" i="6"/>
  <c r="AU257" i="6"/>
  <c r="X258" i="6"/>
  <c r="Y258" i="6"/>
  <c r="Z258" i="6"/>
  <c r="AA258" i="6"/>
  <c r="AB258" i="6"/>
  <c r="AC258" i="6"/>
  <c r="AD258" i="6"/>
  <c r="AE258" i="6"/>
  <c r="AF258" i="6"/>
  <c r="AG258" i="6"/>
  <c r="AH258" i="6"/>
  <c r="AI258" i="6"/>
  <c r="AJ258" i="6"/>
  <c r="AK258" i="6"/>
  <c r="AL258" i="6"/>
  <c r="AM258" i="6"/>
  <c r="AN258" i="6"/>
  <c r="AO258" i="6"/>
  <c r="AP258" i="6"/>
  <c r="AQ258" i="6"/>
  <c r="AR258" i="6"/>
  <c r="AS258" i="6"/>
  <c r="AT258" i="6"/>
  <c r="AU258" i="6"/>
  <c r="X259" i="6"/>
  <c r="Y259" i="6"/>
  <c r="Z259" i="6"/>
  <c r="AA259" i="6"/>
  <c r="AB259" i="6"/>
  <c r="AC259" i="6"/>
  <c r="AD259" i="6"/>
  <c r="AE259" i="6"/>
  <c r="AF259" i="6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T259" i="6"/>
  <c r="AU259" i="6"/>
  <c r="X260" i="6"/>
  <c r="X512" i="6" s="1"/>
  <c r="Y260" i="6"/>
  <c r="Y512" i="6" s="1"/>
  <c r="Z260" i="6"/>
  <c r="Z512" i="6" s="1"/>
  <c r="AA260" i="6"/>
  <c r="AA512" i="6" s="1"/>
  <c r="AB260" i="6"/>
  <c r="AB512" i="6" s="1"/>
  <c r="AC260" i="6"/>
  <c r="AC512" i="6" s="1"/>
  <c r="AD260" i="6"/>
  <c r="AD512" i="6" s="1"/>
  <c r="AE260" i="6"/>
  <c r="AE512" i="6" s="1"/>
  <c r="AF260" i="6"/>
  <c r="AF512" i="6" s="1"/>
  <c r="AG260" i="6"/>
  <c r="AG512" i="6" s="1"/>
  <c r="AH260" i="6"/>
  <c r="AH512" i="6" s="1"/>
  <c r="AI260" i="6"/>
  <c r="AI512" i="6" s="1"/>
  <c r="AJ260" i="6"/>
  <c r="AJ512" i="6" s="1"/>
  <c r="AK260" i="6"/>
  <c r="AK512" i="6" s="1"/>
  <c r="AL260" i="6"/>
  <c r="AL512" i="6" s="1"/>
  <c r="AM260" i="6"/>
  <c r="AM512" i="6" s="1"/>
  <c r="AN260" i="6"/>
  <c r="AN512" i="6" s="1"/>
  <c r="AO260" i="6"/>
  <c r="AO512" i="6" s="1"/>
  <c r="AP260" i="6"/>
  <c r="AP512" i="6" s="1"/>
  <c r="AQ260" i="6"/>
  <c r="AQ512" i="6" s="1"/>
  <c r="AR260" i="6"/>
  <c r="AR512" i="6" s="1"/>
  <c r="AS260" i="6"/>
  <c r="AS512" i="6" s="1"/>
  <c r="AT260" i="6"/>
  <c r="AT512" i="6" s="1"/>
  <c r="AU260" i="6"/>
  <c r="AU512" i="6" s="1"/>
  <c r="W260" i="6"/>
  <c r="W512" i="6" s="1"/>
  <c r="W259" i="6"/>
  <c r="W511" i="6" s="1"/>
  <c r="W258" i="6"/>
  <c r="W257" i="6"/>
  <c r="W256" i="6"/>
  <c r="W255" i="6"/>
  <c r="W507" i="6" s="1"/>
  <c r="X253" i="6"/>
  <c r="Y253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U253" i="6"/>
  <c r="W253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/>
  <c r="W239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U232" i="6"/>
  <c r="W232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U226" i="6"/>
  <c r="W226" i="6"/>
  <c r="W220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W214" i="6"/>
  <c r="W208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W201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X185" i="6"/>
  <c r="W185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U172" i="6"/>
  <c r="X172" i="6"/>
  <c r="W172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U166" i="6"/>
  <c r="X160" i="6"/>
  <c r="X166" i="6"/>
  <c r="W166" i="6"/>
  <c r="W160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W151" i="6"/>
  <c r="W145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W138" i="6"/>
  <c r="W132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W126" i="6"/>
  <c r="W120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W114" i="6"/>
  <c r="W108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W101" i="6"/>
  <c r="W95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W88" i="6"/>
  <c r="W8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W72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W53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W46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W39" i="6"/>
  <c r="W33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X20" i="6"/>
  <c r="X26" i="6"/>
  <c r="W26" i="6"/>
  <c r="W20" i="6"/>
  <c r="Q20" i="6"/>
  <c r="AU422" i="6" l="1"/>
  <c r="AQ422" i="6"/>
  <c r="AM422" i="6"/>
  <c r="AI422" i="6"/>
  <c r="AE422" i="6"/>
  <c r="AA422" i="6"/>
  <c r="Z265" i="19"/>
  <c r="AD265" i="19"/>
  <c r="AH265" i="19"/>
  <c r="AL265" i="19"/>
  <c r="AP265" i="19"/>
  <c r="AT265" i="19"/>
  <c r="M207" i="19"/>
  <c r="Q516" i="19"/>
  <c r="Q429" i="19"/>
  <c r="W429" i="19"/>
  <c r="AA429" i="19"/>
  <c r="AE429" i="19"/>
  <c r="AI429" i="19"/>
  <c r="AM429" i="19"/>
  <c r="AQ429" i="19"/>
  <c r="AU429" i="19"/>
  <c r="M367" i="19"/>
  <c r="M391" i="19"/>
  <c r="M410" i="19"/>
  <c r="Q896" i="19"/>
  <c r="Q895" i="19"/>
  <c r="T893" i="19"/>
  <c r="U903" i="19"/>
  <c r="W508" i="6"/>
  <c r="X508" i="6"/>
  <c r="W505" i="6"/>
  <c r="AM265" i="19"/>
  <c r="AQ265" i="19"/>
  <c r="AU265" i="19"/>
  <c r="X516" i="19"/>
  <c r="N518" i="19"/>
  <c r="R518" i="19"/>
  <c r="X518" i="19"/>
  <c r="AB518" i="19"/>
  <c r="AF518" i="19"/>
  <c r="AJ518" i="19"/>
  <c r="AN518" i="19"/>
  <c r="AR518" i="19"/>
  <c r="N519" i="19"/>
  <c r="R519" i="19"/>
  <c r="X519" i="19"/>
  <c r="AB519" i="19"/>
  <c r="AF519" i="19"/>
  <c r="AJ519" i="19"/>
  <c r="AN519" i="19"/>
  <c r="AR519" i="19"/>
  <c r="N520" i="19"/>
  <c r="R520" i="19"/>
  <c r="X520" i="19"/>
  <c r="AB520" i="19"/>
  <c r="AF520" i="19"/>
  <c r="AJ520" i="19"/>
  <c r="AN520" i="19"/>
  <c r="AR520" i="19"/>
  <c r="X343" i="19"/>
  <c r="N429" i="19"/>
  <c r="R429" i="19"/>
  <c r="X429" i="19"/>
  <c r="AB429" i="19"/>
  <c r="AF429" i="19"/>
  <c r="AJ429" i="19"/>
  <c r="AN429" i="19"/>
  <c r="AR429" i="19"/>
  <c r="Q897" i="19"/>
  <c r="S893" i="19"/>
  <c r="O893" i="19"/>
  <c r="W894" i="19"/>
  <c r="W509" i="6"/>
  <c r="W422" i="6"/>
  <c r="AS422" i="6"/>
  <c r="AO422" i="6"/>
  <c r="AK422" i="6"/>
  <c r="AG422" i="6"/>
  <c r="AC422" i="6"/>
  <c r="Y422" i="6"/>
  <c r="R265" i="19"/>
  <c r="AB265" i="19"/>
  <c r="AF265" i="19"/>
  <c r="AJ265" i="19"/>
  <c r="AN265" i="19"/>
  <c r="AR265" i="19"/>
  <c r="O517" i="19"/>
  <c r="S517" i="19"/>
  <c r="Y517" i="19"/>
  <c r="AC517" i="19"/>
  <c r="AG517" i="19"/>
  <c r="AK517" i="19"/>
  <c r="AO517" i="19"/>
  <c r="AS517" i="19"/>
  <c r="O518" i="19"/>
  <c r="S518" i="19"/>
  <c r="Y518" i="19"/>
  <c r="AC518" i="19"/>
  <c r="AG518" i="19"/>
  <c r="AK518" i="19"/>
  <c r="AO518" i="19"/>
  <c r="AS518" i="19"/>
  <c r="O519" i="19"/>
  <c r="S519" i="19"/>
  <c r="Y519" i="19"/>
  <c r="AC519" i="19"/>
  <c r="AG519" i="19"/>
  <c r="AK519" i="19"/>
  <c r="AO519" i="19"/>
  <c r="AS519" i="19"/>
  <c r="O520" i="19"/>
  <c r="S520" i="19"/>
  <c r="Y520" i="19"/>
  <c r="AC520" i="19"/>
  <c r="AG520" i="19"/>
  <c r="AK520" i="19"/>
  <c r="AO520" i="19"/>
  <c r="AS520" i="19"/>
  <c r="S429" i="19"/>
  <c r="Y429" i="19"/>
  <c r="AC429" i="19"/>
  <c r="AG429" i="19"/>
  <c r="AK429" i="19"/>
  <c r="AO429" i="19"/>
  <c r="AS429" i="19"/>
  <c r="M379" i="19"/>
  <c r="M403" i="19"/>
  <c r="AT514" i="19"/>
  <c r="S896" i="19"/>
  <c r="O896" i="19"/>
  <c r="AT894" i="19"/>
  <c r="AP894" i="19"/>
  <c r="AL894" i="19"/>
  <c r="AH894" i="19"/>
  <c r="AD894" i="19"/>
  <c r="Z894" i="19"/>
  <c r="X336" i="6"/>
  <c r="AR336" i="6"/>
  <c r="AN336" i="6"/>
  <c r="AN513" i="6" s="1"/>
  <c r="AJ336" i="6"/>
  <c r="AF336" i="6"/>
  <c r="AB336" i="6"/>
  <c r="X422" i="6"/>
  <c r="AR422" i="6"/>
  <c r="AN422" i="6"/>
  <c r="AJ422" i="6"/>
  <c r="AF422" i="6"/>
  <c r="AB422" i="6"/>
  <c r="AT641" i="19"/>
  <c r="AP641" i="19"/>
  <c r="AL641" i="19"/>
  <c r="AH641" i="19"/>
  <c r="AD641" i="19"/>
  <c r="Z641" i="19"/>
  <c r="AQ336" i="6"/>
  <c r="AM336" i="6"/>
  <c r="AI336" i="6"/>
  <c r="AE336" i="6"/>
  <c r="AA336" i="6"/>
  <c r="O514" i="19"/>
  <c r="S514" i="19"/>
  <c r="Y261" i="6"/>
  <c r="AU508" i="6"/>
  <c r="AQ508" i="6"/>
  <c r="AM508" i="6"/>
  <c r="AI508" i="6"/>
  <c r="AE508" i="6"/>
  <c r="AA508" i="6"/>
  <c r="AT336" i="6"/>
  <c r="AP336" i="6"/>
  <c r="AL336" i="6"/>
  <c r="AH336" i="6"/>
  <c r="AD336" i="6"/>
  <c r="Z336" i="6"/>
  <c r="AT422" i="6"/>
  <c r="AP422" i="6"/>
  <c r="AL422" i="6"/>
  <c r="AH422" i="6"/>
  <c r="AD422" i="6"/>
  <c r="Z422" i="6"/>
  <c r="S897" i="19"/>
  <c r="O897" i="19"/>
  <c r="N896" i="19"/>
  <c r="AR641" i="19"/>
  <c r="AN641" i="19"/>
  <c r="AJ641" i="19"/>
  <c r="AF641" i="19"/>
  <c r="AB641" i="19"/>
  <c r="X641" i="19"/>
  <c r="X261" i="6"/>
  <c r="AU261" i="6"/>
  <c r="AS261" i="6"/>
  <c r="AS513" i="6" s="1"/>
  <c r="AQ261" i="6"/>
  <c r="AO261" i="6"/>
  <c r="AM261" i="6"/>
  <c r="AK261" i="6"/>
  <c r="AK513" i="6" s="1"/>
  <c r="AI261" i="6"/>
  <c r="AG261" i="6"/>
  <c r="AE261" i="6"/>
  <c r="AC261" i="6"/>
  <c r="AC513" i="6" s="1"/>
  <c r="AA261" i="6"/>
  <c r="AT261" i="6"/>
  <c r="AR261" i="6"/>
  <c r="AP261" i="6"/>
  <c r="AN261" i="6"/>
  <c r="AL261" i="6"/>
  <c r="AJ261" i="6"/>
  <c r="AH261" i="6"/>
  <c r="AH513" i="6" s="1"/>
  <c r="AF261" i="6"/>
  <c r="AD261" i="6"/>
  <c r="AB261" i="6"/>
  <c r="Z261" i="6"/>
  <c r="AU336" i="6"/>
  <c r="AT507" i="6"/>
  <c r="AR507" i="6"/>
  <c r="AP507" i="6"/>
  <c r="AN507" i="6"/>
  <c r="AL507" i="6"/>
  <c r="AJ507" i="6"/>
  <c r="AH507" i="6"/>
  <c r="AF507" i="6"/>
  <c r="AD507" i="6"/>
  <c r="AB507" i="6"/>
  <c r="Z507" i="6"/>
  <c r="X507" i="6"/>
  <c r="AJ508" i="6"/>
  <c r="AU507" i="6"/>
  <c r="AS507" i="6"/>
  <c r="AQ507" i="6"/>
  <c r="AO507" i="6"/>
  <c r="AM507" i="6"/>
  <c r="AK507" i="6"/>
  <c r="AI507" i="6"/>
  <c r="AG507" i="6"/>
  <c r="AE507" i="6"/>
  <c r="AC507" i="6"/>
  <c r="AA507" i="6"/>
  <c r="Y507" i="6"/>
  <c r="W510" i="6"/>
  <c r="X510" i="6"/>
  <c r="AU510" i="6"/>
  <c r="AS510" i="6"/>
  <c r="AQ510" i="6"/>
  <c r="AO510" i="6"/>
  <c r="AM510" i="6"/>
  <c r="AK510" i="6"/>
  <c r="AI510" i="6"/>
  <c r="AG510" i="6"/>
  <c r="AE510" i="6"/>
  <c r="AC510" i="6"/>
  <c r="AA510" i="6"/>
  <c r="Y510" i="6"/>
  <c r="AT510" i="6"/>
  <c r="AR510" i="6"/>
  <c r="AP510" i="6"/>
  <c r="AN510" i="6"/>
  <c r="AL510" i="6"/>
  <c r="AJ510" i="6"/>
  <c r="AH510" i="6"/>
  <c r="AF510" i="6"/>
  <c r="AD510" i="6"/>
  <c r="AB510" i="6"/>
  <c r="Z510" i="6"/>
  <c r="AT511" i="6"/>
  <c r="AR511" i="6"/>
  <c r="AP511" i="6"/>
  <c r="AN511" i="6"/>
  <c r="AL511" i="6"/>
  <c r="AJ511" i="6"/>
  <c r="AH511" i="6"/>
  <c r="AF511" i="6"/>
  <c r="AD511" i="6"/>
  <c r="AB511" i="6"/>
  <c r="Z511" i="6"/>
  <c r="X511" i="6"/>
  <c r="AU511" i="6"/>
  <c r="AS511" i="6"/>
  <c r="AQ511" i="6"/>
  <c r="AO511" i="6"/>
  <c r="AM511" i="6"/>
  <c r="AK511" i="6"/>
  <c r="AI511" i="6"/>
  <c r="AG511" i="6"/>
  <c r="AE511" i="6"/>
  <c r="AC511" i="6"/>
  <c r="AA511" i="6"/>
  <c r="Y511" i="6"/>
  <c r="AT509" i="6"/>
  <c r="AR509" i="6"/>
  <c r="AP509" i="6"/>
  <c r="AN509" i="6"/>
  <c r="AL509" i="6"/>
  <c r="AJ509" i="6"/>
  <c r="AH509" i="6"/>
  <c r="AF509" i="6"/>
  <c r="AD509" i="6"/>
  <c r="AB509" i="6"/>
  <c r="Z509" i="6"/>
  <c r="X509" i="6"/>
  <c r="AU509" i="6"/>
  <c r="AS509" i="6"/>
  <c r="AQ509" i="6"/>
  <c r="AO509" i="6"/>
  <c r="AM509" i="6"/>
  <c r="AK509" i="6"/>
  <c r="AI509" i="6"/>
  <c r="AG509" i="6"/>
  <c r="AE509" i="6"/>
  <c r="AC509" i="6"/>
  <c r="AA509" i="6"/>
  <c r="Y509" i="6"/>
  <c r="W336" i="6"/>
  <c r="W261" i="6"/>
  <c r="AU513" i="6"/>
  <c r="AQ513" i="6"/>
  <c r="AO513" i="6"/>
  <c r="AI513" i="6"/>
  <c r="AG513" i="6"/>
  <c r="AE513" i="6"/>
  <c r="AT513" i="6"/>
  <c r="AL513" i="6"/>
  <c r="AF513" i="6"/>
  <c r="X513" i="6"/>
  <c r="Y513" i="6"/>
  <c r="M361" i="19"/>
  <c r="M373" i="19"/>
  <c r="M385" i="19"/>
  <c r="M397" i="19"/>
  <c r="T896" i="19"/>
  <c r="P896" i="19"/>
  <c r="T895" i="19"/>
  <c r="P895" i="19"/>
  <c r="R893" i="19"/>
  <c r="N893" i="19"/>
  <c r="M487" i="19"/>
  <c r="L898" i="19"/>
  <c r="L905" i="19" s="1"/>
  <c r="T894" i="19"/>
  <c r="R894" i="19"/>
  <c r="P894" i="19"/>
  <c r="N894" i="19"/>
  <c r="M347" i="19"/>
  <c r="AU514" i="19"/>
  <c r="M494" i="19"/>
  <c r="U904" i="19"/>
  <c r="U902" i="19"/>
  <c r="AS641" i="19"/>
  <c r="AQ641" i="19"/>
  <c r="AO641" i="19"/>
  <c r="AM641" i="19"/>
  <c r="AK641" i="19"/>
  <c r="AI641" i="19"/>
  <c r="AG641" i="19"/>
  <c r="AE641" i="19"/>
  <c r="AC641" i="19"/>
  <c r="AA641" i="19"/>
  <c r="Y641" i="19"/>
  <c r="W732" i="19"/>
  <c r="U27" i="19"/>
  <c r="U40" i="19"/>
  <c r="U73" i="19"/>
  <c r="U83" i="19"/>
  <c r="M78" i="19"/>
  <c r="M111" i="19"/>
  <c r="M135" i="19"/>
  <c r="M148" i="19"/>
  <c r="U168" i="19"/>
  <c r="U190" i="19"/>
  <c r="U212" i="19"/>
  <c r="U218" i="19"/>
  <c r="M213" i="19"/>
  <c r="U318" i="19"/>
  <c r="U324" i="19"/>
  <c r="M319" i="19"/>
  <c r="W877" i="19"/>
  <c r="Q900" i="19"/>
  <c r="M325" i="19"/>
  <c r="M432" i="19"/>
  <c r="M451" i="19" s="1"/>
  <c r="U532" i="19"/>
  <c r="M527" i="19"/>
  <c r="U590" i="19"/>
  <c r="M299" i="19"/>
  <c r="N516" i="19"/>
  <c r="P516" i="19"/>
  <c r="R516" i="19"/>
  <c r="T516" i="19"/>
  <c r="Z516" i="19"/>
  <c r="AB516" i="19"/>
  <c r="AD516" i="19"/>
  <c r="AH516" i="19"/>
  <c r="AJ516" i="19"/>
  <c r="AL516" i="19"/>
  <c r="AN516" i="19"/>
  <c r="AP516" i="19"/>
  <c r="AR516" i="19"/>
  <c r="AT516" i="19"/>
  <c r="N517" i="19"/>
  <c r="P517" i="19"/>
  <c r="R517" i="19"/>
  <c r="T517" i="19"/>
  <c r="X517" i="19"/>
  <c r="Z517" i="19"/>
  <c r="Z901" i="19" s="1"/>
  <c r="AB517" i="19"/>
  <c r="AD517" i="19"/>
  <c r="AD901" i="19" s="1"/>
  <c r="AF517" i="19"/>
  <c r="AH517" i="19"/>
  <c r="AH901" i="19" s="1"/>
  <c r="AJ517" i="19"/>
  <c r="AL517" i="19"/>
  <c r="AL901" i="19" s="1"/>
  <c r="AN517" i="19"/>
  <c r="AP517" i="19"/>
  <c r="AP901" i="19" s="1"/>
  <c r="AR517" i="19"/>
  <c r="AT517" i="19"/>
  <c r="AT901" i="19" s="1"/>
  <c r="L522" i="19"/>
  <c r="Y516" i="19"/>
  <c r="AA516" i="19"/>
  <c r="AC516" i="19"/>
  <c r="AE516" i="19"/>
  <c r="AG516" i="19"/>
  <c r="AI516" i="19"/>
  <c r="AK516" i="19"/>
  <c r="AM516" i="19"/>
  <c r="AO516" i="19"/>
  <c r="AQ516" i="19"/>
  <c r="AS516" i="19"/>
  <c r="Q343" i="19"/>
  <c r="S343" i="19"/>
  <c r="U275" i="19"/>
  <c r="U605" i="19"/>
  <c r="U556" i="19"/>
  <c r="M98" i="19"/>
  <c r="U116" i="19"/>
  <c r="U122" i="19"/>
  <c r="M117" i="19"/>
  <c r="M231" i="19"/>
  <c r="M244" i="19"/>
  <c r="U257" i="19"/>
  <c r="M252" i="19"/>
  <c r="U338" i="19"/>
  <c r="M84" i="19"/>
  <c r="U97" i="19"/>
  <c r="M92" i="19"/>
  <c r="M123" i="19"/>
  <c r="U140" i="19"/>
  <c r="U147" i="19"/>
  <c r="M142" i="19"/>
  <c r="M219" i="19"/>
  <c r="U236" i="19"/>
  <c r="U243" i="19"/>
  <c r="M238" i="19"/>
  <c r="N343" i="19"/>
  <c r="P343" i="19"/>
  <c r="R343" i="19"/>
  <c r="T343" i="19"/>
  <c r="Z343" i="19"/>
  <c r="Z522" i="19" s="1"/>
  <c r="AB343" i="19"/>
  <c r="AD343" i="19"/>
  <c r="AD522" i="19" s="1"/>
  <c r="AF343" i="19"/>
  <c r="AF522" i="19" s="1"/>
  <c r="AH343" i="19"/>
  <c r="AH522" i="19" s="1"/>
  <c r="AJ343" i="19"/>
  <c r="AJ522" i="19" s="1"/>
  <c r="AL343" i="19"/>
  <c r="AL522" i="19" s="1"/>
  <c r="AL905" i="19" s="1"/>
  <c r="AN343" i="19"/>
  <c r="AN522" i="19" s="1"/>
  <c r="AP343" i="19"/>
  <c r="AP522" i="19" s="1"/>
  <c r="AR343" i="19"/>
  <c r="AT343" i="19"/>
  <c r="AT522" i="19" s="1"/>
  <c r="M276" i="19"/>
  <c r="U290" i="19"/>
  <c r="M285" i="19"/>
  <c r="U416" i="19"/>
  <c r="U424" i="19"/>
  <c r="U425" i="19"/>
  <c r="U426" i="19"/>
  <c r="U427" i="19"/>
  <c r="U428" i="19"/>
  <c r="U447" i="19"/>
  <c r="M480" i="19"/>
  <c r="N514" i="19"/>
  <c r="P514" i="19"/>
  <c r="R514" i="19"/>
  <c r="T514" i="19"/>
  <c r="R522" i="19"/>
  <c r="AB522" i="19"/>
  <c r="AR522" i="19"/>
  <c r="U668" i="19"/>
  <c r="U626" i="19"/>
  <c r="U620" i="19"/>
  <c r="U568" i="19"/>
  <c r="AS732" i="19"/>
  <c r="AQ732" i="19"/>
  <c r="AO732" i="19"/>
  <c r="AM732" i="19"/>
  <c r="AK732" i="19"/>
  <c r="AI732" i="19"/>
  <c r="AG732" i="19"/>
  <c r="AE732" i="19"/>
  <c r="AC732" i="19"/>
  <c r="AA732" i="19"/>
  <c r="Y732" i="19"/>
  <c r="AS843" i="19"/>
  <c r="AQ843" i="19"/>
  <c r="AO843" i="19"/>
  <c r="AM843" i="19"/>
  <c r="AK843" i="19"/>
  <c r="AI843" i="19"/>
  <c r="AE843" i="19"/>
  <c r="AC843" i="19"/>
  <c r="AA843" i="19"/>
  <c r="Y843" i="19"/>
  <c r="AU896" i="19"/>
  <c r="AS896" i="19"/>
  <c r="AQ896" i="19"/>
  <c r="AO896" i="19"/>
  <c r="AO903" i="19" s="1"/>
  <c r="AM896" i="19"/>
  <c r="AK896" i="19"/>
  <c r="AI896" i="19"/>
  <c r="AG896" i="19"/>
  <c r="AG903" i="19" s="1"/>
  <c r="AE896" i="19"/>
  <c r="AC896" i="19"/>
  <c r="AA896" i="19"/>
  <c r="Y896" i="19"/>
  <c r="Y903" i="19" s="1"/>
  <c r="AU895" i="19"/>
  <c r="AS895" i="19"/>
  <c r="AQ895" i="19"/>
  <c r="AO895" i="19"/>
  <c r="AO902" i="19" s="1"/>
  <c r="AM895" i="19"/>
  <c r="AK895" i="19"/>
  <c r="AI895" i="19"/>
  <c r="AG895" i="19"/>
  <c r="AG902" i="19" s="1"/>
  <c r="AE895" i="19"/>
  <c r="AC895" i="19"/>
  <c r="AA895" i="19"/>
  <c r="Y895" i="19"/>
  <c r="Y902" i="19" s="1"/>
  <c r="AU893" i="19"/>
  <c r="AS877" i="19"/>
  <c r="AQ877" i="19"/>
  <c r="AO877" i="19"/>
  <c r="AM877" i="19"/>
  <c r="AK877" i="19"/>
  <c r="AI877" i="19"/>
  <c r="AG877" i="19"/>
  <c r="AE877" i="19"/>
  <c r="AC877" i="19"/>
  <c r="AA877" i="19"/>
  <c r="Y877" i="19"/>
  <c r="U598" i="19"/>
  <c r="AU641" i="19"/>
  <c r="AR732" i="19"/>
  <c r="AP732" i="19"/>
  <c r="AN732" i="19"/>
  <c r="AL732" i="19"/>
  <c r="AJ732" i="19"/>
  <c r="AH732" i="19"/>
  <c r="AF732" i="19"/>
  <c r="AD732" i="19"/>
  <c r="AB732" i="19"/>
  <c r="Z732" i="19"/>
  <c r="X732" i="19"/>
  <c r="AR843" i="19"/>
  <c r="AP843" i="19"/>
  <c r="AN843" i="19"/>
  <c r="AL843" i="19"/>
  <c r="AJ843" i="19"/>
  <c r="AH843" i="19"/>
  <c r="AF843" i="19"/>
  <c r="AD843" i="19"/>
  <c r="AB843" i="19"/>
  <c r="Z843" i="19"/>
  <c r="AG843" i="19"/>
  <c r="AT896" i="19"/>
  <c r="AR896" i="19"/>
  <c r="AR903" i="19" s="1"/>
  <c r="AP896" i="19"/>
  <c r="AN896" i="19"/>
  <c r="AN903" i="19" s="1"/>
  <c r="AL896" i="19"/>
  <c r="AJ896" i="19"/>
  <c r="AJ903" i="19" s="1"/>
  <c r="AH896" i="19"/>
  <c r="AF896" i="19"/>
  <c r="AF903" i="19" s="1"/>
  <c r="AD896" i="19"/>
  <c r="AB896" i="19"/>
  <c r="AB903" i="19" s="1"/>
  <c r="Z896" i="19"/>
  <c r="X896" i="19"/>
  <c r="X903" i="19" s="1"/>
  <c r="AT895" i="19"/>
  <c r="AR895" i="19"/>
  <c r="AR902" i="19" s="1"/>
  <c r="AP895" i="19"/>
  <c r="AN895" i="19"/>
  <c r="AN902" i="19" s="1"/>
  <c r="AL895" i="19"/>
  <c r="AJ895" i="19"/>
  <c r="AJ902" i="19" s="1"/>
  <c r="AH895" i="19"/>
  <c r="AF895" i="19"/>
  <c r="AF902" i="19" s="1"/>
  <c r="AD895" i="19"/>
  <c r="AB895" i="19"/>
  <c r="AB902" i="19" s="1"/>
  <c r="Z895" i="19"/>
  <c r="X895" i="19"/>
  <c r="X902" i="19" s="1"/>
  <c r="AT877" i="19"/>
  <c r="AR877" i="19"/>
  <c r="AP877" i="19"/>
  <c r="AN877" i="19"/>
  <c r="AL877" i="19"/>
  <c r="AJ877" i="19"/>
  <c r="AH877" i="19"/>
  <c r="AF877" i="19"/>
  <c r="AD877" i="19"/>
  <c r="AB877" i="19"/>
  <c r="Z877" i="19"/>
  <c r="X877" i="19"/>
  <c r="AU900" i="19"/>
  <c r="AA902" i="19"/>
  <c r="AC902" i="19"/>
  <c r="AE902" i="19"/>
  <c r="AI902" i="19"/>
  <c r="AK902" i="19"/>
  <c r="AM902" i="19"/>
  <c r="AQ902" i="19"/>
  <c r="AS902" i="19"/>
  <c r="AU902" i="19"/>
  <c r="AA903" i="19"/>
  <c r="AC903" i="19"/>
  <c r="AE903" i="19"/>
  <c r="AI903" i="19"/>
  <c r="AK903" i="19"/>
  <c r="AM903" i="19"/>
  <c r="AQ903" i="19"/>
  <c r="AS903" i="19"/>
  <c r="AU903" i="19"/>
  <c r="U342" i="19"/>
  <c r="U366" i="19"/>
  <c r="U372" i="19"/>
  <c r="U378" i="19"/>
  <c r="U384" i="19"/>
  <c r="U390" i="19"/>
  <c r="U396" i="19"/>
  <c r="U402" i="19"/>
  <c r="U438" i="19"/>
  <c r="U446" i="19"/>
  <c r="U448" i="19"/>
  <c r="U449" i="19"/>
  <c r="U450" i="19"/>
  <c r="U493" i="19"/>
  <c r="U636" i="19"/>
  <c r="U893" i="19" s="1"/>
  <c r="U638" i="19"/>
  <c r="U895" i="19" s="1"/>
  <c r="U640" i="19"/>
  <c r="U897" i="19" s="1"/>
  <c r="O641" i="19"/>
  <c r="O898" i="19" s="1"/>
  <c r="Q641" i="19"/>
  <c r="S641" i="19"/>
  <c r="S898" i="19" s="1"/>
  <c r="U834" i="19"/>
  <c r="U822" i="19"/>
  <c r="U816" i="19"/>
  <c r="U810" i="19"/>
  <c r="U804" i="19"/>
  <c r="U798" i="19"/>
  <c r="U791" i="19"/>
  <c r="U773" i="19"/>
  <c r="U767" i="19"/>
  <c r="U760" i="19"/>
  <c r="U753" i="19"/>
  <c r="U747" i="19"/>
  <c r="U741" i="19"/>
  <c r="U723" i="19"/>
  <c r="U716" i="19"/>
  <c r="U710" i="19"/>
  <c r="U704" i="19"/>
  <c r="U698" i="19"/>
  <c r="U692" i="19"/>
  <c r="U682" i="19"/>
  <c r="U675" i="19"/>
  <c r="U656" i="19"/>
  <c r="U650" i="19"/>
  <c r="U632" i="19"/>
  <c r="U612" i="19"/>
  <c r="M599" i="19"/>
  <c r="M569" i="19"/>
  <c r="U562" i="19"/>
  <c r="AU732" i="19"/>
  <c r="W893" i="19"/>
  <c r="AS893" i="19"/>
  <c r="AQ893" i="19"/>
  <c r="AO893" i="19"/>
  <c r="AM893" i="19"/>
  <c r="AK893" i="19"/>
  <c r="AI893" i="19"/>
  <c r="AG893" i="19"/>
  <c r="AG900" i="19" s="1"/>
  <c r="AE893" i="19"/>
  <c r="AC893" i="19"/>
  <c r="AA893" i="19"/>
  <c r="Y893" i="19"/>
  <c r="Y898" i="19" s="1"/>
  <c r="W896" i="19"/>
  <c r="AU897" i="19"/>
  <c r="AS897" i="19"/>
  <c r="AQ897" i="19"/>
  <c r="AO897" i="19"/>
  <c r="AM897" i="19"/>
  <c r="AK897" i="19"/>
  <c r="AI897" i="19"/>
  <c r="AG897" i="19"/>
  <c r="AE897" i="19"/>
  <c r="AC897" i="19"/>
  <c r="AA897" i="19"/>
  <c r="Y897" i="19"/>
  <c r="AT893" i="19"/>
  <c r="AT900" i="19" s="1"/>
  <c r="AU877" i="19"/>
  <c r="U34" i="19"/>
  <c r="U67" i="19"/>
  <c r="M61" i="19"/>
  <c r="U90" i="19"/>
  <c r="U103" i="19"/>
  <c r="U110" i="19"/>
  <c r="M105" i="19"/>
  <c r="U128" i="19"/>
  <c r="U134" i="19"/>
  <c r="M129" i="19"/>
  <c r="U153" i="19"/>
  <c r="U162" i="19"/>
  <c r="M156" i="19"/>
  <c r="U174" i="19"/>
  <c r="U181" i="19"/>
  <c r="M175" i="19"/>
  <c r="U199" i="19"/>
  <c r="U205" i="19"/>
  <c r="M200" i="19"/>
  <c r="U224" i="19"/>
  <c r="U230" i="19"/>
  <c r="M225" i="19"/>
  <c r="U250" i="19"/>
  <c r="Z902" i="19"/>
  <c r="AD902" i="19"/>
  <c r="AH902" i="19"/>
  <c r="AL902" i="19"/>
  <c r="AP902" i="19"/>
  <c r="AT902" i="19"/>
  <c r="Z903" i="19"/>
  <c r="AD903" i="19"/>
  <c r="AH903" i="19"/>
  <c r="AL903" i="19"/>
  <c r="AP903" i="19"/>
  <c r="AT903" i="19"/>
  <c r="U284" i="19"/>
  <c r="U305" i="19"/>
  <c r="U311" i="19"/>
  <c r="M306" i="19"/>
  <c r="U330" i="19"/>
  <c r="U352" i="19"/>
  <c r="AF516" i="19"/>
  <c r="U500" i="19"/>
  <c r="U509" i="19"/>
  <c r="U510" i="19"/>
  <c r="U511" i="19"/>
  <c r="U512" i="19"/>
  <c r="U513" i="19"/>
  <c r="U637" i="19"/>
  <c r="U894" i="19" s="1"/>
  <c r="U639" i="19"/>
  <c r="U896" i="19" s="1"/>
  <c r="N641" i="19"/>
  <c r="N898" i="19" s="1"/>
  <c r="P641" i="19"/>
  <c r="P898" i="19" s="1"/>
  <c r="R641" i="19"/>
  <c r="R898" i="19" s="1"/>
  <c r="T641" i="19"/>
  <c r="T898" i="19" s="1"/>
  <c r="M823" i="19"/>
  <c r="M817" i="19"/>
  <c r="M811" i="19"/>
  <c r="M805" i="19"/>
  <c r="M799" i="19"/>
  <c r="M792" i="19"/>
  <c r="M786" i="19"/>
  <c r="M768" i="19"/>
  <c r="M762" i="19"/>
  <c r="M755" i="19"/>
  <c r="M748" i="19"/>
  <c r="M742" i="19"/>
  <c r="M736" i="19"/>
  <c r="M717" i="19"/>
  <c r="M711" i="19"/>
  <c r="M705" i="19"/>
  <c r="M699" i="19"/>
  <c r="M693" i="19"/>
  <c r="M685" i="19"/>
  <c r="M677" i="19"/>
  <c r="M669" i="19"/>
  <c r="M663" i="19"/>
  <c r="M651" i="19"/>
  <c r="M645" i="19"/>
  <c r="M627" i="19"/>
  <c r="M621" i="19"/>
  <c r="M615" i="19"/>
  <c r="M593" i="19"/>
  <c r="U584" i="19"/>
  <c r="U577" i="19"/>
  <c r="AT732" i="19"/>
  <c r="X893" i="19"/>
  <c r="AR893" i="19"/>
  <c r="AP893" i="19"/>
  <c r="AN893" i="19"/>
  <c r="AL893" i="19"/>
  <c r="AJ893" i="19"/>
  <c r="AH893" i="19"/>
  <c r="AF893" i="19"/>
  <c r="AF898" i="19" s="1"/>
  <c r="AD893" i="19"/>
  <c r="AB893" i="19"/>
  <c r="AB900" i="19" s="1"/>
  <c r="Z893" i="19"/>
  <c r="AU843" i="19"/>
  <c r="W895" i="19"/>
  <c r="W897" i="19"/>
  <c r="AT897" i="19"/>
  <c r="AR897" i="19"/>
  <c r="AR904" i="19" s="1"/>
  <c r="AP897" i="19"/>
  <c r="AP904" i="19" s="1"/>
  <c r="AN897" i="19"/>
  <c r="AL897" i="19"/>
  <c r="AJ897" i="19"/>
  <c r="AH897" i="19"/>
  <c r="AH904" i="19" s="1"/>
  <c r="AF897" i="19"/>
  <c r="AF904" i="19" s="1"/>
  <c r="AD897" i="19"/>
  <c r="AB897" i="19"/>
  <c r="AB904" i="19" s="1"/>
  <c r="Z897" i="19"/>
  <c r="Z904" i="19" s="1"/>
  <c r="X897" i="19"/>
  <c r="X904" i="19" s="1"/>
  <c r="AD904" i="19"/>
  <c r="AJ904" i="19"/>
  <c r="AL904" i="19"/>
  <c r="AN904" i="19"/>
  <c r="AT904" i="19"/>
  <c r="AU898" i="19"/>
  <c r="Y904" i="19"/>
  <c r="AA904" i="19"/>
  <c r="AC904" i="19"/>
  <c r="AE904" i="19"/>
  <c r="AG904" i="19"/>
  <c r="AI904" i="19"/>
  <c r="AK904" i="19"/>
  <c r="AM904" i="19"/>
  <c r="AO904" i="19"/>
  <c r="AQ904" i="19"/>
  <c r="AS904" i="19"/>
  <c r="AU904" i="19"/>
  <c r="AT843" i="19"/>
  <c r="W843" i="19"/>
  <c r="W902" i="19"/>
  <c r="W903" i="19"/>
  <c r="Z900" i="19"/>
  <c r="AI898" i="19"/>
  <c r="AE898" i="19"/>
  <c r="AA898" i="19"/>
  <c r="AO900" i="19"/>
  <c r="AD898" i="19"/>
  <c r="Z898" i="19"/>
  <c r="X900" i="19"/>
  <c r="AU901" i="19"/>
  <c r="Y901" i="19"/>
  <c r="AA901" i="19"/>
  <c r="AC901" i="19"/>
  <c r="AE901" i="19"/>
  <c r="AG901" i="19"/>
  <c r="AI901" i="19"/>
  <c r="AK901" i="19"/>
  <c r="AM901" i="19"/>
  <c r="AO901" i="19"/>
  <c r="AQ901" i="19"/>
  <c r="AS901" i="19"/>
  <c r="AB901" i="19"/>
  <c r="AF901" i="19"/>
  <c r="AJ901" i="19"/>
  <c r="AN901" i="19"/>
  <c r="AR901" i="19"/>
  <c r="X901" i="19"/>
  <c r="U409" i="19"/>
  <c r="U518" i="19"/>
  <c r="U520" i="19"/>
  <c r="U339" i="19"/>
  <c r="U341" i="19"/>
  <c r="X265" i="19"/>
  <c r="X522" i="19" s="1"/>
  <c r="W265" i="19"/>
  <c r="Y265" i="19"/>
  <c r="Y522" i="19" s="1"/>
  <c r="AA265" i="19"/>
  <c r="AA522" i="19" s="1"/>
  <c r="AC265" i="19"/>
  <c r="AC522" i="19" s="1"/>
  <c r="AE265" i="19"/>
  <c r="AE522" i="19" s="1"/>
  <c r="AG265" i="19"/>
  <c r="AG522" i="19" s="1"/>
  <c r="AI265" i="19"/>
  <c r="AI522" i="19" s="1"/>
  <c r="AK265" i="19"/>
  <c r="AK522" i="19" s="1"/>
  <c r="U340" i="19"/>
  <c r="Q903" i="19"/>
  <c r="Q904" i="19"/>
  <c r="Q902" i="19"/>
  <c r="W900" i="19"/>
  <c r="W641" i="19"/>
  <c r="W901" i="19"/>
  <c r="W343" i="19"/>
  <c r="Q898" i="19"/>
  <c r="Q877" i="19"/>
  <c r="M863" i="19"/>
  <c r="M877" i="19" s="1"/>
  <c r="X843" i="19"/>
  <c r="U868" i="19"/>
  <c r="U877" i="19" s="1"/>
  <c r="Q901" i="19"/>
  <c r="M780" i="19"/>
  <c r="M774" i="19"/>
  <c r="U785" i="19"/>
  <c r="U779" i="19"/>
  <c r="U662" i="19"/>
  <c r="M657" i="19"/>
  <c r="M732" i="19" s="1"/>
  <c r="M563" i="19"/>
  <c r="M551" i="19"/>
  <c r="U538" i="19"/>
  <c r="M533" i="19"/>
  <c r="U546" i="19"/>
  <c r="M539" i="19"/>
  <c r="M557" i="19"/>
  <c r="M16" i="19"/>
  <c r="M42" i="19"/>
  <c r="U54" i="19"/>
  <c r="U259" i="19"/>
  <c r="U261" i="19"/>
  <c r="U519" i="19"/>
  <c r="U263" i="19"/>
  <c r="U521" i="19"/>
  <c r="O265" i="19"/>
  <c r="Q265" i="19"/>
  <c r="S265" i="19"/>
  <c r="S522" i="19" s="1"/>
  <c r="M269" i="19"/>
  <c r="AM343" i="19"/>
  <c r="AM522" i="19" s="1"/>
  <c r="AO343" i="19"/>
  <c r="AO522" i="19" s="1"/>
  <c r="AQ343" i="19"/>
  <c r="AQ522" i="19" s="1"/>
  <c r="AS343" i="19"/>
  <c r="AS522" i="19" s="1"/>
  <c r="AU343" i="19"/>
  <c r="AU522" i="19" s="1"/>
  <c r="O343" i="19"/>
  <c r="U21" i="19"/>
  <c r="U47" i="19"/>
  <c r="U260" i="19"/>
  <c r="U262" i="19"/>
  <c r="U264" i="19"/>
  <c r="N265" i="19"/>
  <c r="P265" i="19"/>
  <c r="T265" i="19"/>
  <c r="O429" i="19"/>
  <c r="U429" i="19" s="1"/>
  <c r="N451" i="19"/>
  <c r="U451" i="19" s="1"/>
  <c r="U486" i="19"/>
  <c r="AA513" i="6" l="1"/>
  <c r="AD513" i="6"/>
  <c r="Z513" i="6"/>
  <c r="AP513" i="6"/>
  <c r="W898" i="19"/>
  <c r="AJ898" i="19"/>
  <c r="AC898" i="19"/>
  <c r="AK898" i="19"/>
  <c r="M429" i="19"/>
  <c r="U641" i="19"/>
  <c r="AU905" i="19"/>
  <c r="AH898" i="19"/>
  <c r="AM513" i="6"/>
  <c r="AB513" i="6"/>
  <c r="AR513" i="6"/>
  <c r="AJ513" i="6"/>
  <c r="U732" i="19"/>
  <c r="AG898" i="19"/>
  <c r="W904" i="19"/>
  <c r="M514" i="19"/>
  <c r="AB898" i="19"/>
  <c r="AT898" i="19"/>
  <c r="W513" i="6"/>
  <c r="AC900" i="19"/>
  <c r="AL900" i="19"/>
  <c r="U516" i="19"/>
  <c r="U843" i="19"/>
  <c r="AS900" i="19"/>
  <c r="AS905" i="19" s="1"/>
  <c r="AK900" i="19"/>
  <c r="Y900" i="19"/>
  <c r="Y905" i="19" s="1"/>
  <c r="U517" i="19"/>
  <c r="AP900" i="19"/>
  <c r="AP905" i="19" s="1"/>
  <c r="AH900" i="19"/>
  <c r="AQ900" i="19"/>
  <c r="AQ905" i="19" s="1"/>
  <c r="AM900" i="19"/>
  <c r="AI900" i="19"/>
  <c r="AI905" i="19" s="1"/>
  <c r="AR900" i="19"/>
  <c r="AN900" i="19"/>
  <c r="AJ900" i="19"/>
  <c r="AJ905" i="19" s="1"/>
  <c r="AD900" i="19"/>
  <c r="AD905" i="19" s="1"/>
  <c r="M343" i="19"/>
  <c r="P522" i="19"/>
  <c r="AR905" i="19"/>
  <c r="AN905" i="19"/>
  <c r="AO898" i="19"/>
  <c r="AO905" i="19"/>
  <c r="AK905" i="19"/>
  <c r="AE900" i="19"/>
  <c r="AA900" i="19"/>
  <c r="T522" i="19"/>
  <c r="U343" i="19"/>
  <c r="Q522" i="19"/>
  <c r="AB905" i="19"/>
  <c r="AC905" i="19"/>
  <c r="AS898" i="19"/>
  <c r="AH905" i="19"/>
  <c r="Z905" i="19"/>
  <c r="AM905" i="19"/>
  <c r="AF900" i="19"/>
  <c r="AF905" i="19" s="1"/>
  <c r="U514" i="19"/>
  <c r="AP898" i="19"/>
  <c r="X898" i="19"/>
  <c r="AT905" i="19"/>
  <c r="AN898" i="19"/>
  <c r="AR898" i="19"/>
  <c r="AM898" i="19"/>
  <c r="AQ898" i="19"/>
  <c r="AG905" i="19"/>
  <c r="M843" i="19"/>
  <c r="M898" i="19" s="1"/>
  <c r="M905" i="19" s="1"/>
  <c r="AE905" i="19"/>
  <c r="AA905" i="19"/>
  <c r="X905" i="19"/>
  <c r="Q905" i="19"/>
  <c r="W522" i="19"/>
  <c r="W905" i="19"/>
  <c r="U898" i="19"/>
  <c r="N522" i="19"/>
  <c r="U265" i="19"/>
  <c r="O522" i="19"/>
  <c r="M265" i="19"/>
  <c r="M522" i="19" l="1"/>
  <c r="U522" i="19"/>
  <c r="H13" i="18" l="1"/>
  <c r="I13" i="18"/>
  <c r="J13" i="18"/>
  <c r="K13" i="18"/>
  <c r="L13" i="18"/>
  <c r="H14" i="18"/>
  <c r="I14" i="18"/>
  <c r="J14" i="18"/>
  <c r="K14" i="18"/>
  <c r="L14" i="18"/>
  <c r="H15" i="18"/>
  <c r="I15" i="18"/>
  <c r="J15" i="18"/>
  <c r="K15" i="18"/>
  <c r="L15" i="18"/>
  <c r="H17" i="18"/>
  <c r="I17" i="18"/>
  <c r="J17" i="18"/>
  <c r="K17" i="18"/>
  <c r="L17" i="18"/>
  <c r="M17" i="18"/>
  <c r="N17" i="18"/>
  <c r="O17" i="18"/>
  <c r="H18" i="18"/>
  <c r="I18" i="18"/>
  <c r="J18" i="18"/>
  <c r="K18" i="18"/>
  <c r="L18" i="18"/>
  <c r="M18" i="18"/>
  <c r="N18" i="18"/>
  <c r="O18" i="18"/>
  <c r="H19" i="18"/>
  <c r="I19" i="18"/>
  <c r="J19" i="18"/>
  <c r="K19" i="18"/>
  <c r="L19" i="18"/>
  <c r="M19" i="18"/>
  <c r="N19" i="18"/>
  <c r="O19" i="18"/>
  <c r="H20" i="18"/>
  <c r="I20" i="18"/>
  <c r="J20" i="18"/>
  <c r="K20" i="18"/>
  <c r="L20" i="18"/>
  <c r="M20" i="18"/>
  <c r="N20" i="18"/>
  <c r="H21" i="18"/>
  <c r="I21" i="18"/>
  <c r="J21" i="18"/>
  <c r="K21" i="18"/>
  <c r="L21" i="18"/>
  <c r="M21" i="18"/>
  <c r="N21" i="18"/>
  <c r="H22" i="18"/>
  <c r="I22" i="18"/>
  <c r="J22" i="18"/>
  <c r="K22" i="18"/>
  <c r="L22" i="18"/>
  <c r="M22" i="18"/>
  <c r="N22" i="18"/>
  <c r="O22" i="18"/>
  <c r="H23" i="18"/>
  <c r="I23" i="18"/>
  <c r="J23" i="18"/>
  <c r="K23" i="18"/>
  <c r="L23" i="18"/>
  <c r="M23" i="18"/>
  <c r="N23" i="18"/>
  <c r="O23" i="18"/>
  <c r="H24" i="18"/>
  <c r="I24" i="18"/>
  <c r="J24" i="18"/>
  <c r="K24" i="18"/>
  <c r="L24" i="18"/>
  <c r="M24" i="18"/>
  <c r="N24" i="18"/>
  <c r="O24" i="18"/>
  <c r="H27" i="18"/>
  <c r="I27" i="18"/>
  <c r="J27" i="18"/>
  <c r="O28" i="18"/>
  <c r="O29" i="18"/>
  <c r="O30" i="18"/>
  <c r="H31" i="18"/>
  <c r="I31" i="18"/>
  <c r="J31" i="18"/>
  <c r="K31" i="18"/>
  <c r="K40" i="18" s="1"/>
  <c r="L31" i="18"/>
  <c r="N40" i="18"/>
  <c r="O35" i="18"/>
  <c r="O36" i="18"/>
  <c r="H42" i="18"/>
  <c r="I42" i="18"/>
  <c r="J42" i="18"/>
  <c r="K42" i="18"/>
  <c r="L42" i="18"/>
  <c r="O43" i="18"/>
  <c r="O44" i="18"/>
  <c r="O45" i="18"/>
  <c r="H46" i="18"/>
  <c r="H55" i="18" s="1"/>
  <c r="I46" i="18"/>
  <c r="J46" i="18"/>
  <c r="J16" i="18" s="1"/>
  <c r="K46" i="18"/>
  <c r="K16" i="18" s="1"/>
  <c r="L46" i="18"/>
  <c r="M46" i="18"/>
  <c r="M16" i="18" s="1"/>
  <c r="N46" i="18"/>
  <c r="N16" i="18" s="1"/>
  <c r="O50" i="18"/>
  <c r="O51" i="18"/>
  <c r="I55" i="18"/>
  <c r="J55" i="18"/>
  <c r="M55" i="18"/>
  <c r="O31" i="18" l="1"/>
  <c r="J40" i="18"/>
  <c r="N55" i="18"/>
  <c r="L55" i="18"/>
  <c r="O15" i="18"/>
  <c r="O14" i="18"/>
  <c r="O42" i="18"/>
  <c r="O13" i="18"/>
  <c r="O27" i="18"/>
  <c r="O46" i="18"/>
  <c r="O16" i="18" s="1"/>
  <c r="O21" i="18"/>
  <c r="L40" i="18"/>
  <c r="J12" i="18"/>
  <c r="H40" i="18"/>
  <c r="K55" i="18"/>
  <c r="K25" i="18" s="1"/>
  <c r="N25" i="18"/>
  <c r="J25" i="18"/>
  <c r="I16" i="18"/>
  <c r="K12" i="18"/>
  <c r="I12" i="18"/>
  <c r="L25" i="18"/>
  <c r="H25" i="18"/>
  <c r="L16" i="18"/>
  <c r="H16" i="18"/>
  <c r="L12" i="18"/>
  <c r="H12" i="18"/>
  <c r="O20" i="18"/>
  <c r="M40" i="18"/>
  <c r="M25" i="18" s="1"/>
  <c r="I40" i="18"/>
  <c r="I25" i="18" s="1"/>
  <c r="O12" i="18" l="1"/>
  <c r="O55" i="18"/>
  <c r="O40" i="18"/>
  <c r="O25" i="18" s="1"/>
  <c r="BB126" i="9" l="1"/>
  <c r="H13" i="17" l="1"/>
  <c r="I13" i="17"/>
  <c r="J13" i="17"/>
  <c r="K13" i="17"/>
  <c r="H14" i="17"/>
  <c r="I14" i="17"/>
  <c r="J14" i="17"/>
  <c r="K14" i="17"/>
  <c r="H15" i="17"/>
  <c r="I15" i="17"/>
  <c r="J15" i="17"/>
  <c r="K15" i="17"/>
  <c r="H17" i="17"/>
  <c r="I17" i="17"/>
  <c r="J17" i="17"/>
  <c r="K17" i="17"/>
  <c r="M17" i="17"/>
  <c r="N17" i="17"/>
  <c r="O17" i="17"/>
  <c r="H18" i="17"/>
  <c r="I18" i="17"/>
  <c r="J18" i="17"/>
  <c r="K18" i="17"/>
  <c r="M18" i="17"/>
  <c r="N18" i="17"/>
  <c r="O18" i="17"/>
  <c r="H19" i="17"/>
  <c r="I19" i="17"/>
  <c r="J19" i="17"/>
  <c r="K19" i="17"/>
  <c r="M19" i="17"/>
  <c r="N19" i="17"/>
  <c r="O19" i="17"/>
  <c r="H20" i="17"/>
  <c r="I20" i="17"/>
  <c r="J20" i="17"/>
  <c r="K20" i="17"/>
  <c r="M20" i="17"/>
  <c r="N20" i="17"/>
  <c r="H21" i="17"/>
  <c r="I21" i="17"/>
  <c r="J21" i="17"/>
  <c r="K21" i="17"/>
  <c r="M21" i="17"/>
  <c r="N21" i="17"/>
  <c r="H22" i="17"/>
  <c r="I22" i="17"/>
  <c r="J22" i="17"/>
  <c r="K22" i="17"/>
  <c r="M22" i="17"/>
  <c r="N22" i="17"/>
  <c r="O22" i="17"/>
  <c r="H23" i="17"/>
  <c r="I23" i="17"/>
  <c r="J23" i="17"/>
  <c r="K23" i="17"/>
  <c r="M23" i="17"/>
  <c r="N23" i="17"/>
  <c r="O23" i="17"/>
  <c r="H24" i="17"/>
  <c r="I24" i="17"/>
  <c r="J24" i="17"/>
  <c r="K24" i="17"/>
  <c r="M24" i="17"/>
  <c r="N24" i="17"/>
  <c r="O24" i="17"/>
  <c r="H27" i="17"/>
  <c r="I27" i="17"/>
  <c r="J27" i="17"/>
  <c r="O28" i="17"/>
  <c r="O29" i="17"/>
  <c r="O30" i="17"/>
  <c r="H31" i="17"/>
  <c r="I31" i="17"/>
  <c r="J31" i="17"/>
  <c r="K31" i="17"/>
  <c r="O35" i="17"/>
  <c r="O36" i="17"/>
  <c r="J40" i="17"/>
  <c r="H42" i="17"/>
  <c r="H55" i="17" s="1"/>
  <c r="I42" i="17"/>
  <c r="J42" i="17"/>
  <c r="K42" i="17"/>
  <c r="O43" i="17"/>
  <c r="O44" i="17"/>
  <c r="O45" i="17"/>
  <c r="H46" i="17"/>
  <c r="I46" i="17"/>
  <c r="J46" i="17"/>
  <c r="K46" i="17"/>
  <c r="M46" i="17"/>
  <c r="N46" i="17"/>
  <c r="O50" i="17"/>
  <c r="O51" i="17"/>
  <c r="H57" i="17"/>
  <c r="I57" i="17"/>
  <c r="J57" i="17"/>
  <c r="K57" i="17"/>
  <c r="K70" i="17" s="1"/>
  <c r="O58" i="17"/>
  <c r="O59" i="17"/>
  <c r="O60" i="17"/>
  <c r="H61" i="17"/>
  <c r="I61" i="17"/>
  <c r="J61" i="17"/>
  <c r="J70" i="17" s="1"/>
  <c r="K61" i="17"/>
  <c r="O65" i="17"/>
  <c r="O66" i="17"/>
  <c r="H72" i="17"/>
  <c r="I72" i="17"/>
  <c r="J72" i="17"/>
  <c r="K72" i="17"/>
  <c r="K85" i="17" s="1"/>
  <c r="O73" i="17"/>
  <c r="O74" i="17"/>
  <c r="O75" i="17"/>
  <c r="H76" i="17"/>
  <c r="I76" i="17"/>
  <c r="J76" i="17"/>
  <c r="K76" i="17"/>
  <c r="M76" i="17"/>
  <c r="M85" i="17" s="1"/>
  <c r="N76" i="17"/>
  <c r="N85" i="17" s="1"/>
  <c r="O80" i="17"/>
  <c r="U80" i="17" s="1"/>
  <c r="O81" i="17"/>
  <c r="J85" i="17" l="1"/>
  <c r="I40" i="17"/>
  <c r="H70" i="17"/>
  <c r="O31" i="17"/>
  <c r="I85" i="17"/>
  <c r="I55" i="17"/>
  <c r="O21" i="17"/>
  <c r="U81" i="17"/>
  <c r="U76" i="17" s="1"/>
  <c r="N16" i="17"/>
  <c r="O42" i="17"/>
  <c r="O27" i="17"/>
  <c r="O15" i="17"/>
  <c r="M16" i="17"/>
  <c r="N55" i="17"/>
  <c r="N25" i="17" s="1"/>
  <c r="O14" i="17"/>
  <c r="O72" i="17"/>
  <c r="O61" i="17"/>
  <c r="O57" i="17"/>
  <c r="M55" i="17"/>
  <c r="M25" i="17" s="1"/>
  <c r="O13" i="17"/>
  <c r="O76" i="17"/>
  <c r="O46" i="17"/>
  <c r="O55" i="17" s="1"/>
  <c r="H85" i="17"/>
  <c r="K16" i="17"/>
  <c r="J16" i="17"/>
  <c r="H16" i="17"/>
  <c r="K40" i="17"/>
  <c r="I70" i="17"/>
  <c r="J55" i="17"/>
  <c r="J25" i="17" s="1"/>
  <c r="O20" i="17"/>
  <c r="I16" i="17"/>
  <c r="I12" i="17"/>
  <c r="J12" i="17"/>
  <c r="H12" i="17"/>
  <c r="K55" i="17"/>
  <c r="H40" i="17"/>
  <c r="K12" i="17"/>
  <c r="I25" i="17" l="1"/>
  <c r="K25" i="17"/>
  <c r="U16" i="17"/>
  <c r="O16" i="17"/>
  <c r="O85" i="17"/>
  <c r="O40" i="17"/>
  <c r="O12" i="17"/>
  <c r="O70" i="17"/>
  <c r="H25" i="17"/>
  <c r="O25" i="17" l="1"/>
  <c r="O544" i="6"/>
  <c r="P544" i="6"/>
  <c r="Q544" i="6"/>
  <c r="R544" i="6"/>
  <c r="S544" i="6"/>
  <c r="T544" i="6"/>
  <c r="O543" i="6"/>
  <c r="P543" i="6"/>
  <c r="Q543" i="6"/>
  <c r="R543" i="6"/>
  <c r="S543" i="6"/>
  <c r="T543" i="6"/>
  <c r="O542" i="6"/>
  <c r="P542" i="6"/>
  <c r="Q542" i="6"/>
  <c r="R542" i="6"/>
  <c r="S542" i="6"/>
  <c r="T542" i="6"/>
  <c r="O541" i="6"/>
  <c r="P541" i="6"/>
  <c r="Q541" i="6"/>
  <c r="R541" i="6"/>
  <c r="S541" i="6"/>
  <c r="T541" i="6"/>
  <c r="N541" i="6"/>
  <c r="N542" i="6"/>
  <c r="N543" i="6"/>
  <c r="N544" i="6"/>
  <c r="O540" i="6"/>
  <c r="P540" i="6"/>
  <c r="Q540" i="6"/>
  <c r="R540" i="6"/>
  <c r="S540" i="6"/>
  <c r="T540" i="6"/>
  <c r="N540" i="6"/>
  <c r="O537" i="6"/>
  <c r="P537" i="6"/>
  <c r="Q537" i="6"/>
  <c r="R537" i="6"/>
  <c r="S537" i="6"/>
  <c r="T537" i="6"/>
  <c r="O536" i="6"/>
  <c r="P536" i="6"/>
  <c r="Q536" i="6"/>
  <c r="R536" i="6"/>
  <c r="S536" i="6"/>
  <c r="T536" i="6"/>
  <c r="O535" i="6"/>
  <c r="P535" i="6"/>
  <c r="Q535" i="6"/>
  <c r="R535" i="6"/>
  <c r="S535" i="6"/>
  <c r="T535" i="6"/>
  <c r="O534" i="6"/>
  <c r="P534" i="6"/>
  <c r="Q534" i="6"/>
  <c r="R534" i="6"/>
  <c r="S534" i="6"/>
  <c r="T534" i="6"/>
  <c r="N534" i="6"/>
  <c r="N535" i="6"/>
  <c r="N536" i="6"/>
  <c r="N537" i="6"/>
  <c r="O533" i="6"/>
  <c r="P533" i="6"/>
  <c r="Q533" i="6"/>
  <c r="R533" i="6"/>
  <c r="S533" i="6"/>
  <c r="T533" i="6"/>
  <c r="N533" i="6"/>
  <c r="N530" i="6"/>
  <c r="N528" i="6"/>
  <c r="O530" i="6"/>
  <c r="P530" i="6"/>
  <c r="Q530" i="6"/>
  <c r="R530" i="6"/>
  <c r="S530" i="6"/>
  <c r="T530" i="6"/>
  <c r="O529" i="6"/>
  <c r="P529" i="6"/>
  <c r="Q529" i="6"/>
  <c r="R529" i="6"/>
  <c r="S529" i="6"/>
  <c r="T529" i="6"/>
  <c r="O528" i="6"/>
  <c r="P528" i="6"/>
  <c r="Q528" i="6"/>
  <c r="R528" i="6"/>
  <c r="S528" i="6"/>
  <c r="T528" i="6"/>
  <c r="O527" i="6"/>
  <c r="P527" i="6"/>
  <c r="Q527" i="6"/>
  <c r="R527" i="6"/>
  <c r="S527" i="6"/>
  <c r="T527" i="6"/>
  <c r="N527" i="6"/>
  <c r="N529" i="6"/>
  <c r="O526" i="6"/>
  <c r="P526" i="6"/>
  <c r="Q526" i="6"/>
  <c r="R526" i="6"/>
  <c r="S526" i="6"/>
  <c r="T526" i="6"/>
  <c r="N526" i="6"/>
  <c r="O523" i="6"/>
  <c r="O552" i="6" s="1"/>
  <c r="P523" i="6"/>
  <c r="P552" i="6" s="1"/>
  <c r="Q523" i="6"/>
  <c r="Q552" i="6" s="1"/>
  <c r="R523" i="6"/>
  <c r="R552" i="6" s="1"/>
  <c r="S523" i="6"/>
  <c r="S552" i="6" s="1"/>
  <c r="T523" i="6"/>
  <c r="T552" i="6" s="1"/>
  <c r="N523" i="6"/>
  <c r="N552" i="6" s="1"/>
  <c r="N522" i="6"/>
  <c r="O522" i="6"/>
  <c r="P522" i="6"/>
  <c r="Q522" i="6"/>
  <c r="S522" i="6"/>
  <c r="T522" i="6"/>
  <c r="O521" i="6"/>
  <c r="O550" i="6" s="1"/>
  <c r="P521" i="6"/>
  <c r="Q521" i="6"/>
  <c r="R521" i="6"/>
  <c r="S521" i="6"/>
  <c r="S550" i="6" s="1"/>
  <c r="T521" i="6"/>
  <c r="O520" i="6"/>
  <c r="P520" i="6"/>
  <c r="Q520" i="6"/>
  <c r="R520" i="6"/>
  <c r="S520" i="6"/>
  <c r="T520" i="6"/>
  <c r="O519" i="6"/>
  <c r="O548" i="6" s="1"/>
  <c r="P519" i="6"/>
  <c r="Q519" i="6"/>
  <c r="R519" i="6"/>
  <c r="S519" i="6"/>
  <c r="T519" i="6"/>
  <c r="N519" i="6"/>
  <c r="N520" i="6"/>
  <c r="N549" i="6" s="1"/>
  <c r="N521" i="6"/>
  <c r="O518" i="6"/>
  <c r="O547" i="6" s="1"/>
  <c r="P518" i="6"/>
  <c r="Q518" i="6"/>
  <c r="R518" i="6"/>
  <c r="S518" i="6"/>
  <c r="S547" i="6" s="1"/>
  <c r="T518" i="6"/>
  <c r="T547" i="6" s="1"/>
  <c r="N518" i="6"/>
  <c r="T551" i="6"/>
  <c r="U541" i="6"/>
  <c r="U537" i="6"/>
  <c r="U534" i="6"/>
  <c r="U533" i="6" l="1"/>
  <c r="U540" i="6"/>
  <c r="U543" i="6"/>
  <c r="U535" i="6"/>
  <c r="U542" i="6"/>
  <c r="U544" i="6"/>
  <c r="T549" i="6"/>
  <c r="P549" i="6"/>
  <c r="N550" i="6"/>
  <c r="U536" i="6"/>
  <c r="S548" i="6"/>
  <c r="U528" i="6"/>
  <c r="Q550" i="6"/>
  <c r="U520" i="6"/>
  <c r="P547" i="6"/>
  <c r="S551" i="6"/>
  <c r="Q547" i="6"/>
  <c r="T548" i="6"/>
  <c r="T550" i="6"/>
  <c r="O549" i="6"/>
  <c r="U523" i="6"/>
  <c r="U527" i="6"/>
  <c r="P550" i="6"/>
  <c r="S549" i="6"/>
  <c r="O551" i="6"/>
  <c r="R548" i="6"/>
  <c r="R550" i="6"/>
  <c r="P551" i="6"/>
  <c r="U530" i="6"/>
  <c r="P548" i="6"/>
  <c r="N548" i="6"/>
  <c r="U529" i="6"/>
  <c r="U552" i="6"/>
  <c r="R551" i="6"/>
  <c r="Q551" i="6"/>
  <c r="R549" i="6"/>
  <c r="Q549" i="6"/>
  <c r="Q548" i="6"/>
  <c r="N551" i="6"/>
  <c r="U526" i="6"/>
  <c r="R547" i="6"/>
  <c r="N547" i="6"/>
  <c r="U521" i="6"/>
  <c r="U519" i="6"/>
  <c r="U522" i="6"/>
  <c r="U518" i="6"/>
  <c r="U99" i="16"/>
  <c r="M99" i="16"/>
  <c r="U83" i="16"/>
  <c r="M83" i="16"/>
  <c r="U82" i="16"/>
  <c r="M82" i="16"/>
  <c r="U81" i="16"/>
  <c r="M81" i="16"/>
  <c r="U80" i="16"/>
  <c r="M80" i="16"/>
  <c r="U79" i="16"/>
  <c r="M79" i="16"/>
  <c r="U78" i="16"/>
  <c r="M78" i="16"/>
  <c r="U77" i="16"/>
  <c r="M77" i="16"/>
  <c r="U76" i="16"/>
  <c r="M76" i="16"/>
  <c r="U75" i="16"/>
  <c r="M75" i="16"/>
  <c r="U74" i="16"/>
  <c r="M74" i="16"/>
  <c r="U73" i="16"/>
  <c r="M73" i="16"/>
  <c r="U70" i="16"/>
  <c r="M70" i="16"/>
  <c r="U68" i="16"/>
  <c r="M68" i="16"/>
  <c r="U67" i="16"/>
  <c r="M67" i="16"/>
  <c r="U66" i="16"/>
  <c r="M66" i="16"/>
  <c r="U60" i="16"/>
  <c r="M60" i="16"/>
  <c r="U59" i="16"/>
  <c r="M59" i="16"/>
  <c r="U58" i="16"/>
  <c r="M58" i="16"/>
  <c r="U57" i="16"/>
  <c r="M57" i="16"/>
  <c r="U56" i="16"/>
  <c r="M56" i="16"/>
  <c r="U55" i="16"/>
  <c r="M55" i="16"/>
  <c r="U52" i="16"/>
  <c r="M52" i="16"/>
  <c r="U50" i="16"/>
  <c r="M50" i="16"/>
  <c r="U49" i="16"/>
  <c r="M49" i="16"/>
  <c r="U48" i="16"/>
  <c r="M48" i="16"/>
  <c r="U47" i="16"/>
  <c r="M47" i="16"/>
  <c r="U46" i="16"/>
  <c r="M46" i="16"/>
  <c r="U40" i="16"/>
  <c r="M40" i="16"/>
  <c r="U39" i="16"/>
  <c r="M39" i="16"/>
  <c r="U38" i="16"/>
  <c r="M38" i="16"/>
  <c r="U35" i="16"/>
  <c r="M35" i="16"/>
  <c r="U33" i="16"/>
  <c r="M33" i="16"/>
  <c r="U32" i="16"/>
  <c r="M32" i="16"/>
  <c r="U29" i="16"/>
  <c r="M29" i="16"/>
  <c r="U28" i="16"/>
  <c r="M28" i="16"/>
  <c r="U26" i="16"/>
  <c r="M26" i="16"/>
  <c r="U25" i="16"/>
  <c r="M25" i="16"/>
  <c r="U24" i="16"/>
  <c r="M24" i="16"/>
  <c r="U23" i="16"/>
  <c r="M23" i="16"/>
  <c r="U18" i="16"/>
  <c r="M18" i="16"/>
  <c r="U17" i="16"/>
  <c r="M17" i="16"/>
  <c r="U16" i="16"/>
  <c r="M16" i="16"/>
  <c r="K12" i="16"/>
  <c r="U549" i="6" l="1"/>
  <c r="U550" i="6"/>
  <c r="U548" i="6"/>
  <c r="U551" i="6"/>
  <c r="U547" i="6"/>
  <c r="BF97" i="15"/>
  <c r="BE97" i="15"/>
  <c r="BF81" i="15"/>
  <c r="BE81" i="15"/>
  <c r="BF80" i="15"/>
  <c r="BE80" i="15"/>
  <c r="BF79" i="15"/>
  <c r="BE79" i="15"/>
  <c r="BF78" i="15"/>
  <c r="BE78" i="15"/>
  <c r="BF77" i="15"/>
  <c r="BE77" i="15"/>
  <c r="BF76" i="15"/>
  <c r="BE76" i="15"/>
  <c r="BF75" i="15"/>
  <c r="BE75" i="15"/>
  <c r="BF74" i="15"/>
  <c r="BE74" i="15"/>
  <c r="BF73" i="15"/>
  <c r="BE73" i="15"/>
  <c r="BF72" i="15"/>
  <c r="BE72" i="15"/>
  <c r="BF71" i="15"/>
  <c r="BE71" i="15"/>
  <c r="BF68" i="15"/>
  <c r="BE68" i="15"/>
  <c r="BF66" i="15"/>
  <c r="BE66" i="15"/>
  <c r="BF65" i="15"/>
  <c r="BE65" i="15"/>
  <c r="BF64" i="15"/>
  <c r="BE64" i="15"/>
  <c r="BF58" i="15"/>
  <c r="BE58" i="15"/>
  <c r="BF57" i="15"/>
  <c r="BE57" i="15"/>
  <c r="BF56" i="15"/>
  <c r="BE56" i="15"/>
  <c r="BF55" i="15"/>
  <c r="BE55" i="15"/>
  <c r="BF54" i="15"/>
  <c r="BE54" i="15"/>
  <c r="BF53" i="15"/>
  <c r="BE53" i="15"/>
  <c r="BF50" i="15"/>
  <c r="BE50" i="15"/>
  <c r="BF48" i="15"/>
  <c r="BE48" i="15"/>
  <c r="BF47" i="15"/>
  <c r="BE47" i="15"/>
  <c r="BF46" i="15"/>
  <c r="BE46" i="15"/>
  <c r="BF45" i="15"/>
  <c r="BE45" i="15"/>
  <c r="BF44" i="15"/>
  <c r="BE44" i="15"/>
  <c r="BF38" i="15"/>
  <c r="BE38" i="15"/>
  <c r="BF37" i="15"/>
  <c r="BE37" i="15"/>
  <c r="BF36" i="15"/>
  <c r="BE36" i="15"/>
  <c r="BF33" i="15"/>
  <c r="BE33" i="15"/>
  <c r="BF31" i="15"/>
  <c r="BE31" i="15"/>
  <c r="BF30" i="15"/>
  <c r="BE30" i="15"/>
  <c r="BF27" i="15"/>
  <c r="BE27" i="15"/>
  <c r="BF26" i="15"/>
  <c r="BE26" i="15"/>
  <c r="BF24" i="15"/>
  <c r="BE24" i="15"/>
  <c r="BF23" i="15"/>
  <c r="BE23" i="15"/>
  <c r="BF22" i="15"/>
  <c r="BE22" i="15"/>
  <c r="BF21" i="15"/>
  <c r="BE21" i="15"/>
  <c r="BF16" i="15"/>
  <c r="BE16" i="15"/>
  <c r="BF15" i="15"/>
  <c r="BE15" i="15"/>
  <c r="BF14" i="15"/>
  <c r="BE14" i="15"/>
  <c r="L362" i="13" l="1"/>
  <c r="T361" i="13"/>
  <c r="S361" i="13"/>
  <c r="R361" i="13"/>
  <c r="Q361" i="13"/>
  <c r="P361" i="13"/>
  <c r="O361" i="13"/>
  <c r="N361" i="13"/>
  <c r="T360" i="13"/>
  <c r="S360" i="13"/>
  <c r="R360" i="13"/>
  <c r="Q360" i="13"/>
  <c r="P360" i="13"/>
  <c r="O360" i="13"/>
  <c r="N360" i="13"/>
  <c r="T359" i="13"/>
  <c r="S359" i="13"/>
  <c r="R359" i="13"/>
  <c r="Q359" i="13"/>
  <c r="P359" i="13"/>
  <c r="O359" i="13"/>
  <c r="N359" i="13"/>
  <c r="T358" i="13"/>
  <c r="S358" i="13"/>
  <c r="R358" i="13"/>
  <c r="Q358" i="13"/>
  <c r="P358" i="13"/>
  <c r="O358" i="13"/>
  <c r="N358" i="13"/>
  <c r="T357" i="13"/>
  <c r="S357" i="13"/>
  <c r="Q357" i="13"/>
  <c r="P357" i="13"/>
  <c r="O357" i="13"/>
  <c r="N357" i="13"/>
  <c r="T353" i="13"/>
  <c r="T362" i="13" s="1"/>
  <c r="S353" i="13"/>
  <c r="S362" i="13" s="1"/>
  <c r="R353" i="13"/>
  <c r="R362" i="13" s="1"/>
  <c r="Q353" i="13"/>
  <c r="Q362" i="13" s="1"/>
  <c r="P353" i="13"/>
  <c r="P362" i="13" s="1"/>
  <c r="O353" i="13"/>
  <c r="N353" i="13"/>
  <c r="N362" i="13" s="1"/>
  <c r="U352" i="13"/>
  <c r="U361" i="13" s="1"/>
  <c r="U351" i="13"/>
  <c r="U360" i="13" s="1"/>
  <c r="U350" i="13"/>
  <c r="U359" i="13" s="1"/>
  <c r="U349" i="13"/>
  <c r="U358" i="13" s="1"/>
  <c r="U348" i="13"/>
  <c r="U357" i="13" s="1"/>
  <c r="L328" i="13"/>
  <c r="T327" i="13"/>
  <c r="S327" i="13"/>
  <c r="R327" i="13"/>
  <c r="Q327" i="13"/>
  <c r="P327" i="13"/>
  <c r="O327" i="13"/>
  <c r="N327" i="13"/>
  <c r="T326" i="13"/>
  <c r="S326" i="13"/>
  <c r="R326" i="13"/>
  <c r="Q326" i="13"/>
  <c r="P326" i="13"/>
  <c r="O326" i="13"/>
  <c r="N326" i="13"/>
  <c r="T325" i="13"/>
  <c r="S325" i="13"/>
  <c r="R325" i="13"/>
  <c r="Q325" i="13"/>
  <c r="P325" i="13"/>
  <c r="O325" i="13"/>
  <c r="N325" i="13"/>
  <c r="T324" i="13"/>
  <c r="S324" i="13"/>
  <c r="R324" i="13"/>
  <c r="Q324" i="13"/>
  <c r="P324" i="13"/>
  <c r="O324" i="13"/>
  <c r="N324" i="13"/>
  <c r="T323" i="13"/>
  <c r="S323" i="13"/>
  <c r="R323" i="13"/>
  <c r="Q323" i="13"/>
  <c r="P323" i="13"/>
  <c r="O323" i="13"/>
  <c r="N323" i="13"/>
  <c r="T319" i="13"/>
  <c r="S319" i="13"/>
  <c r="R319" i="13"/>
  <c r="Q319" i="13"/>
  <c r="P319" i="13"/>
  <c r="O319" i="13"/>
  <c r="N319" i="13"/>
  <c r="U318" i="13"/>
  <c r="U317" i="13"/>
  <c r="U316" i="13"/>
  <c r="U315" i="13"/>
  <c r="U314" i="13"/>
  <c r="T313" i="13"/>
  <c r="S313" i="13"/>
  <c r="R313" i="13"/>
  <c r="Q313" i="13"/>
  <c r="P313" i="13"/>
  <c r="O313" i="13"/>
  <c r="N313" i="13"/>
  <c r="U312" i="13"/>
  <c r="U311" i="13"/>
  <c r="U310" i="13"/>
  <c r="U309" i="13"/>
  <c r="U308" i="13"/>
  <c r="T307" i="13"/>
  <c r="S307" i="13"/>
  <c r="R307" i="13"/>
  <c r="Q307" i="13"/>
  <c r="P307" i="13"/>
  <c r="O307" i="13"/>
  <c r="N307" i="13"/>
  <c r="U306" i="13"/>
  <c r="U305" i="13"/>
  <c r="U304" i="13"/>
  <c r="U303" i="13"/>
  <c r="U301" i="13"/>
  <c r="T300" i="13"/>
  <c r="S300" i="13"/>
  <c r="R300" i="13"/>
  <c r="Q300" i="13"/>
  <c r="P300" i="13"/>
  <c r="O300" i="13"/>
  <c r="N300" i="13"/>
  <c r="U299" i="13"/>
  <c r="U298" i="13"/>
  <c r="U297" i="13"/>
  <c r="U296" i="13"/>
  <c r="U295" i="13"/>
  <c r="T294" i="13"/>
  <c r="S294" i="13"/>
  <c r="R294" i="13"/>
  <c r="Q294" i="13"/>
  <c r="P294" i="13"/>
  <c r="O294" i="13"/>
  <c r="N294" i="13"/>
  <c r="U293" i="13"/>
  <c r="U292" i="13"/>
  <c r="U291" i="13"/>
  <c r="U290" i="13"/>
  <c r="U282" i="13"/>
  <c r="T281" i="13"/>
  <c r="S281" i="13"/>
  <c r="R281" i="13"/>
  <c r="Q281" i="13"/>
  <c r="P281" i="13"/>
  <c r="O281" i="13"/>
  <c r="N281" i="13"/>
  <c r="U280" i="13"/>
  <c r="U279" i="13"/>
  <c r="U278" i="13"/>
  <c r="U277" i="13"/>
  <c r="U276" i="13"/>
  <c r="T275" i="13"/>
  <c r="S275" i="13"/>
  <c r="R275" i="13"/>
  <c r="Q275" i="13"/>
  <c r="P275" i="13"/>
  <c r="O275" i="13"/>
  <c r="N275" i="13"/>
  <c r="U274" i="13"/>
  <c r="U273" i="13"/>
  <c r="U272" i="13"/>
  <c r="U271" i="13"/>
  <c r="U270" i="13"/>
  <c r="T269" i="13"/>
  <c r="S269" i="13"/>
  <c r="R269" i="13"/>
  <c r="Q269" i="13"/>
  <c r="P269" i="13"/>
  <c r="O269" i="13"/>
  <c r="N269" i="13"/>
  <c r="U268" i="13"/>
  <c r="U267" i="13"/>
  <c r="U266" i="13"/>
  <c r="U265" i="13"/>
  <c r="U264" i="13"/>
  <c r="T263" i="13"/>
  <c r="S263" i="13"/>
  <c r="R263" i="13"/>
  <c r="Q263" i="13"/>
  <c r="P263" i="13"/>
  <c r="O263" i="13"/>
  <c r="N263" i="13"/>
  <c r="U262" i="13"/>
  <c r="U261" i="13"/>
  <c r="U260" i="13"/>
  <c r="U259" i="13"/>
  <c r="U258" i="13"/>
  <c r="T257" i="13"/>
  <c r="S257" i="13"/>
  <c r="R257" i="13"/>
  <c r="Q257" i="13"/>
  <c r="P257" i="13"/>
  <c r="O257" i="13"/>
  <c r="N257" i="13"/>
  <c r="U256" i="13"/>
  <c r="U255" i="13"/>
  <c r="U254" i="13"/>
  <c r="U253" i="13"/>
  <c r="U252" i="13"/>
  <c r="T250" i="13"/>
  <c r="S250" i="13"/>
  <c r="R250" i="13"/>
  <c r="Q250" i="13"/>
  <c r="P250" i="13"/>
  <c r="O250" i="13"/>
  <c r="N250" i="13"/>
  <c r="U249" i="13"/>
  <c r="U248" i="13"/>
  <c r="U247" i="13"/>
  <c r="U246" i="13"/>
  <c r="U245" i="13"/>
  <c r="T243" i="13"/>
  <c r="S243" i="13"/>
  <c r="R243" i="13"/>
  <c r="Q243" i="13"/>
  <c r="P243" i="13"/>
  <c r="O243" i="13"/>
  <c r="N243" i="13"/>
  <c r="U242" i="13"/>
  <c r="U241" i="13"/>
  <c r="U240" i="13"/>
  <c r="U239" i="13"/>
  <c r="U238" i="13"/>
  <c r="T237" i="13"/>
  <c r="S237" i="13"/>
  <c r="R237" i="13"/>
  <c r="Q237" i="13"/>
  <c r="P237" i="13"/>
  <c r="O237" i="13"/>
  <c r="N237" i="13"/>
  <c r="U236" i="13"/>
  <c r="U235" i="13"/>
  <c r="U234" i="13"/>
  <c r="U233" i="13"/>
  <c r="U232" i="13"/>
  <c r="T231" i="13"/>
  <c r="S231" i="13"/>
  <c r="R231" i="13"/>
  <c r="Q231" i="13"/>
  <c r="P231" i="13"/>
  <c r="O231" i="13"/>
  <c r="N231" i="13"/>
  <c r="U230" i="13"/>
  <c r="U229" i="13"/>
  <c r="U228" i="13"/>
  <c r="U227" i="13"/>
  <c r="U226" i="13"/>
  <c r="L222" i="13"/>
  <c r="T221" i="13"/>
  <c r="S221" i="13"/>
  <c r="R221" i="13"/>
  <c r="Q221" i="13"/>
  <c r="P221" i="13"/>
  <c r="O221" i="13"/>
  <c r="N221" i="13"/>
  <c r="T220" i="13"/>
  <c r="S220" i="13"/>
  <c r="R220" i="13"/>
  <c r="Q220" i="13"/>
  <c r="P220" i="13"/>
  <c r="O220" i="13"/>
  <c r="N220" i="13"/>
  <c r="T219" i="13"/>
  <c r="S219" i="13"/>
  <c r="R219" i="13"/>
  <c r="Q219" i="13"/>
  <c r="P219" i="13"/>
  <c r="O219" i="13"/>
  <c r="N219" i="13"/>
  <c r="T218" i="13"/>
  <c r="S218" i="13"/>
  <c r="R218" i="13"/>
  <c r="Q218" i="13"/>
  <c r="P218" i="13"/>
  <c r="O218" i="13"/>
  <c r="N218" i="13"/>
  <c r="T217" i="13"/>
  <c r="S217" i="13"/>
  <c r="R217" i="13"/>
  <c r="Q217" i="13"/>
  <c r="P217" i="13"/>
  <c r="O217" i="13"/>
  <c r="N217" i="13"/>
  <c r="T213" i="13"/>
  <c r="S213" i="13"/>
  <c r="R213" i="13"/>
  <c r="Q213" i="13"/>
  <c r="P213" i="13"/>
  <c r="O213" i="13"/>
  <c r="N213" i="13"/>
  <c r="U212" i="13"/>
  <c r="U211" i="13"/>
  <c r="U210" i="13"/>
  <c r="U209" i="13"/>
  <c r="U206" i="13"/>
  <c r="T205" i="13"/>
  <c r="S205" i="13"/>
  <c r="R205" i="13"/>
  <c r="Q205" i="13"/>
  <c r="P205" i="13"/>
  <c r="O205" i="13"/>
  <c r="N205" i="13"/>
  <c r="U204" i="13"/>
  <c r="U203" i="13"/>
  <c r="U202" i="13"/>
  <c r="U201" i="13"/>
  <c r="U199" i="13"/>
  <c r="T198" i="13"/>
  <c r="S198" i="13"/>
  <c r="R198" i="13"/>
  <c r="Q198" i="13"/>
  <c r="P198" i="13"/>
  <c r="O198" i="13"/>
  <c r="N198" i="13"/>
  <c r="U197" i="13"/>
  <c r="U196" i="13"/>
  <c r="U195" i="13"/>
  <c r="U194" i="13"/>
  <c r="U193" i="13"/>
  <c r="T192" i="13"/>
  <c r="S192" i="13"/>
  <c r="R192" i="13"/>
  <c r="Q192" i="13"/>
  <c r="P192" i="13"/>
  <c r="O192" i="13"/>
  <c r="N192" i="13"/>
  <c r="U191" i="13"/>
  <c r="U190" i="13"/>
  <c r="U189" i="13"/>
  <c r="U188" i="13"/>
  <c r="U187" i="13"/>
  <c r="Q179" i="13"/>
  <c r="M174" i="13" s="1"/>
  <c r="P179" i="13"/>
  <c r="O179" i="13"/>
  <c r="N179" i="13"/>
  <c r="T171" i="13"/>
  <c r="S171" i="13"/>
  <c r="R171" i="13"/>
  <c r="Q171" i="13"/>
  <c r="P171" i="13"/>
  <c r="O171" i="13"/>
  <c r="N171" i="13"/>
  <c r="U170" i="13"/>
  <c r="U169" i="13"/>
  <c r="U168" i="13"/>
  <c r="U167" i="13"/>
  <c r="U166" i="13"/>
  <c r="Q164" i="13"/>
  <c r="M159" i="13" s="1"/>
  <c r="P164" i="13"/>
  <c r="O164" i="13"/>
  <c r="N164" i="13"/>
  <c r="Q150" i="13"/>
  <c r="P150" i="13"/>
  <c r="O150" i="13"/>
  <c r="N150" i="13"/>
  <c r="Q144" i="13"/>
  <c r="M139" i="13" s="1"/>
  <c r="P144" i="13"/>
  <c r="O144" i="13"/>
  <c r="N144" i="13"/>
  <c r="T138" i="13"/>
  <c r="S138" i="13"/>
  <c r="R138" i="13"/>
  <c r="Q138" i="13"/>
  <c r="P138" i="13"/>
  <c r="O138" i="13"/>
  <c r="N138" i="13"/>
  <c r="U137" i="13"/>
  <c r="U136" i="13"/>
  <c r="U135" i="13"/>
  <c r="U134" i="13"/>
  <c r="U132" i="13"/>
  <c r="L128" i="13"/>
  <c r="L381" i="13" s="1"/>
  <c r="T127" i="13"/>
  <c r="S127" i="13"/>
  <c r="R127" i="13"/>
  <c r="Q127" i="13"/>
  <c r="Q380" i="13" s="1"/>
  <c r="P127" i="13"/>
  <c r="O127" i="13"/>
  <c r="N127" i="13"/>
  <c r="T126" i="13"/>
  <c r="S126" i="13"/>
  <c r="R126" i="13"/>
  <c r="R379" i="13" s="1"/>
  <c r="Q126" i="13"/>
  <c r="P126" i="13"/>
  <c r="O126" i="13"/>
  <c r="N126" i="13"/>
  <c r="N379" i="13" s="1"/>
  <c r="T125" i="13"/>
  <c r="S125" i="13"/>
  <c r="R125" i="13"/>
  <c r="Q125" i="13"/>
  <c r="Q378" i="13" s="1"/>
  <c r="P125" i="13"/>
  <c r="O125" i="13"/>
  <c r="N125" i="13"/>
  <c r="T124" i="13"/>
  <c r="S124" i="13"/>
  <c r="R377" i="13"/>
  <c r="Q124" i="13"/>
  <c r="P124" i="13"/>
  <c r="O124" i="13"/>
  <c r="N124" i="13"/>
  <c r="N377" i="13" s="1"/>
  <c r="T123" i="13"/>
  <c r="S123" i="13"/>
  <c r="R123" i="13"/>
  <c r="Q123" i="13"/>
  <c r="Q376" i="13" s="1"/>
  <c r="P123" i="13"/>
  <c r="O123" i="13"/>
  <c r="N123" i="13"/>
  <c r="T119" i="13"/>
  <c r="S119" i="13"/>
  <c r="R119" i="13"/>
  <c r="Q119" i="13"/>
  <c r="P119" i="13"/>
  <c r="O119" i="13"/>
  <c r="N119" i="13"/>
  <c r="T104" i="13"/>
  <c r="S104" i="13"/>
  <c r="R104" i="13"/>
  <c r="Q104" i="13"/>
  <c r="P104" i="13"/>
  <c r="O104" i="13"/>
  <c r="N104" i="13"/>
  <c r="U103" i="13"/>
  <c r="U102" i="13"/>
  <c r="U101" i="13"/>
  <c r="U100" i="13"/>
  <c r="U99" i="13"/>
  <c r="T96" i="13"/>
  <c r="S96" i="13"/>
  <c r="R96" i="13"/>
  <c r="Q96" i="13"/>
  <c r="P96" i="13"/>
  <c r="O96" i="13"/>
  <c r="N96" i="13"/>
  <c r="U95" i="13"/>
  <c r="U94" i="13"/>
  <c r="U93" i="13"/>
  <c r="U92" i="13"/>
  <c r="U91" i="13"/>
  <c r="T89" i="13"/>
  <c r="S89" i="13"/>
  <c r="R89" i="13"/>
  <c r="Q89" i="13"/>
  <c r="P89" i="13"/>
  <c r="O89" i="13"/>
  <c r="U89" i="13" s="1"/>
  <c r="N89" i="13"/>
  <c r="U88" i="13"/>
  <c r="U87" i="13"/>
  <c r="U86" i="13"/>
  <c r="U85" i="13"/>
  <c r="U84" i="13"/>
  <c r="T83" i="13"/>
  <c r="S83" i="13"/>
  <c r="R83" i="13"/>
  <c r="Q83" i="13"/>
  <c r="P83" i="13"/>
  <c r="O83" i="13"/>
  <c r="N83" i="13"/>
  <c r="U82" i="13"/>
  <c r="U81" i="13"/>
  <c r="U80" i="13"/>
  <c r="U79" i="13"/>
  <c r="U78" i="13"/>
  <c r="T75" i="13"/>
  <c r="S75" i="13"/>
  <c r="R75" i="13"/>
  <c r="Q75" i="13"/>
  <c r="P75" i="13"/>
  <c r="O75" i="13"/>
  <c r="U75" i="13" s="1"/>
  <c r="N75" i="13"/>
  <c r="U74" i="13"/>
  <c r="U73" i="13"/>
  <c r="U72" i="13"/>
  <c r="U71" i="13"/>
  <c r="U70" i="13"/>
  <c r="T69" i="13"/>
  <c r="S69" i="13"/>
  <c r="R69" i="13"/>
  <c r="Q69" i="13"/>
  <c r="P69" i="13"/>
  <c r="O69" i="13"/>
  <c r="N69" i="13"/>
  <c r="U68" i="13"/>
  <c r="U67" i="13"/>
  <c r="U66" i="13"/>
  <c r="U65" i="13"/>
  <c r="U64" i="13"/>
  <c r="Q54" i="13"/>
  <c r="P54" i="13"/>
  <c r="O54" i="13"/>
  <c r="N54" i="13"/>
  <c r="Q48" i="13"/>
  <c r="P48" i="13"/>
  <c r="O48" i="13"/>
  <c r="N48" i="13"/>
  <c r="T42" i="13"/>
  <c r="S42" i="13"/>
  <c r="R42" i="13"/>
  <c r="Q42" i="13"/>
  <c r="P42" i="13"/>
  <c r="O42" i="13"/>
  <c r="N42" i="13"/>
  <c r="U41" i="13"/>
  <c r="U40" i="13"/>
  <c r="U39" i="13"/>
  <c r="U38" i="13"/>
  <c r="U37" i="13"/>
  <c r="T32" i="13"/>
  <c r="S32" i="13"/>
  <c r="R32" i="13"/>
  <c r="Q32" i="13"/>
  <c r="P32" i="13"/>
  <c r="O32" i="13"/>
  <c r="N32" i="13"/>
  <c r="U31" i="13"/>
  <c r="U30" i="13"/>
  <c r="U29" i="13"/>
  <c r="U28" i="13"/>
  <c r="U27" i="13"/>
  <c r="T26" i="13"/>
  <c r="S26" i="13"/>
  <c r="R26" i="13"/>
  <c r="Q26" i="13"/>
  <c r="P26" i="13"/>
  <c r="O26" i="13"/>
  <c r="N26" i="13"/>
  <c r="U25" i="13"/>
  <c r="U24" i="13"/>
  <c r="U23" i="13"/>
  <c r="U22" i="13"/>
  <c r="U21" i="13"/>
  <c r="T20" i="13"/>
  <c r="S20" i="13"/>
  <c r="R20" i="13"/>
  <c r="Q20" i="13"/>
  <c r="P20" i="13"/>
  <c r="O20" i="13"/>
  <c r="N20" i="13"/>
  <c r="U19" i="13"/>
  <c r="U18" i="13"/>
  <c r="U17" i="13"/>
  <c r="U16" i="13"/>
  <c r="U15" i="13"/>
  <c r="M226" i="13" l="1"/>
  <c r="M252" i="13"/>
  <c r="M276" i="13"/>
  <c r="M308" i="13"/>
  <c r="U138" i="13"/>
  <c r="U144" i="13"/>
  <c r="U150" i="13"/>
  <c r="U164" i="13"/>
  <c r="U179" i="13"/>
  <c r="M193" i="13"/>
  <c r="M37" i="13"/>
  <c r="U48" i="13"/>
  <c r="U54" i="13"/>
  <c r="M78" i="13"/>
  <c r="M99" i="13"/>
  <c r="U192" i="13"/>
  <c r="M258" i="13"/>
  <c r="M199" i="13"/>
  <c r="U250" i="13"/>
  <c r="U32" i="13"/>
  <c r="M112" i="13"/>
  <c r="U171" i="13"/>
  <c r="M166" i="13"/>
  <c r="U269" i="13"/>
  <c r="U300" i="13"/>
  <c r="M301" i="13"/>
  <c r="N376" i="13"/>
  <c r="R376" i="13"/>
  <c r="Q377" i="13"/>
  <c r="N378" i="13"/>
  <c r="R378" i="13"/>
  <c r="Q379" i="13"/>
  <c r="N380" i="13"/>
  <c r="R380" i="13"/>
  <c r="U119" i="13"/>
  <c r="M15" i="13"/>
  <c r="U26" i="13"/>
  <c r="M21" i="13"/>
  <c r="U42" i="13"/>
  <c r="U69" i="13"/>
  <c r="U96" i="13"/>
  <c r="T128" i="13"/>
  <c r="U124" i="13"/>
  <c r="U126" i="13"/>
  <c r="P128" i="13"/>
  <c r="N222" i="13"/>
  <c r="R222" i="13"/>
  <c r="M232" i="13"/>
  <c r="U243" i="13"/>
  <c r="M238" i="13"/>
  <c r="U275" i="13"/>
  <c r="M282" i="13"/>
  <c r="U294" i="13"/>
  <c r="M289" i="13"/>
  <c r="N328" i="13"/>
  <c r="R328" i="13"/>
  <c r="O376" i="13"/>
  <c r="S376" i="13"/>
  <c r="P377" i="13"/>
  <c r="T377" i="13"/>
  <c r="P378" i="13"/>
  <c r="T378" i="13"/>
  <c r="M84" i="13"/>
  <c r="U125" i="13"/>
  <c r="O128" i="13"/>
  <c r="U123" i="13"/>
  <c r="U127" i="13"/>
  <c r="M264" i="13"/>
  <c r="O377" i="13"/>
  <c r="S377" i="13"/>
  <c r="O378" i="13"/>
  <c r="S378" i="13"/>
  <c r="P379" i="13"/>
  <c r="T379" i="13"/>
  <c r="U20" i="13"/>
  <c r="U83" i="13"/>
  <c r="U104" i="13"/>
  <c r="R128" i="13"/>
  <c r="U219" i="13"/>
  <c r="S222" i="13"/>
  <c r="Q222" i="13"/>
  <c r="U263" i="13"/>
  <c r="U325" i="13"/>
  <c r="S328" i="13"/>
  <c r="M206" i="13"/>
  <c r="P222" i="13"/>
  <c r="M314" i="13"/>
  <c r="P328" i="13"/>
  <c r="M27" i="13"/>
  <c r="M49" i="13"/>
  <c r="Q128" i="13"/>
  <c r="M132" i="13"/>
  <c r="M348" i="13"/>
  <c r="M362" i="13" s="1"/>
  <c r="O379" i="13"/>
  <c r="S379" i="13"/>
  <c r="P380" i="13"/>
  <c r="T380" i="13"/>
  <c r="N128" i="13"/>
  <c r="S128" i="13"/>
  <c r="U205" i="13"/>
  <c r="O222" i="13"/>
  <c r="U213" i="13"/>
  <c r="U237" i="13"/>
  <c r="U313" i="13"/>
  <c r="O328" i="13"/>
  <c r="U319" i="13"/>
  <c r="Q328" i="13"/>
  <c r="U218" i="13"/>
  <c r="U220" i="13"/>
  <c r="T222" i="13"/>
  <c r="U324" i="13"/>
  <c r="U326" i="13"/>
  <c r="T328" i="13"/>
  <c r="M43" i="13"/>
  <c r="M145" i="13"/>
  <c r="M187" i="13"/>
  <c r="U198" i="13"/>
  <c r="U217" i="13"/>
  <c r="U221" i="13"/>
  <c r="U231" i="13"/>
  <c r="M245" i="13"/>
  <c r="U257" i="13"/>
  <c r="M270" i="13"/>
  <c r="U281" i="13"/>
  <c r="M295" i="13"/>
  <c r="U307" i="13"/>
  <c r="U323" i="13"/>
  <c r="U327" i="13"/>
  <c r="O362" i="13"/>
  <c r="U353" i="13"/>
  <c r="U362" i="13" s="1"/>
  <c r="P376" i="13"/>
  <c r="T376" i="13"/>
  <c r="O380" i="13"/>
  <c r="S380" i="13"/>
  <c r="N381" i="13" l="1"/>
  <c r="P381" i="13"/>
  <c r="U380" i="13"/>
  <c r="U378" i="13"/>
  <c r="O381" i="13"/>
  <c r="R381" i="13"/>
  <c r="U376" i="13"/>
  <c r="T381" i="13"/>
  <c r="Q381" i="13"/>
  <c r="U128" i="13"/>
  <c r="U379" i="13"/>
  <c r="U377" i="13"/>
  <c r="U328" i="13"/>
  <c r="M222" i="13"/>
  <c r="S381" i="13"/>
  <c r="U222" i="13"/>
  <c r="M328" i="13"/>
  <c r="M381" i="13" s="1"/>
  <c r="U381" i="13" l="1"/>
  <c r="BA55" i="9"/>
  <c r="BB17" i="9"/>
  <c r="BB19" i="9"/>
  <c r="BB20" i="9"/>
  <c r="BB22" i="9"/>
  <c r="BB24" i="9"/>
  <c r="BB31" i="9"/>
  <c r="BB32" i="9"/>
  <c r="BB37" i="9"/>
  <c r="BB38" i="9"/>
  <c r="BB40" i="9"/>
  <c r="BB41" i="9"/>
  <c r="BB43" i="9"/>
  <c r="BB44" i="9"/>
  <c r="BB45" i="9"/>
  <c r="BB46" i="9"/>
  <c r="BB47" i="9"/>
  <c r="BB48" i="9"/>
  <c r="BB50" i="9"/>
  <c r="BB51" i="9"/>
  <c r="BB54" i="9"/>
  <c r="BB55" i="9"/>
  <c r="BB56" i="9"/>
  <c r="BB57" i="9"/>
  <c r="BB58" i="9"/>
  <c r="BB59" i="9"/>
  <c r="BB60" i="9"/>
  <c r="BB62" i="9"/>
  <c r="BB63" i="9"/>
  <c r="BB64" i="9"/>
  <c r="BB65" i="9"/>
  <c r="BB66" i="9"/>
  <c r="BB68" i="9"/>
  <c r="BB69" i="9"/>
  <c r="BB71" i="9"/>
  <c r="BB75" i="9"/>
  <c r="BB76" i="9"/>
  <c r="BB77" i="9"/>
  <c r="BB86" i="9"/>
  <c r="BB87" i="9"/>
  <c r="BB88" i="9"/>
  <c r="BB89" i="9"/>
  <c r="BB90" i="9"/>
  <c r="BB100" i="9"/>
  <c r="BB109" i="9"/>
  <c r="BB110" i="9"/>
  <c r="BB111" i="9"/>
  <c r="BB112" i="9"/>
  <c r="BB113" i="9"/>
  <c r="BB114" i="9"/>
  <c r="BB115" i="9"/>
  <c r="BB116" i="9"/>
  <c r="BB117" i="9"/>
  <c r="BB16" i="9"/>
  <c r="BA17" i="9"/>
  <c r="BA19" i="9"/>
  <c r="BA20" i="9"/>
  <c r="BA22" i="9"/>
  <c r="BA24" i="9"/>
  <c r="BA31" i="9"/>
  <c r="BA32" i="9"/>
  <c r="BA37" i="9"/>
  <c r="BA38" i="9"/>
  <c r="BA40" i="9"/>
  <c r="BA41" i="9"/>
  <c r="BA43" i="9"/>
  <c r="BA44" i="9"/>
  <c r="BA45" i="9"/>
  <c r="BA46" i="9"/>
  <c r="BA47" i="9"/>
  <c r="BA48" i="9"/>
  <c r="BA50" i="9"/>
  <c r="BA51" i="9"/>
  <c r="BA54" i="9"/>
  <c r="BA56" i="9"/>
  <c r="BA57" i="9"/>
  <c r="BA58" i="9"/>
  <c r="BA59" i="9"/>
  <c r="BA60" i="9"/>
  <c r="BA62" i="9"/>
  <c r="BA63" i="9"/>
  <c r="BA64" i="9"/>
  <c r="BA65" i="9"/>
  <c r="BA66" i="9"/>
  <c r="BA68" i="9"/>
  <c r="BA69" i="9"/>
  <c r="BA71" i="9"/>
  <c r="BA75" i="9"/>
  <c r="BA76" i="9"/>
  <c r="BA77" i="9"/>
  <c r="BA86" i="9"/>
  <c r="BA87" i="9"/>
  <c r="BA88" i="9"/>
  <c r="BA89" i="9"/>
  <c r="BA90" i="9"/>
  <c r="BA100" i="9"/>
  <c r="BA109" i="9"/>
  <c r="BA110" i="9"/>
  <c r="BA111" i="9"/>
  <c r="BA112" i="9"/>
  <c r="BA113" i="9"/>
  <c r="BA114" i="9"/>
  <c r="BA115" i="9"/>
  <c r="BA116" i="9"/>
  <c r="BA117" i="9"/>
  <c r="BA126" i="9"/>
  <c r="BA16" i="9"/>
  <c r="T126" i="8" l="1"/>
  <c r="L126" i="8"/>
  <c r="T117" i="8"/>
  <c r="L117" i="8"/>
  <c r="F117" i="8"/>
  <c r="T116" i="8"/>
  <c r="L116" i="8"/>
  <c r="F116" i="8"/>
  <c r="T115" i="8"/>
  <c r="L115" i="8"/>
  <c r="F115" i="8"/>
  <c r="T114" i="8"/>
  <c r="L114" i="8"/>
  <c r="F114" i="8"/>
  <c r="T113" i="8"/>
  <c r="L113" i="8"/>
  <c r="F113" i="8"/>
  <c r="T112" i="8"/>
  <c r="L112" i="8"/>
  <c r="F112" i="8"/>
  <c r="T111" i="8"/>
  <c r="L111" i="8"/>
  <c r="F111" i="8"/>
  <c r="T110" i="8"/>
  <c r="L110" i="8"/>
  <c r="F110" i="8"/>
  <c r="T109" i="8"/>
  <c r="L109" i="8"/>
  <c r="F109" i="8"/>
  <c r="T100" i="8"/>
  <c r="L100" i="8"/>
  <c r="F100" i="8"/>
  <c r="T90" i="8"/>
  <c r="L90" i="8"/>
  <c r="F90" i="8"/>
  <c r="T89" i="8"/>
  <c r="L89" i="8"/>
  <c r="F89" i="8"/>
  <c r="T88" i="8"/>
  <c r="L88" i="8"/>
  <c r="F88" i="8"/>
  <c r="T87" i="8"/>
  <c r="L87" i="8"/>
  <c r="F87" i="8"/>
  <c r="T86" i="8"/>
  <c r="L86" i="8"/>
  <c r="F86" i="8"/>
  <c r="T77" i="8"/>
  <c r="L77" i="8"/>
  <c r="F77" i="8"/>
  <c r="T76" i="8"/>
  <c r="L76" i="8"/>
  <c r="F76" i="8"/>
  <c r="T75" i="8"/>
  <c r="L75" i="8"/>
  <c r="F75" i="8"/>
  <c r="T71" i="8"/>
  <c r="L71" i="8"/>
  <c r="F71" i="8"/>
  <c r="T69" i="8"/>
  <c r="L69" i="8"/>
  <c r="F69" i="8"/>
  <c r="T68" i="8"/>
  <c r="L68" i="8"/>
  <c r="F68" i="8"/>
  <c r="T66" i="8"/>
  <c r="L66" i="8"/>
  <c r="F66" i="8"/>
  <c r="T65" i="8"/>
  <c r="L65" i="8"/>
  <c r="F65" i="8"/>
  <c r="T64" i="8"/>
  <c r="L64" i="8"/>
  <c r="F64" i="8"/>
  <c r="T63" i="8"/>
  <c r="L63" i="8"/>
  <c r="F63" i="8"/>
  <c r="T62" i="8"/>
  <c r="L62" i="8"/>
  <c r="F62" i="8"/>
  <c r="T60" i="8"/>
  <c r="L60" i="8"/>
  <c r="F60" i="8"/>
  <c r="T59" i="8"/>
  <c r="F59" i="8"/>
  <c r="T58" i="8"/>
  <c r="L58" i="8"/>
  <c r="F58" i="8"/>
  <c r="T57" i="8"/>
  <c r="L57" i="8"/>
  <c r="F57" i="8"/>
  <c r="T56" i="8"/>
  <c r="F56" i="8"/>
  <c r="T55" i="8"/>
  <c r="F55" i="8"/>
  <c r="T54" i="8"/>
  <c r="L54" i="8"/>
  <c r="F54" i="8"/>
  <c r="T51" i="8"/>
  <c r="L51" i="8"/>
  <c r="F51" i="8"/>
  <c r="T50" i="8"/>
  <c r="L50" i="8"/>
  <c r="F50" i="8"/>
  <c r="T48" i="8"/>
  <c r="L48" i="8"/>
  <c r="F48" i="8"/>
  <c r="T47" i="8"/>
  <c r="L47" i="8"/>
  <c r="F47" i="8"/>
  <c r="T46" i="8"/>
  <c r="L46" i="8"/>
  <c r="F46" i="8"/>
  <c r="T45" i="8"/>
  <c r="L45" i="8"/>
  <c r="F45" i="8"/>
  <c r="T44" i="8"/>
  <c r="L44" i="8"/>
  <c r="F44" i="8"/>
  <c r="T43" i="8"/>
  <c r="L43" i="8"/>
  <c r="F43" i="8"/>
  <c r="T41" i="8"/>
  <c r="L41" i="8"/>
  <c r="F41" i="8"/>
  <c r="T40" i="8"/>
  <c r="L40" i="8"/>
  <c r="F40" i="8"/>
  <c r="T38" i="8"/>
  <c r="L38" i="8"/>
  <c r="F38" i="8"/>
  <c r="T37" i="8"/>
  <c r="L37" i="8"/>
  <c r="F37" i="8"/>
  <c r="T32" i="8"/>
  <c r="L32" i="8"/>
  <c r="F32" i="8"/>
  <c r="T31" i="8"/>
  <c r="L31" i="8"/>
  <c r="F31" i="8"/>
  <c r="T24" i="8"/>
  <c r="F24" i="8"/>
  <c r="T22" i="8"/>
  <c r="L22" i="8"/>
  <c r="F22" i="8"/>
  <c r="T20" i="8"/>
  <c r="F20" i="8"/>
  <c r="T19" i="8"/>
  <c r="F19" i="8"/>
  <c r="L17" i="8"/>
  <c r="F17" i="8"/>
  <c r="T16" i="8"/>
  <c r="L16" i="8"/>
  <c r="F16" i="8"/>
  <c r="O504" i="6" l="1"/>
  <c r="P504" i="6"/>
  <c r="Q504" i="6"/>
  <c r="R504" i="6"/>
  <c r="S504" i="6"/>
  <c r="T504" i="6"/>
  <c r="O503" i="6"/>
  <c r="P503" i="6"/>
  <c r="Q503" i="6"/>
  <c r="R503" i="6"/>
  <c r="S503" i="6"/>
  <c r="T503" i="6"/>
  <c r="O502" i="6"/>
  <c r="P502" i="6"/>
  <c r="Q502" i="6"/>
  <c r="R502" i="6"/>
  <c r="S502" i="6"/>
  <c r="T502" i="6"/>
  <c r="O501" i="6"/>
  <c r="P501" i="6"/>
  <c r="Q501" i="6"/>
  <c r="R501" i="6"/>
  <c r="S501" i="6"/>
  <c r="T501" i="6"/>
  <c r="N501" i="6"/>
  <c r="N502" i="6"/>
  <c r="N503" i="6"/>
  <c r="N504" i="6"/>
  <c r="N500" i="6"/>
  <c r="L505" i="6"/>
  <c r="O500" i="6"/>
  <c r="P500" i="6"/>
  <c r="Q500" i="6"/>
  <c r="R500" i="6"/>
  <c r="S500" i="6"/>
  <c r="T500" i="6"/>
  <c r="T491" i="6" l="1"/>
  <c r="S491" i="6"/>
  <c r="R491" i="6"/>
  <c r="Q491" i="6"/>
  <c r="P491" i="6"/>
  <c r="O491" i="6"/>
  <c r="N491" i="6"/>
  <c r="U490" i="6"/>
  <c r="U489" i="6"/>
  <c r="U488" i="6"/>
  <c r="U487" i="6"/>
  <c r="U486" i="6"/>
  <c r="T485" i="6"/>
  <c r="S485" i="6"/>
  <c r="R485" i="6"/>
  <c r="Q485" i="6"/>
  <c r="P485" i="6"/>
  <c r="O485" i="6"/>
  <c r="N485" i="6"/>
  <c r="U484" i="6"/>
  <c r="U483" i="6"/>
  <c r="U482" i="6"/>
  <c r="U481" i="6"/>
  <c r="U480" i="6"/>
  <c r="T479" i="6"/>
  <c r="T505" i="6" s="1"/>
  <c r="S479" i="6"/>
  <c r="S505" i="6" s="1"/>
  <c r="R479" i="6"/>
  <c r="Q479" i="6"/>
  <c r="Q505" i="6" s="1"/>
  <c r="P479" i="6"/>
  <c r="P505" i="6" s="1"/>
  <c r="O479" i="6"/>
  <c r="O505" i="6" s="1"/>
  <c r="N479" i="6"/>
  <c r="N505" i="6" s="1"/>
  <c r="U478" i="6"/>
  <c r="U477" i="6"/>
  <c r="U476" i="6"/>
  <c r="U475" i="6"/>
  <c r="U474" i="6"/>
  <c r="M486" i="6" l="1"/>
  <c r="M474" i="6"/>
  <c r="R505" i="6"/>
  <c r="U505" i="6" s="1"/>
  <c r="U479" i="6"/>
  <c r="M480" i="6"/>
  <c r="U491" i="6"/>
  <c r="U485" i="6"/>
  <c r="M505" i="6" l="1"/>
  <c r="U49" i="6" l="1"/>
  <c r="U48" i="6"/>
  <c r="L422" i="6"/>
  <c r="O421" i="6"/>
  <c r="P421" i="6"/>
  <c r="Q421" i="6"/>
  <c r="R421" i="6"/>
  <c r="S421" i="6"/>
  <c r="T421" i="6"/>
  <c r="O420" i="6"/>
  <c r="P420" i="6"/>
  <c r="Q420" i="6"/>
  <c r="R420" i="6"/>
  <c r="S420" i="6"/>
  <c r="T420" i="6"/>
  <c r="O419" i="6"/>
  <c r="P419" i="6"/>
  <c r="Q419" i="6"/>
  <c r="R419" i="6"/>
  <c r="S419" i="6"/>
  <c r="T419" i="6"/>
  <c r="O418" i="6"/>
  <c r="P418" i="6"/>
  <c r="Q418" i="6"/>
  <c r="R418" i="6"/>
  <c r="S418" i="6"/>
  <c r="T418" i="6"/>
  <c r="N418" i="6"/>
  <c r="N419" i="6"/>
  <c r="N420" i="6"/>
  <c r="N421" i="6"/>
  <c r="O417" i="6"/>
  <c r="P417" i="6"/>
  <c r="Q417" i="6"/>
  <c r="R417" i="6"/>
  <c r="S417" i="6"/>
  <c r="T417" i="6"/>
  <c r="N417" i="6"/>
  <c r="T345" i="6"/>
  <c r="S345" i="6"/>
  <c r="R345" i="6"/>
  <c r="Q345" i="6"/>
  <c r="P345" i="6"/>
  <c r="O345" i="6"/>
  <c r="N345" i="6"/>
  <c r="U344" i="6"/>
  <c r="U343" i="6"/>
  <c r="U342" i="6"/>
  <c r="U341" i="6"/>
  <c r="U340" i="6"/>
  <c r="L261" i="6"/>
  <c r="L336" i="6"/>
  <c r="N259" i="6"/>
  <c r="T256" i="6"/>
  <c r="T257" i="6"/>
  <c r="T258" i="6"/>
  <c r="T259" i="6"/>
  <c r="S256" i="6"/>
  <c r="S257" i="6"/>
  <c r="S258" i="6"/>
  <c r="S259" i="6"/>
  <c r="R256" i="6"/>
  <c r="R257" i="6"/>
  <c r="R258" i="6"/>
  <c r="R259" i="6"/>
  <c r="Q256" i="6"/>
  <c r="Q257" i="6"/>
  <c r="Q258" i="6"/>
  <c r="Q259" i="6"/>
  <c r="P256" i="6"/>
  <c r="P257" i="6"/>
  <c r="P258" i="6"/>
  <c r="P259" i="6"/>
  <c r="O256" i="6"/>
  <c r="O257" i="6"/>
  <c r="O258" i="6"/>
  <c r="O259" i="6"/>
  <c r="N256" i="6"/>
  <c r="N257" i="6"/>
  <c r="N258" i="6"/>
  <c r="O255" i="6"/>
  <c r="P255" i="6"/>
  <c r="Q255" i="6"/>
  <c r="R255" i="6"/>
  <c r="S255" i="6"/>
  <c r="T255" i="6"/>
  <c r="N255" i="6"/>
  <c r="T82" i="6"/>
  <c r="S82" i="6"/>
  <c r="R82" i="6"/>
  <c r="Q82" i="6"/>
  <c r="P82" i="6"/>
  <c r="O82" i="6"/>
  <c r="N82" i="6"/>
  <c r="U81" i="6"/>
  <c r="U80" i="6"/>
  <c r="U79" i="6"/>
  <c r="U78" i="6"/>
  <c r="U77" i="6"/>
  <c r="U504" i="6"/>
  <c r="U503" i="6"/>
  <c r="U502" i="6"/>
  <c r="U501" i="6"/>
  <c r="U500" i="6"/>
  <c r="M471" i="6"/>
  <c r="L471" i="6"/>
  <c r="U470" i="6"/>
  <c r="U468" i="6"/>
  <c r="U466" i="6"/>
  <c r="O444" i="6"/>
  <c r="P444" i="6"/>
  <c r="Q444" i="6"/>
  <c r="R444" i="6"/>
  <c r="S444" i="6"/>
  <c r="T444" i="6"/>
  <c r="O443" i="6"/>
  <c r="P443" i="6"/>
  <c r="Q443" i="6"/>
  <c r="R443" i="6"/>
  <c r="S443" i="6"/>
  <c r="T443" i="6"/>
  <c r="O442" i="6"/>
  <c r="P442" i="6"/>
  <c r="Q442" i="6"/>
  <c r="R442" i="6"/>
  <c r="S442" i="6"/>
  <c r="T442" i="6"/>
  <c r="O441" i="6"/>
  <c r="P441" i="6"/>
  <c r="Q441" i="6"/>
  <c r="R441" i="6"/>
  <c r="S441" i="6"/>
  <c r="T441" i="6"/>
  <c r="N441" i="6"/>
  <c r="N442" i="6"/>
  <c r="N443" i="6"/>
  <c r="N444" i="6"/>
  <c r="O440" i="6"/>
  <c r="P440" i="6"/>
  <c r="Q440" i="6"/>
  <c r="R440" i="6"/>
  <c r="S440" i="6"/>
  <c r="T440" i="6"/>
  <c r="N440" i="6"/>
  <c r="L445" i="6"/>
  <c r="O335" i="6"/>
  <c r="P335" i="6"/>
  <c r="Q335" i="6"/>
  <c r="R335" i="6"/>
  <c r="S335" i="6"/>
  <c r="T335" i="6"/>
  <c r="O334" i="6"/>
  <c r="P334" i="6"/>
  <c r="Q334" i="6"/>
  <c r="R334" i="6"/>
  <c r="S334" i="6"/>
  <c r="T334" i="6"/>
  <c r="O333" i="6"/>
  <c r="P333" i="6"/>
  <c r="Q333" i="6"/>
  <c r="R333" i="6"/>
  <c r="S333" i="6"/>
  <c r="T333" i="6"/>
  <c r="O332" i="6"/>
  <c r="P332" i="6"/>
  <c r="Q332" i="6"/>
  <c r="R332" i="6"/>
  <c r="S332" i="6"/>
  <c r="T332" i="6"/>
  <c r="N332" i="6"/>
  <c r="N333" i="6"/>
  <c r="N334" i="6"/>
  <c r="N335" i="6"/>
  <c r="O331" i="6"/>
  <c r="P331" i="6"/>
  <c r="Q331" i="6"/>
  <c r="R331" i="6"/>
  <c r="S331" i="6"/>
  <c r="T331" i="6"/>
  <c r="N331" i="6"/>
  <c r="O260" i="6"/>
  <c r="O512" i="6" s="1"/>
  <c r="P260" i="6"/>
  <c r="P512" i="6" s="1"/>
  <c r="Q260" i="6"/>
  <c r="Q512" i="6" s="1"/>
  <c r="R260" i="6"/>
  <c r="R512" i="6" s="1"/>
  <c r="S260" i="6"/>
  <c r="S512" i="6" s="1"/>
  <c r="T260" i="6"/>
  <c r="T512" i="6" s="1"/>
  <c r="N260" i="6"/>
  <c r="N512" i="6" s="1"/>
  <c r="U159" i="6"/>
  <c r="O160" i="6"/>
  <c r="P160" i="6"/>
  <c r="Q160" i="6"/>
  <c r="R160" i="6"/>
  <c r="S160" i="6"/>
  <c r="T160" i="6"/>
  <c r="N160" i="6"/>
  <c r="N507" i="6" l="1"/>
  <c r="M77" i="6"/>
  <c r="T507" i="6"/>
  <c r="R507" i="6"/>
  <c r="U421" i="6"/>
  <c r="U345" i="6"/>
  <c r="M340" i="6"/>
  <c r="U82" i="6"/>
  <c r="U512" i="6"/>
  <c r="T511" i="6"/>
  <c r="U467" i="6"/>
  <c r="U471" i="6"/>
  <c r="U469" i="6"/>
  <c r="U441" i="6"/>
  <c r="U444" i="6"/>
  <c r="U440" i="6"/>
  <c r="U417" i="6"/>
  <c r="U419" i="6"/>
  <c r="U331" i="6"/>
  <c r="U420" i="6"/>
  <c r="U332" i="6"/>
  <c r="U335" i="6"/>
  <c r="U334" i="6"/>
  <c r="U333" i="6"/>
  <c r="U260" i="6"/>
  <c r="U160" i="6"/>
  <c r="R508" i="6" l="1"/>
  <c r="O508" i="6"/>
  <c r="P508" i="6"/>
  <c r="Q508" i="6"/>
  <c r="S508" i="6"/>
  <c r="T508" i="6"/>
  <c r="N508" i="6"/>
  <c r="U508" i="6" l="1"/>
  <c r="U256" i="6"/>
  <c r="U168" i="6"/>
  <c r="N172" i="6"/>
  <c r="O172" i="6"/>
  <c r="M154" i="6"/>
  <c r="N511" i="6"/>
  <c r="O511" i="6"/>
  <c r="P511" i="6"/>
  <c r="Q511" i="6"/>
  <c r="R511" i="6"/>
  <c r="S511" i="6"/>
  <c r="N510" i="6"/>
  <c r="O510" i="6"/>
  <c r="P510" i="6"/>
  <c r="Q510" i="6"/>
  <c r="R510" i="6"/>
  <c r="S510" i="6"/>
  <c r="T510" i="6"/>
  <c r="N509" i="6"/>
  <c r="O509" i="6"/>
  <c r="P509" i="6"/>
  <c r="Q509" i="6"/>
  <c r="R509" i="6"/>
  <c r="S509" i="6"/>
  <c r="T509" i="6"/>
  <c r="O507" i="6"/>
  <c r="P507" i="6"/>
  <c r="Q507" i="6"/>
  <c r="S507" i="6"/>
  <c r="L513" i="6"/>
  <c r="N445" i="6"/>
  <c r="O445" i="6"/>
  <c r="P445" i="6"/>
  <c r="Q445" i="6"/>
  <c r="S445" i="6"/>
  <c r="T445" i="6"/>
  <c r="P359" i="6"/>
  <c r="N379" i="6"/>
  <c r="O379" i="6"/>
  <c r="P379" i="6"/>
  <c r="Q379" i="6"/>
  <c r="R379" i="6"/>
  <c r="S379" i="6"/>
  <c r="T379" i="6"/>
  <c r="N385" i="6"/>
  <c r="O385" i="6"/>
  <c r="P385" i="6"/>
  <c r="Q385" i="6"/>
  <c r="R385" i="6"/>
  <c r="S385" i="6"/>
  <c r="T385" i="6"/>
  <c r="N391" i="6"/>
  <c r="O391" i="6"/>
  <c r="P391" i="6"/>
  <c r="Q391" i="6"/>
  <c r="R391" i="6"/>
  <c r="S391" i="6"/>
  <c r="T391" i="6"/>
  <c r="N397" i="6"/>
  <c r="O397" i="6"/>
  <c r="P397" i="6"/>
  <c r="Q397" i="6"/>
  <c r="R397" i="6"/>
  <c r="S397" i="6"/>
  <c r="T397" i="6"/>
  <c r="N403" i="6"/>
  <c r="O403" i="6"/>
  <c r="P403" i="6"/>
  <c r="Q403" i="6"/>
  <c r="R403" i="6"/>
  <c r="S403" i="6"/>
  <c r="T403" i="6"/>
  <c r="N409" i="6"/>
  <c r="O409" i="6"/>
  <c r="P409" i="6"/>
  <c r="Q409" i="6"/>
  <c r="R409" i="6"/>
  <c r="S409" i="6"/>
  <c r="T409" i="6"/>
  <c r="N359" i="6"/>
  <c r="O359" i="6"/>
  <c r="Q359" i="6"/>
  <c r="R359" i="6"/>
  <c r="S359" i="6"/>
  <c r="T359" i="6"/>
  <c r="N323" i="6"/>
  <c r="O323" i="6"/>
  <c r="P323" i="6"/>
  <c r="Q323" i="6"/>
  <c r="R323" i="6"/>
  <c r="S323" i="6"/>
  <c r="T323" i="6"/>
  <c r="N317" i="6"/>
  <c r="O317" i="6"/>
  <c r="P317" i="6"/>
  <c r="Q317" i="6"/>
  <c r="R317" i="6"/>
  <c r="S317" i="6"/>
  <c r="T317" i="6"/>
  <c r="N311" i="6"/>
  <c r="O311" i="6"/>
  <c r="P311" i="6"/>
  <c r="Q311" i="6"/>
  <c r="R311" i="6"/>
  <c r="S311" i="6"/>
  <c r="T311" i="6"/>
  <c r="N305" i="6"/>
  <c r="O305" i="6"/>
  <c r="P305" i="6"/>
  <c r="Q305" i="6"/>
  <c r="R305" i="6"/>
  <c r="S305" i="6"/>
  <c r="T305" i="6"/>
  <c r="N283" i="6"/>
  <c r="O283" i="6"/>
  <c r="P283" i="6"/>
  <c r="Q283" i="6"/>
  <c r="R283" i="6"/>
  <c r="S283" i="6"/>
  <c r="T283" i="6"/>
  <c r="N277" i="6"/>
  <c r="O277" i="6"/>
  <c r="P277" i="6"/>
  <c r="Q277" i="6"/>
  <c r="R277" i="6"/>
  <c r="S277" i="6"/>
  <c r="T277" i="6"/>
  <c r="N271" i="6"/>
  <c r="O271" i="6"/>
  <c r="P271" i="6"/>
  <c r="Q271" i="6"/>
  <c r="R271" i="6"/>
  <c r="S271" i="6"/>
  <c r="T271" i="6"/>
  <c r="N253" i="6"/>
  <c r="O253" i="6"/>
  <c r="P253" i="6"/>
  <c r="Q253" i="6"/>
  <c r="R253" i="6"/>
  <c r="S253" i="6"/>
  <c r="T253" i="6"/>
  <c r="N239" i="6"/>
  <c r="O239" i="6"/>
  <c r="P239" i="6"/>
  <c r="Q239" i="6"/>
  <c r="R239" i="6"/>
  <c r="S239" i="6"/>
  <c r="T239" i="6"/>
  <c r="N232" i="6"/>
  <c r="O232" i="6"/>
  <c r="P232" i="6"/>
  <c r="Q232" i="6"/>
  <c r="R232" i="6"/>
  <c r="S232" i="6"/>
  <c r="T232" i="6"/>
  <c r="N226" i="6"/>
  <c r="O226" i="6"/>
  <c r="P226" i="6"/>
  <c r="Q226" i="6"/>
  <c r="R226" i="6"/>
  <c r="S226" i="6"/>
  <c r="T226" i="6"/>
  <c r="N220" i="6"/>
  <c r="O220" i="6"/>
  <c r="P220" i="6"/>
  <c r="Q220" i="6"/>
  <c r="R220" i="6"/>
  <c r="S220" i="6"/>
  <c r="T220" i="6"/>
  <c r="N214" i="6"/>
  <c r="O214" i="6"/>
  <c r="P214" i="6"/>
  <c r="Q214" i="6"/>
  <c r="R214" i="6"/>
  <c r="S214" i="6"/>
  <c r="T214" i="6"/>
  <c r="N208" i="6"/>
  <c r="O208" i="6"/>
  <c r="P208" i="6"/>
  <c r="Q208" i="6"/>
  <c r="R208" i="6"/>
  <c r="S208" i="6"/>
  <c r="T208" i="6"/>
  <c r="N166" i="6"/>
  <c r="O166" i="6"/>
  <c r="P166" i="6"/>
  <c r="Q166" i="6"/>
  <c r="R166" i="6"/>
  <c r="S166" i="6"/>
  <c r="T166" i="6"/>
  <c r="P172" i="6"/>
  <c r="Q172" i="6"/>
  <c r="R172" i="6"/>
  <c r="S172" i="6"/>
  <c r="T172" i="6"/>
  <c r="T185" i="6"/>
  <c r="N185" i="6"/>
  <c r="O185" i="6"/>
  <c r="P185" i="6"/>
  <c r="Q185" i="6"/>
  <c r="R185" i="6"/>
  <c r="S185" i="6"/>
  <c r="N195" i="6"/>
  <c r="O195" i="6"/>
  <c r="P195" i="6"/>
  <c r="Q195" i="6"/>
  <c r="R195" i="6"/>
  <c r="S195" i="6"/>
  <c r="T195" i="6"/>
  <c r="N201" i="6"/>
  <c r="O201" i="6"/>
  <c r="P201" i="6"/>
  <c r="Q201" i="6"/>
  <c r="R201" i="6"/>
  <c r="S201" i="6"/>
  <c r="T201" i="6"/>
  <c r="N151" i="6"/>
  <c r="O151" i="6"/>
  <c r="P151" i="6"/>
  <c r="Q151" i="6"/>
  <c r="R151" i="6"/>
  <c r="S151" i="6"/>
  <c r="T151" i="6"/>
  <c r="N145" i="6"/>
  <c r="O145" i="6"/>
  <c r="P145" i="6"/>
  <c r="Q145" i="6"/>
  <c r="R145" i="6"/>
  <c r="S145" i="6"/>
  <c r="T145" i="6"/>
  <c r="N108" i="6"/>
  <c r="O108" i="6"/>
  <c r="P108" i="6"/>
  <c r="Q108" i="6"/>
  <c r="R108" i="6"/>
  <c r="S108" i="6"/>
  <c r="T108" i="6"/>
  <c r="N114" i="6"/>
  <c r="O114" i="6"/>
  <c r="P114" i="6"/>
  <c r="Q114" i="6"/>
  <c r="R114" i="6"/>
  <c r="S114" i="6"/>
  <c r="T114" i="6"/>
  <c r="N120" i="6"/>
  <c r="O120" i="6"/>
  <c r="P120" i="6"/>
  <c r="Q120" i="6"/>
  <c r="R120" i="6"/>
  <c r="S120" i="6"/>
  <c r="T120" i="6"/>
  <c r="N126" i="6"/>
  <c r="O126" i="6"/>
  <c r="P126" i="6"/>
  <c r="Q126" i="6"/>
  <c r="R126" i="6"/>
  <c r="S126" i="6"/>
  <c r="T126" i="6"/>
  <c r="N132" i="6"/>
  <c r="O132" i="6"/>
  <c r="P132" i="6"/>
  <c r="Q132" i="6"/>
  <c r="R132" i="6"/>
  <c r="S132" i="6"/>
  <c r="T132" i="6"/>
  <c r="N138" i="6"/>
  <c r="O138" i="6"/>
  <c r="P138" i="6"/>
  <c r="Q138" i="6"/>
  <c r="R138" i="6"/>
  <c r="S138" i="6"/>
  <c r="T138" i="6"/>
  <c r="N101" i="6"/>
  <c r="O101" i="6"/>
  <c r="P101" i="6"/>
  <c r="Q101" i="6"/>
  <c r="R101" i="6"/>
  <c r="S101" i="6"/>
  <c r="T101" i="6"/>
  <c r="N95" i="6"/>
  <c r="O95" i="6"/>
  <c r="P95" i="6"/>
  <c r="Q95" i="6"/>
  <c r="R95" i="6"/>
  <c r="S95" i="6"/>
  <c r="T95" i="6"/>
  <c r="Q422" i="6" l="1"/>
  <c r="S422" i="6"/>
  <c r="N422" i="6"/>
  <c r="P422" i="6"/>
  <c r="R422" i="6"/>
  <c r="U507" i="6"/>
  <c r="M221" i="6"/>
  <c r="T422" i="6"/>
  <c r="O422" i="6"/>
  <c r="R445" i="6"/>
  <c r="U445" i="6" s="1"/>
  <c r="M318" i="6"/>
  <c r="U511" i="6"/>
  <c r="U509" i="6"/>
  <c r="U510" i="6"/>
  <c r="M115" i="6"/>
  <c r="P336" i="6"/>
  <c r="T336" i="6"/>
  <c r="M96" i="6"/>
  <c r="M127" i="6"/>
  <c r="M103" i="6"/>
  <c r="M196" i="6"/>
  <c r="M133" i="6"/>
  <c r="M109" i="6"/>
  <c r="Q336" i="6"/>
  <c r="M90" i="6"/>
  <c r="M140" i="6"/>
  <c r="S336" i="6"/>
  <c r="U271" i="6"/>
  <c r="O336" i="6"/>
  <c r="M445" i="6"/>
  <c r="M121" i="6"/>
  <c r="M146" i="6"/>
  <c r="M215" i="6"/>
  <c r="M234" i="6"/>
  <c r="R336" i="6"/>
  <c r="N336" i="6"/>
  <c r="M380" i="6"/>
  <c r="U255" i="6"/>
  <c r="M180" i="6"/>
  <c r="M209" i="6"/>
  <c r="M398" i="6"/>
  <c r="M392" i="6"/>
  <c r="M227" i="6"/>
  <c r="M248" i="6"/>
  <c r="U258" i="6"/>
  <c r="M203" i="6"/>
  <c r="U259" i="6"/>
  <c r="U257" i="6"/>
  <c r="M386" i="6"/>
  <c r="M312" i="6"/>
  <c r="M374" i="6"/>
  <c r="M265" i="6"/>
  <c r="M300" i="6"/>
  <c r="M306" i="6"/>
  <c r="U195" i="6"/>
  <c r="M404" i="6"/>
  <c r="M272" i="6"/>
  <c r="M354" i="6"/>
  <c r="M278" i="6"/>
  <c r="N88" i="6"/>
  <c r="O88" i="6"/>
  <c r="P88" i="6"/>
  <c r="Q88" i="6"/>
  <c r="R88" i="6"/>
  <c r="S88" i="6"/>
  <c r="T88" i="6"/>
  <c r="U422" i="6" l="1"/>
  <c r="M422" i="6"/>
  <c r="U442" i="6"/>
  <c r="U336" i="6"/>
  <c r="U443" i="6"/>
  <c r="U418" i="6"/>
  <c r="M336" i="6"/>
  <c r="M83" i="6"/>
  <c r="N72" i="6"/>
  <c r="O72" i="6"/>
  <c r="P72" i="6"/>
  <c r="Q72" i="6"/>
  <c r="R72" i="6"/>
  <c r="S72" i="6"/>
  <c r="T72" i="6"/>
  <c r="M48" i="6"/>
  <c r="N53" i="6"/>
  <c r="N545" i="6" s="1"/>
  <c r="O53" i="6"/>
  <c r="O545" i="6" s="1"/>
  <c r="P53" i="6"/>
  <c r="P545" i="6" s="1"/>
  <c r="Q53" i="6"/>
  <c r="Q545" i="6" s="1"/>
  <c r="R53" i="6"/>
  <c r="R545" i="6" s="1"/>
  <c r="S53" i="6"/>
  <c r="S545" i="6" s="1"/>
  <c r="T53" i="6"/>
  <c r="T545" i="6" s="1"/>
  <c r="R39" i="6"/>
  <c r="N46" i="6"/>
  <c r="N538" i="6" s="1"/>
  <c r="O46" i="6"/>
  <c r="O538" i="6" s="1"/>
  <c r="P46" i="6"/>
  <c r="P538" i="6" s="1"/>
  <c r="Q46" i="6"/>
  <c r="Q538" i="6" s="1"/>
  <c r="R46" i="6"/>
  <c r="R538" i="6" s="1"/>
  <c r="S46" i="6"/>
  <c r="S538" i="6" s="1"/>
  <c r="T46" i="6"/>
  <c r="T538" i="6" s="1"/>
  <c r="M34" i="6"/>
  <c r="M28" i="6"/>
  <c r="N39" i="6"/>
  <c r="O39" i="6"/>
  <c r="P39" i="6"/>
  <c r="Q39" i="6"/>
  <c r="S39" i="6"/>
  <c r="T39" i="6"/>
  <c r="N33" i="6"/>
  <c r="O33" i="6"/>
  <c r="P33" i="6"/>
  <c r="Q33" i="6"/>
  <c r="R33" i="6"/>
  <c r="R531" i="6" s="1"/>
  <c r="S33" i="6"/>
  <c r="T33" i="6"/>
  <c r="U19" i="6"/>
  <c r="N26" i="6"/>
  <c r="O26" i="6"/>
  <c r="P26" i="6"/>
  <c r="Q26" i="6"/>
  <c r="R26" i="6"/>
  <c r="S26" i="6"/>
  <c r="T26" i="6"/>
  <c r="S20" i="6"/>
  <c r="T20" i="6"/>
  <c r="U28" i="6"/>
  <c r="U29" i="6"/>
  <c r="U30" i="6"/>
  <c r="U31" i="6"/>
  <c r="U32" i="6"/>
  <c r="U34" i="6"/>
  <c r="U35" i="6"/>
  <c r="U36" i="6"/>
  <c r="U37" i="6"/>
  <c r="U38" i="6"/>
  <c r="U41" i="6"/>
  <c r="U42" i="6"/>
  <c r="U43" i="6"/>
  <c r="U44" i="6"/>
  <c r="U45" i="6"/>
  <c r="U50" i="6"/>
  <c r="U51" i="6"/>
  <c r="U52" i="6"/>
  <c r="U60" i="6"/>
  <c r="U61" i="6"/>
  <c r="U62" i="6"/>
  <c r="U63" i="6"/>
  <c r="U67" i="6"/>
  <c r="U68" i="6"/>
  <c r="U69" i="6"/>
  <c r="U70" i="6"/>
  <c r="U71" i="6"/>
  <c r="U84" i="6"/>
  <c r="U85" i="6"/>
  <c r="U86" i="6"/>
  <c r="U87" i="6"/>
  <c r="U88" i="6"/>
  <c r="U91" i="6"/>
  <c r="U92" i="6"/>
  <c r="U93" i="6"/>
  <c r="U94" i="6"/>
  <c r="U95" i="6"/>
  <c r="U97" i="6"/>
  <c r="U98" i="6"/>
  <c r="U99" i="6"/>
  <c r="U100" i="6"/>
  <c r="U101" i="6"/>
  <c r="U104" i="6"/>
  <c r="U105" i="6"/>
  <c r="U106" i="6"/>
  <c r="U107" i="6"/>
  <c r="U108" i="6"/>
  <c r="U110" i="6"/>
  <c r="U111" i="6"/>
  <c r="U112" i="6"/>
  <c r="U113" i="6"/>
  <c r="U114" i="6"/>
  <c r="U116" i="6"/>
  <c r="U117" i="6"/>
  <c r="U118" i="6"/>
  <c r="U119" i="6"/>
  <c r="U120" i="6"/>
  <c r="U122" i="6"/>
  <c r="U123" i="6"/>
  <c r="U124" i="6"/>
  <c r="U125" i="6"/>
  <c r="U126" i="6"/>
  <c r="U128" i="6"/>
  <c r="U129" i="6"/>
  <c r="U130" i="6"/>
  <c r="U131" i="6"/>
  <c r="U132" i="6"/>
  <c r="U134" i="6"/>
  <c r="U135" i="6"/>
  <c r="U136" i="6"/>
  <c r="U137" i="6"/>
  <c r="U138" i="6"/>
  <c r="U141" i="6"/>
  <c r="U142" i="6"/>
  <c r="U143" i="6"/>
  <c r="U144" i="6"/>
  <c r="U145" i="6"/>
  <c r="U147" i="6"/>
  <c r="U148" i="6"/>
  <c r="U149" i="6"/>
  <c r="U150" i="6"/>
  <c r="U151" i="6"/>
  <c r="U155" i="6"/>
  <c r="U156" i="6"/>
  <c r="U157" i="6"/>
  <c r="U158" i="6"/>
  <c r="U162" i="6"/>
  <c r="U163" i="6"/>
  <c r="U164" i="6"/>
  <c r="U165" i="6"/>
  <c r="U166" i="6"/>
  <c r="U169" i="6"/>
  <c r="U170" i="6"/>
  <c r="U171" i="6"/>
  <c r="U172" i="6"/>
  <c r="U181" i="6"/>
  <c r="U182" i="6"/>
  <c r="U183" i="6"/>
  <c r="U184" i="6"/>
  <c r="U185" i="6"/>
  <c r="U187" i="6"/>
  <c r="U192" i="6"/>
  <c r="U193" i="6"/>
  <c r="U194" i="6"/>
  <c r="U197" i="6"/>
  <c r="U198" i="6"/>
  <c r="U199" i="6"/>
  <c r="U200" i="6"/>
  <c r="U201" i="6"/>
  <c r="U204" i="6"/>
  <c r="U205" i="6"/>
  <c r="U206" i="6"/>
  <c r="U207" i="6"/>
  <c r="U208" i="6"/>
  <c r="U210" i="6"/>
  <c r="U211" i="6"/>
  <c r="U212" i="6"/>
  <c r="U213" i="6"/>
  <c r="U214" i="6"/>
  <c r="U216" i="6"/>
  <c r="U217" i="6"/>
  <c r="U218" i="6"/>
  <c r="U219" i="6"/>
  <c r="U220" i="6"/>
  <c r="U222" i="6"/>
  <c r="U223" i="6"/>
  <c r="U224" i="6"/>
  <c r="U225" i="6"/>
  <c r="U226" i="6"/>
  <c r="U228" i="6"/>
  <c r="U229" i="6"/>
  <c r="U230" i="6"/>
  <c r="U231" i="6"/>
  <c r="U232" i="6"/>
  <c r="U235" i="6"/>
  <c r="U236" i="6"/>
  <c r="U237" i="6"/>
  <c r="U238" i="6"/>
  <c r="U239" i="6"/>
  <c r="U249" i="6"/>
  <c r="U250" i="6"/>
  <c r="U251" i="6"/>
  <c r="U252" i="6"/>
  <c r="U253" i="6"/>
  <c r="U267" i="6"/>
  <c r="U268" i="6"/>
  <c r="U269" i="6"/>
  <c r="U270" i="6"/>
  <c r="U273" i="6"/>
  <c r="U274" i="6"/>
  <c r="U275" i="6"/>
  <c r="U276" i="6"/>
  <c r="U277" i="6"/>
  <c r="U279" i="6"/>
  <c r="U280" i="6"/>
  <c r="U281" i="6"/>
  <c r="U282" i="6"/>
  <c r="U283" i="6"/>
  <c r="U303" i="6"/>
  <c r="U304" i="6"/>
  <c r="U305" i="6"/>
  <c r="U307" i="6"/>
  <c r="U308" i="6"/>
  <c r="U309" i="6"/>
  <c r="U310" i="6"/>
  <c r="U311" i="6"/>
  <c r="U313" i="6"/>
  <c r="U314" i="6"/>
  <c r="U315" i="6"/>
  <c r="U316" i="6"/>
  <c r="U317" i="6"/>
  <c r="U319" i="6"/>
  <c r="U320" i="6"/>
  <c r="U321" i="6"/>
  <c r="U322" i="6"/>
  <c r="U323" i="6"/>
  <c r="U355" i="6"/>
  <c r="U356" i="6"/>
  <c r="U357" i="6"/>
  <c r="U358" i="6"/>
  <c r="U359" i="6"/>
  <c r="U375" i="6"/>
  <c r="U376" i="6"/>
  <c r="U377" i="6"/>
  <c r="U378" i="6"/>
  <c r="U379" i="6"/>
  <c r="U381" i="6"/>
  <c r="U382" i="6"/>
  <c r="U383" i="6"/>
  <c r="U384" i="6"/>
  <c r="U385" i="6"/>
  <c r="U387" i="6"/>
  <c r="U388" i="6"/>
  <c r="U389" i="6"/>
  <c r="U390" i="6"/>
  <c r="U391" i="6"/>
  <c r="U393" i="6"/>
  <c r="U394" i="6"/>
  <c r="U395" i="6"/>
  <c r="U396" i="6"/>
  <c r="U397" i="6"/>
  <c r="U399" i="6"/>
  <c r="U400" i="6"/>
  <c r="U401" i="6"/>
  <c r="U402" i="6"/>
  <c r="U403" i="6"/>
  <c r="U405" i="6"/>
  <c r="U406" i="6"/>
  <c r="U407" i="6"/>
  <c r="U408" i="6"/>
  <c r="U409" i="6"/>
  <c r="U22" i="6"/>
  <c r="U23" i="6"/>
  <c r="U24" i="6"/>
  <c r="U25" i="6"/>
  <c r="U16" i="6"/>
  <c r="U17" i="6"/>
  <c r="U18" i="6"/>
  <c r="U21" i="6"/>
  <c r="U272" i="6"/>
  <c r="U186" i="6"/>
  <c r="U196" i="6"/>
  <c r="U180" i="6"/>
  <c r="U167" i="6"/>
  <c r="U161" i="6"/>
  <c r="U538" i="6" l="1"/>
  <c r="U545" i="6"/>
  <c r="Q531" i="6"/>
  <c r="P531" i="6"/>
  <c r="T531" i="6"/>
  <c r="S531" i="6"/>
  <c r="O531" i="6"/>
  <c r="S261" i="6"/>
  <c r="S513" i="6" s="1"/>
  <c r="S524" i="6"/>
  <c r="T261" i="6"/>
  <c r="T513" i="6" s="1"/>
  <c r="T524" i="6"/>
  <c r="N531" i="6"/>
  <c r="M41" i="6"/>
  <c r="M21" i="6"/>
  <c r="M60" i="6"/>
  <c r="M67" i="6"/>
  <c r="U386" i="6"/>
  <c r="U392" i="6"/>
  <c r="U354" i="6"/>
  <c r="U374" i="6"/>
  <c r="U380" i="6"/>
  <c r="U398" i="6"/>
  <c r="U203" i="6"/>
  <c r="U209" i="6"/>
  <c r="U215" i="6"/>
  <c r="U306" i="6"/>
  <c r="U312" i="6"/>
  <c r="U33" i="6"/>
  <c r="U72" i="6"/>
  <c r="U53" i="6"/>
  <c r="U46" i="6"/>
  <c r="U39" i="6"/>
  <c r="U26" i="6"/>
  <c r="U531" i="6" l="1"/>
  <c r="T553" i="6"/>
  <c r="S553" i="6"/>
  <c r="U265" i="6"/>
  <c r="U127" i="6" l="1"/>
  <c r="U133" i="6"/>
  <c r="U234" i="6"/>
  <c r="U115" i="6"/>
  <c r="U121" i="6"/>
  <c r="U103" i="6"/>
  <c r="U109" i="6"/>
  <c r="U404" i="6"/>
  <c r="U318" i="6"/>
  <c r="U278" i="6"/>
  <c r="U248" i="6"/>
  <c r="U221" i="6"/>
  <c r="U227" i="6"/>
  <c r="U140" i="6"/>
  <c r="U146" i="6"/>
  <c r="U90" i="6"/>
  <c r="U96" i="6"/>
  <c r="U154" i="6"/>
  <c r="U83" i="6" l="1"/>
  <c r="O20" i="6"/>
  <c r="O524" i="6" s="1"/>
  <c r="O553" i="6" s="1"/>
  <c r="N20" i="6"/>
  <c r="N524" i="6" s="1"/>
  <c r="P20" i="6"/>
  <c r="P524" i="6" s="1"/>
  <c r="P553" i="6" s="1"/>
  <c r="R20" i="6"/>
  <c r="R553" i="6" s="1"/>
  <c r="U15" i="6"/>
  <c r="Q261" i="6" l="1"/>
  <c r="Q524" i="6"/>
  <c r="Q553" i="6" s="1"/>
  <c r="N553" i="6"/>
  <c r="N261" i="6"/>
  <c r="N513" i="6" s="1"/>
  <c r="R261" i="6"/>
  <c r="R513" i="6" s="1"/>
  <c r="O261" i="6"/>
  <c r="O513" i="6" s="1"/>
  <c r="P261" i="6"/>
  <c r="P513" i="6" s="1"/>
  <c r="M15" i="6"/>
  <c r="U20" i="6"/>
  <c r="U524" i="6" l="1"/>
  <c r="U553" i="6"/>
  <c r="M261" i="6"/>
  <c r="M513" i="6" s="1"/>
  <c r="U261" i="6"/>
  <c r="Q513" i="6"/>
  <c r="U513" i="6" s="1"/>
  <c r="Q27" i="18"/>
  <c r="Q40" i="18" l="1"/>
  <c r="Q25" i="18" s="1"/>
  <c r="Q12" i="18"/>
  <c r="Y27" i="18"/>
  <c r="Y14" i="18"/>
  <c r="X27" i="18"/>
  <c r="X40" i="18" s="1"/>
  <c r="X25" i="18" s="1"/>
  <c r="Y40" i="18" l="1"/>
  <c r="Y25" i="18" s="1"/>
  <c r="Y12" i="18"/>
  <c r="U72" i="17" l="1"/>
  <c r="U85" i="17" s="1"/>
  <c r="U25" i="17" s="1"/>
  <c r="Q74" i="17"/>
  <c r="Q72" i="17" s="1"/>
  <c r="U14" i="17"/>
  <c r="Q85" i="17" l="1"/>
  <c r="Q25" i="17" s="1"/>
  <c r="Q12" i="17"/>
  <c r="Q14" i="17"/>
  <c r="U12" i="17"/>
</calcChain>
</file>

<file path=xl/sharedStrings.xml><?xml version="1.0" encoding="utf-8"?>
<sst xmlns="http://schemas.openxmlformats.org/spreadsheetml/2006/main" count="13327" uniqueCount="1067">
  <si>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</si>
  <si>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</si>
  <si>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</si>
  <si>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</si>
  <si>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</si>
  <si>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</si>
  <si>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</si>
  <si>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</si>
  <si>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</si>
  <si>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</si>
  <si>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</si>
  <si>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</si>
  <si>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</si>
  <si>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</si>
  <si>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</si>
  <si>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</si>
  <si>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</si>
  <si>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</si>
  <si>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</si>
  <si>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</si>
  <si>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</si>
  <si>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</si>
  <si>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</si>
  <si>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</si>
  <si>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</si>
  <si>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</si>
  <si>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</si>
  <si>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</si>
  <si>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</si>
  <si>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</si>
  <si>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</si>
  <si>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</si>
  <si>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</si>
  <si>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</si>
  <si>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</si>
  <si>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</si>
  <si>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</si>
  <si>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</si>
  <si>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</si>
  <si>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</si>
  <si>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</si>
  <si>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</si>
  <si>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</si>
  <si>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</si>
  <si>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</si>
  <si>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</si>
  <si>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</si>
  <si>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</si>
  <si>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</si>
  <si>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</si>
  <si>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</si>
  <si>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</si>
  <si>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</si>
  <si>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</si>
  <si>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</si>
  <si>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</si>
  <si>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</si>
  <si>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</si>
  <si>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</si>
  <si>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</si>
  <si>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</si>
  <si>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</si>
  <si>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</si>
  <si>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</si>
  <si>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</si>
  <si>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</si>
  <si>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</si>
  <si>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</si>
  <si>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</si>
  <si>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</si>
  <si>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</si>
  <si>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</si>
  <si>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</si>
  <si>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</si>
  <si>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</si>
  <si>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</si>
  <si>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</si>
  <si>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</si>
  <si>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</si>
  <si>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</si>
  <si>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</si>
  <si>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</si>
  <si>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</si>
  <si>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</si>
  <si>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</si>
  <si>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</si>
  <si>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</si>
  <si>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</si>
  <si>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</si>
  <si>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</si>
  <si>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</si>
  <si>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</si>
  <si>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</si>
  <si>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</si>
  <si>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</si>
  <si>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</si>
  <si>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</si>
  <si>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</si>
  <si>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</si>
  <si>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</si>
  <si>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</si>
  <si>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</si>
  <si>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</si>
  <si>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</si>
  <si>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</si>
  <si>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</si>
  <si>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</si>
  <si>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</si>
  <si>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</si>
  <si>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</si>
  <si>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</si>
  <si>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</si>
  <si>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</si>
  <si>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</si>
  <si>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</si>
  <si>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</si>
  <si>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</si>
  <si>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</si>
  <si>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</si>
  <si>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</si>
  <si>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</si>
  <si>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</si>
  <si>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</si>
  <si>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</si>
  <si>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</si>
  <si>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</si>
  <si>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</si>
  <si>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</si>
  <si>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</si>
  <si>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</si>
  <si>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</si>
  <si>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</si>
  <si>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</si>
  <si>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</si>
  <si>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</si>
  <si>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</si>
  <si>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</si>
  <si>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</si>
  <si>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</si>
  <si>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</si>
  <si>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</si>
  <si>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</si>
  <si>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</si>
  <si>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</si>
  <si>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</si>
  <si>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</si>
  <si>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</si>
  <si>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</si>
  <si>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</si>
  <si>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</si>
  <si>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</si>
  <si>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</si>
  <si>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</si>
  <si>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</si>
  <si>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</si>
  <si>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</si>
  <si>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</si>
  <si>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</si>
  <si>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</si>
  <si>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</si>
  <si>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</si>
  <si>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</si>
  <si>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</si>
  <si>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</si>
  <si>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</si>
  <si>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</si>
  <si>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</si>
  <si>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</si>
  <si>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</si>
  <si>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</si>
  <si>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</si>
  <si>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</si>
  <si>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</si>
  <si>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</si>
  <si>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</si>
  <si>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</si>
  <si>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</si>
  <si>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</si>
  <si>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</si>
  <si>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</si>
  <si>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</si>
  <si>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</si>
  <si>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</si>
  <si>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</si>
  <si>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</si>
  <si>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</si>
  <si>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</si>
  <si>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</si>
  <si>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</si>
  <si>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</si>
  <si>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</si>
  <si>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</si>
  <si>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</si>
  <si>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</si>
  <si>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</si>
  <si>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</si>
  <si>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</si>
  <si>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</si>
  <si>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</si>
  <si>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</si>
  <si>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</si>
  <si>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</si>
  <si>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</si>
  <si>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</si>
  <si>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</si>
  <si>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</si>
  <si>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</si>
  <si>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</si>
  <si>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</si>
  <si>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</si>
  <si>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</si>
  <si>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</si>
  <si>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</si>
  <si>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</si>
  <si>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</si>
  <si>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</si>
  <si>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</si>
  <si>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</si>
  <si>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</si>
  <si>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</si>
  <si>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</si>
  <si>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</si>
  <si>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</si>
  <si>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</si>
  <si>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</si>
  <si>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</si>
  <si>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</si>
  <si>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</si>
  <si>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</si>
  <si>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</si>
  <si>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</si>
  <si>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</si>
  <si>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</si>
  <si>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</si>
  <si>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</si>
  <si>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</si>
  <si>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</si>
  <si>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</si>
  <si>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</si>
  <si>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</si>
  <si>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</si>
  <si>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</si>
  <si>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</si>
  <si>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</si>
  <si>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</si>
  <si>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</si>
  <si>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</si>
  <si>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</si>
  <si>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</si>
  <si>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</si>
  <si>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</si>
  <si>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</si>
  <si>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</si>
  <si>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</si>
  <si>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</si>
  <si>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</si>
  <si>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</si>
  <si>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</si>
  <si>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</si>
  <si>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</si>
  <si>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</si>
  <si>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</si>
  <si>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</si>
  <si>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</si>
  <si>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</si>
  <si>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</si>
  <si>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</si>
  <si>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</si>
  <si>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</si>
  <si>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</si>
  <si>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</si>
  <si>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</si>
  <si>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</si>
  <si>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</si>
  <si>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</si>
  <si>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</si>
  <si>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</si>
  <si>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</si>
  <si>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</si>
  <si>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</si>
  <si>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</si>
  <si>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</si>
  <si>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</si>
  <si>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</si>
  <si>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</si>
  <si>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</si>
  <si>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</si>
  <si>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</si>
  <si>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</si>
  <si>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</si>
  <si>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</si>
  <si>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</si>
  <si>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</si>
  <si>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</si>
  <si>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</si>
  <si>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</si>
  <si>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</si>
  <si>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</si>
  <si>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</si>
  <si>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</si>
  <si>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</si>
  <si>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</si>
  <si>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</si>
  <si>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</si>
  <si>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</si>
  <si>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</si>
  <si>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</si>
  <si>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</si>
  <si>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</si>
  <si>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</si>
  <si>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</si>
  <si>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</si>
  <si>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</si>
  <si>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</si>
  <si>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</si>
  <si>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</si>
  <si>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</si>
  <si>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</si>
  <si>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</si>
  <si>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</si>
  <si>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</si>
  <si>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</si>
  <si>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</si>
  <si>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</si>
  <si>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</si>
  <si>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</si>
  <si>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</si>
  <si>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</si>
  <si>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</si>
  <si>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</si>
  <si>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</si>
  <si>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</si>
  <si>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</si>
  <si>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</si>
  <si>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</si>
  <si>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</si>
  <si>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</si>
  <si>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</si>
  <si>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</si>
  <si>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</si>
  <si>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</si>
  <si>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</si>
  <si>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</si>
  <si>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</si>
  <si>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</si>
  <si>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</si>
  <si>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</si>
  <si>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</si>
  <si>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</si>
  <si>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</si>
  <si>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</si>
  <si>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</si>
  <si>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</si>
  <si>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</si>
  <si>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</si>
  <si>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</si>
  <si>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</si>
  <si>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</si>
  <si>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</si>
  <si>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</si>
  <si>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</si>
  <si>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</si>
  <si>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</si>
  <si>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</si>
  <si>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</si>
  <si>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</si>
  <si>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</si>
  <si>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</si>
  <si>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</si>
  <si>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</si>
  <si>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</si>
  <si>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</si>
  <si>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</si>
  <si>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</si>
  <si>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</si>
  <si>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</si>
  <si>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</si>
  <si>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</si>
  <si>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</si>
  <si>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</si>
  <si>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</si>
  <si>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</si>
  <si>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</si>
  <si>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</si>
  <si>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</si>
  <si>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</si>
  <si>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</si>
  <si>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</si>
  <si>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</si>
  <si>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</si>
  <si>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</si>
  <si>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</si>
  <si>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</si>
  <si>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</si>
  <si>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</si>
  <si>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</si>
  <si>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2023 год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</si>
  <si>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</si>
  <si>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</si>
  <si>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</si>
  <si>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</si>
  <si>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</si>
  <si>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</si>
  <si>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</si>
  <si>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</si>
  <si>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</si>
  <si>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</si>
  <si>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</si>
  <si>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</si>
  <si>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</si>
  <si>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</si>
  <si>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</si>
  <si>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</si>
  <si>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</si>
  <si>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</si>
  <si>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</si>
  <si>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</si>
  <si>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</si>
  <si>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</si>
  <si>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</si>
  <si>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</si>
  <si>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</si>
  <si>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</si>
  <si>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</si>
  <si>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</si>
  <si>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</si>
  <si>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</si>
  <si>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</si>
  <si>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</si>
  <si>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</si>
  <si>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</si>
  <si>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</si>
  <si>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</si>
  <si>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</si>
  <si>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</si>
  <si>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</si>
  <si>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</si>
  <si>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</si>
  <si>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</si>
  <si>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</si>
  <si>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</si>
  <si>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</si>
  <si>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</si>
  <si>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</si>
  <si>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</si>
  <si>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</si>
  <si>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</si>
  <si>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</si>
  <si>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</si>
  <si>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</si>
  <si>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</si>
  <si>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</si>
  <si>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</si>
  <si>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</si>
  <si>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</si>
  <si>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</si>
  <si>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</si>
  <si>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</si>
  <si>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</si>
  <si>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</si>
  <si>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</si>
  <si>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</si>
  <si>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</si>
  <si>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</si>
  <si>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</si>
  <si>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</si>
  <si>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</si>
  <si>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</si>
  <si>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</si>
  <si>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</si>
  <si>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</si>
  <si>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</si>
  <si>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</si>
  <si>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2022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</si>
  <si>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</si>
  <si>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</si>
  <si>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</si>
  <si>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</si>
  <si>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</si>
  <si>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</si>
  <si>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</si>
  <si>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</si>
  <si>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</si>
  <si>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</si>
  <si>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</si>
  <si>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</si>
  <si>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</si>
  <si>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</si>
  <si>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</si>
  <si>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</si>
  <si>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</si>
  <si>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</si>
  <si>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</si>
  <si>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</si>
  <si>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</si>
  <si>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</t>
  </si>
  <si>
    <t>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</t>
  </si>
  <si>
    <t xml:space="preserve">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</si>
  <si>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</si>
  <si>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</si>
  <si>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</si>
  <si>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</si>
  <si>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</si>
  <si>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</si>
  <si>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</si>
  <si>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</si>
  <si>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</si>
  <si>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</si>
  <si>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</si>
  <si>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</si>
  <si>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</si>
  <si>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</si>
  <si>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</si>
  <si>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</si>
  <si>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</si>
  <si>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</si>
  <si>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</si>
  <si>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</si>
  <si>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</si>
  <si>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</si>
  <si>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</si>
  <si>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</si>
  <si>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</si>
  <si>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</si>
  <si>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</si>
  <si>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</si>
  <si>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</si>
  <si>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</si>
  <si>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</si>
  <si>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</si>
  <si>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</si>
  <si>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</si>
  <si>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</si>
  <si>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</si>
  <si>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</si>
  <si>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</si>
  <si>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</si>
  <si>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</si>
  <si>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</si>
  <si>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</si>
  <si>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</si>
  <si>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</si>
  <si>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</si>
  <si>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</si>
  <si>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</si>
  <si>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</si>
  <si>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</si>
  <si>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</si>
  <si>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</si>
  <si>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</si>
  <si>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</si>
  <si>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</si>
  <si>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</si>
  <si>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</si>
  <si>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</si>
  <si>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</si>
  <si>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</si>
  <si>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</si>
  <si>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</si>
  <si>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</si>
  <si>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</si>
  <si>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</si>
  <si>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</si>
  <si>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  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</si>
  <si>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</si>
  <si>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</si>
  <si>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</si>
  <si>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Общее количество  электрической энергии, потребленной  на  очистку сточных вод</t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</si>
  <si>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</si>
  <si>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</si>
  <si>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</si>
  <si>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</si>
  <si>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</si>
  <si>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</si>
  <si>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</si>
  <si>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</si>
  <si>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</si>
  <si>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</si>
  <si>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</si>
  <si>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</si>
  <si>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</si>
  <si>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</si>
  <si>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</si>
  <si>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</si>
  <si>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</si>
  <si>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</si>
  <si>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</si>
  <si>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</si>
  <si>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</si>
  <si>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</si>
  <si>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</si>
  <si>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</si>
  <si>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</si>
  <si>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</si>
  <si>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</si>
  <si>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</si>
  <si>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</si>
  <si>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</si>
  <si>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</si>
  <si>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</si>
  <si>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</si>
  <si>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</si>
  <si>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</si>
  <si>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</si>
  <si>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</si>
  <si>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</si>
  <si>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</si>
  <si>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</si>
  <si>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</si>
  <si>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</si>
  <si>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</si>
  <si>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</si>
  <si>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</si>
  <si>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</si>
  <si>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</si>
  <si>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</si>
  <si>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</si>
  <si>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</si>
  <si>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</si>
  <si>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</si>
  <si>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</si>
  <si>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</si>
  <si>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</si>
  <si>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</si>
  <si>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</si>
  <si>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</si>
  <si>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</si>
  <si>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</si>
  <si>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</si>
  <si>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</si>
  <si>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</si>
  <si>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</si>
  <si>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</si>
  <si>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</si>
  <si>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</si>
  <si>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</si>
  <si>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</si>
  <si>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</si>
  <si>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</si>
  <si>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</si>
  <si>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</si>
  <si>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</si>
  <si>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</si>
  <si>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</si>
  <si>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</si>
  <si>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</si>
  <si>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</si>
  <si>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</si>
  <si>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</si>
  <si>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</si>
  <si>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</si>
  <si>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</si>
  <si>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</si>
  <si>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</si>
  <si>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</si>
  <si>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</si>
  <si>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</si>
  <si>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</si>
  <si>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</si>
  <si>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</si>
  <si>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</si>
  <si>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</si>
  <si>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</si>
  <si>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</si>
  <si>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</si>
  <si>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</si>
  <si>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</si>
  <si>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</si>
  <si>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</si>
  <si>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</si>
  <si>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</si>
  <si>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</si>
  <si>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</si>
  <si>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</si>
  <si>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</si>
  <si>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</si>
  <si>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</si>
  <si>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</si>
  <si>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</si>
  <si>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</si>
  <si>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</si>
  <si>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</si>
  <si>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</si>
  <si>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</si>
  <si>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</si>
  <si>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</si>
  <si>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</si>
  <si>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</si>
  <si>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</si>
  <si>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</si>
  <si>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</si>
  <si>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</si>
  <si>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</si>
  <si>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</si>
  <si>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</si>
  <si>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</si>
  <si>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</si>
  <si>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</si>
  <si>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</si>
  <si>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</si>
  <si>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</si>
  <si>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</si>
  <si>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</si>
  <si>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</si>
  <si>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</si>
  <si>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</si>
  <si>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</si>
  <si>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</si>
  <si>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</si>
  <si>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</si>
  <si>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</si>
  <si>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</si>
  <si>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</si>
  <si>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</si>
  <si>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</si>
  <si>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</si>
  <si>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</si>
  <si>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</si>
  <si>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</si>
  <si>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</si>
  <si>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</si>
  <si>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</si>
  <si>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</si>
  <si>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</si>
  <si>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</si>
  <si>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</si>
  <si>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</si>
  <si>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</si>
  <si>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</si>
  <si>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</si>
  <si>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</si>
  <si>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</si>
  <si>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</si>
  <si>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</si>
  <si>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</si>
  <si>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</si>
  <si>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</si>
  <si>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</si>
  <si>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</si>
  <si>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</si>
  <si>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</si>
  <si>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</si>
  <si>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</si>
  <si>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</si>
  <si>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</si>
  <si>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</si>
  <si>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</si>
  <si>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</si>
  <si>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</si>
  <si>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</si>
  <si>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</si>
  <si>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</si>
  <si>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</si>
  <si>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</si>
  <si>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</si>
  <si>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</si>
  <si>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</si>
  <si>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</si>
  <si>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</si>
  <si>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</si>
  <si>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</si>
  <si>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</si>
  <si>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</si>
  <si>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</si>
  <si>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</si>
  <si>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</si>
  <si>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</si>
  <si>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</si>
  <si>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</si>
  <si>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</si>
  <si>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</si>
  <si>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</si>
  <si>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</si>
  <si>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</si>
  <si>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</si>
  <si>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</si>
  <si>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</si>
  <si>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</si>
  <si>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</si>
  <si>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</si>
  <si>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</si>
  <si>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</si>
  <si>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</si>
  <si>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</si>
  <si>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</si>
  <si>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</si>
  <si>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</si>
  <si>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</si>
  <si>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</si>
  <si>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</si>
  <si>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</si>
  <si>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</si>
  <si>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</si>
  <si>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</si>
  <si>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</si>
  <si>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</si>
  <si>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</si>
  <si>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</si>
  <si>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</si>
  <si>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</si>
  <si>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</si>
  <si>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</si>
  <si>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</si>
  <si>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</si>
  <si>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</si>
  <si>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</si>
  <si>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</si>
  <si>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</si>
  <si>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</si>
  <si>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</si>
  <si>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Инвестиционная программа ГП КО "Водоканал" по реконструкции, модернизации и развитию систем холодного водоснабжения и водоотведения 2019-2025 годы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</si>
  <si>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</si>
  <si>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</si>
  <si>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</si>
  <si>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</si>
  <si>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</si>
  <si>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</si>
  <si>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</si>
  <si>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</si>
  <si>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</si>
  <si>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</si>
  <si>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</si>
  <si>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</si>
  <si>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</si>
  <si>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</si>
  <si>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</si>
  <si>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</si>
  <si>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</si>
  <si>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</si>
  <si>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</si>
  <si>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</si>
  <si>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</si>
  <si>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</si>
  <si>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</si>
  <si>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</si>
  <si>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</si>
  <si>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</si>
  <si>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</si>
  <si>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</si>
  <si>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</si>
  <si>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</si>
  <si>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</si>
  <si>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</si>
  <si>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</si>
  <si>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</si>
  <si>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</si>
  <si>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</si>
  <si>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</si>
  <si>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</si>
  <si>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</si>
  <si>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</si>
  <si>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</si>
  <si>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</si>
  <si>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</si>
  <si>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</si>
  <si>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</si>
  <si>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</si>
  <si>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</si>
  <si>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</si>
  <si>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</si>
  <si>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</si>
  <si>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</si>
  <si>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</si>
  <si>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</si>
  <si>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</si>
  <si>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</si>
  <si>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</si>
  <si>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</si>
  <si>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</si>
  <si>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4</t>
  </si>
  <si>
    <t>Таблица 5</t>
  </si>
  <si>
    <t>Таблица 6</t>
  </si>
  <si>
    <t>Таблица 7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</si>
  <si>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</si>
  <si>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</si>
  <si>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</si>
  <si>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</si>
  <si>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</si>
  <si>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</si>
  <si>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</si>
  <si>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</si>
  <si>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</si>
  <si>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</si>
  <si>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</si>
  <si>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</si>
  <si>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</si>
  <si>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</si>
  <si>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</si>
  <si>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</si>
  <si>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</si>
  <si>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</si>
  <si>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</si>
  <si>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</si>
  <si>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</si>
  <si>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</si>
  <si>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</si>
  <si>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</si>
  <si>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</si>
  <si>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</si>
  <si>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</si>
  <si>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</si>
  <si>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</si>
  <si>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</si>
  <si>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</si>
  <si>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</si>
  <si>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</si>
  <si>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</si>
  <si>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</si>
  <si>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</si>
  <si>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</si>
  <si>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</si>
  <si>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</si>
  <si>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</si>
  <si>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</si>
  <si>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</si>
  <si>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</si>
  <si>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</si>
  <si>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</si>
  <si>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</si>
  <si>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</si>
  <si>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</si>
  <si>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</si>
  <si>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</si>
  <si>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</si>
  <si>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</si>
  <si>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</si>
  <si>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</si>
  <si>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</si>
  <si>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</si>
  <si>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</si>
  <si>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</si>
  <si>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</si>
  <si>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</si>
  <si>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</si>
  <si>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</si>
  <si>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</si>
  <si>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</si>
  <si>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</si>
  <si>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</si>
  <si>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</si>
  <si>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</si>
  <si>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</si>
  <si>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</si>
  <si>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</si>
  <si>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</si>
  <si>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</si>
  <si>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</si>
  <si>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</si>
  <si>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Руководитель группы технологического присоединения</t>
  </si>
  <si>
    <t>Ж.В. Шумская</t>
  </si>
  <si>
    <t>А.И. Дьяченко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</si>
  <si>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</si>
  <si>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</si>
  <si>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</si>
  <si>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</si>
  <si>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</si>
  <si>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</t>
  </si>
  <si>
    <t>систем водоснабжения, не включенных в прочие группы мероприятий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</si>
  <si>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</si>
  <si>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</si>
  <si>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</si>
  <si>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</si>
  <si>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</si>
  <si>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</si>
  <si>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</si>
  <si>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</si>
  <si>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</si>
  <si>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</si>
  <si>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</si>
  <si>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</si>
  <si>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</si>
  <si>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</si>
  <si>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</si>
  <si>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</si>
  <si>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</si>
  <si>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</si>
  <si>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</si>
  <si>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</si>
  <si>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</si>
  <si>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</si>
  <si>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</si>
  <si>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ФАКТ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</si>
  <si>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</si>
  <si>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</si>
  <si>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</si>
  <si>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</si>
  <si>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</si>
  <si>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</si>
  <si>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</si>
  <si>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</si>
  <si>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 xml:space="preserve">План        </t>
  </si>
  <si>
    <t>млн. руб.</t>
  </si>
  <si>
    <t>Освоение капитальных вложений в прогнозных ценах соответствующих лет, млн рублей  (без НДС) зв 2022 год</t>
  </si>
  <si>
    <t xml:space="preserve">План      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</si>
  <si>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</si>
  <si>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</si>
  <si>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</si>
  <si>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</si>
  <si>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</si>
  <si>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</si>
  <si>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</si>
  <si>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</si>
  <si>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</si>
  <si>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</si>
  <si>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</si>
  <si>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</si>
  <si>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Отчет по освоению капитальных вложений по инвестиционным проектам водоснабжения  за 2022 год.</t>
  </si>
  <si>
    <t>Заместитель  директора по капитальному строительству</t>
  </si>
  <si>
    <t>Освоение капитальных вложений в прогнозных ценах соответствующих лет, (без НДС)   в 2022 г.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</si>
  <si>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</si>
  <si>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</si>
  <si>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Отчет по освоению капитальных вложений по инвестиционным проектам в области водоотведения за 2022 год.</t>
  </si>
  <si>
    <t>всего в 2023г.</t>
  </si>
  <si>
    <t>всего в 2023 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</si>
  <si>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</si>
  <si>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</si>
  <si>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</si>
  <si>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>ООО "Резервуарный завод "Вессел" - поставка , СМР.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</si>
  <si>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</si>
  <si>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Главгосэкспертиза ФАУ - экспертиза ПД</t>
  </si>
  <si>
    <t>ООО "ЦКП" - разработка сметы на ПД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</si>
  <si>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</si>
  <si>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</si>
  <si>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</si>
  <si>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</si>
  <si>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</si>
  <si>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</si>
  <si>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>ИП Дубюк Т.М - лесопатологическое обследование</t>
  </si>
  <si>
    <t>ГАУ КО "ЦПЭи ЦС" - проверка ПИР</t>
  </si>
  <si>
    <t xml:space="preserve">Отчет по  реализации инвестиционной программы  ГП КО "Водоканал"  за   февраль 2023 г. </t>
  </si>
  <si>
    <t>Объем финансирования  - 2023 год</t>
  </si>
  <si>
    <t>Инвестиционная программа ГП КО "Водоканал" по реконструкции, модернизации и развитию систем холодного водоснабжения на  2019-2025 г. г. с НДС.</t>
  </si>
  <si>
    <t xml:space="preserve">Инвестиционная программа ГП КО "Водоканал" по реконструкции, модернизации и развитию систем водоотведения на 2019-2025 г. г. с НДС. </t>
  </si>
  <si>
    <t>ФАУ Главгосэкспертиза - проверка СМ</t>
  </si>
  <si>
    <t>ЦПЭиЦС - проверка сметы на ПИР</t>
  </si>
  <si>
    <t>ООО "КПСП" - разработка ПД</t>
  </si>
  <si>
    <t>ООО "ГЕОИД" - изыскания</t>
  </si>
  <si>
    <t>Водоканал РСУ - СМР</t>
  </si>
  <si>
    <t>ИП Горбачева Е.С. - СМР</t>
  </si>
  <si>
    <t>БалтикСтройПроект - услуги по разработке СМ ни ПИР</t>
  </si>
  <si>
    <t>ИП Дубюк Т.М. - лесопаталогическое обследование</t>
  </si>
  <si>
    <t>ИП Кулаков Н.С. - разработка ПОДД</t>
  </si>
  <si>
    <t>И.о. директора ГП КО "Водоканал"</t>
  </si>
  <si>
    <t>________________В.В. Пурыжов</t>
  </si>
  <si>
    <t>Отчет ввода/вывода объектов водоотведения ГП КО "Водоканал"  за  2 квартал  2023 год</t>
  </si>
  <si>
    <t>ПАО "Ростелеком</t>
  </si>
  <si>
    <t>МП Городской центр геодезии</t>
  </si>
  <si>
    <t>ИП Линник  - СМР фундамент</t>
  </si>
  <si>
    <t>Водоканал - материалы для фундамента</t>
  </si>
  <si>
    <t>ИП Воронина Т.М. - кадастровые работы</t>
  </si>
  <si>
    <t>ООО "Профессионал Балтия" - охрана объекта</t>
  </si>
  <si>
    <t>ООО Экофесс - инжиниринг - разработка ПД</t>
  </si>
  <si>
    <t>ООО КПСП - перерачет в текущие цены</t>
  </si>
  <si>
    <t>2.2.1.1</t>
  </si>
  <si>
    <t xml:space="preserve">Строительство подземного (скважинного) водозабора и станции водоочистки в мкр. Прегольский г. Калининград </t>
  </si>
  <si>
    <t>ИП Сыромахо Д.В - кадастровые работы</t>
  </si>
  <si>
    <t>АО Россети Янтарь - подключение объекта</t>
  </si>
  <si>
    <t>ИП Тимофеев К.А. - схема границ ЗУ</t>
  </si>
  <si>
    <t>Отчет по источникам финансирования инвестиционной программы ГП КО "Водоканал" за 1 полугодие 2023 года, 
в части водоснабжения, тыс. рублей (с НДС)</t>
  </si>
  <si>
    <t>Отчет по источникам финансирования инвестиционной программы ГП КО "Водоканал" за 1  полугодие 2023 года,
 в части водоотведения, тыс. рублей (с НДС).</t>
  </si>
  <si>
    <t xml:space="preserve">Объем финансирования 
в 2023 г., тыс. руб.                                             </t>
  </si>
  <si>
    <t>Объем финансирования  
за 2 квартал</t>
  </si>
  <si>
    <t>Отчет ввода/вывода объектов водоснабжения ГП КО "Водоканал" за 1 полугодие 2023 год.</t>
  </si>
  <si>
    <t xml:space="preserve">Отчет по реализации реализации инвестиционной программы  ГП КО "Водоканал" в сфере водоотведения за  1 полугодие 2023 года </t>
  </si>
  <si>
    <t xml:space="preserve">Объем финансирования
в 2023 г., тыс. руб.                                             </t>
  </si>
  <si>
    <t>Объем финансирования
за 2 квартал</t>
  </si>
  <si>
    <t>Отчет по  реализации инвестиционной программы  ГП КО "Водоканал" в сфере водоснабжения за 1 полугодие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</si>
</sst>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</numFmts>
  <fonts count="4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21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" fontId="22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justify" vertical="center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6" fillId="0" borderId="0" xfId="27" applyFont="1"/>
    <xf numFmtId="0" fontId="3" fillId="0" borderId="0" xfId="27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horizontal="center" vertical="top" wrapText="1"/>
      <protection locked="0"/>
    </xf>
    <xf numFmtId="165" fontId="27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0" borderId="2" xfId="0" applyNumberFormat="1" applyFont="1" applyBorder="1" applyAlignment="1" applyProtection="1">
      <alignment horizontal="center" vertical="top" wrapText="1"/>
      <protection locked="0"/>
    </xf>
    <xf numFmtId="164" fontId="28" fillId="0" borderId="2" xfId="0" applyNumberFormat="1" applyFont="1" applyBorder="1" applyAlignment="1">
      <alignment horizontal="center" vertical="top" wrapText="1"/>
    </xf>
    <xf numFmtId="0" fontId="26" fillId="0" borderId="0" xfId="0" applyFont="1"/>
    <xf numFmtId="49" fontId="27" fillId="0" borderId="2" xfId="0" applyNumberFormat="1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4" fontId="1" fillId="2" borderId="2" xfId="0" applyNumberFormat="1" applyFont="1" applyFill="1" applyBorder="1" applyAlignment="1">
      <alignment horizontal="center" vertical="top" wrapText="1"/>
    </xf>
    <xf numFmtId="165" fontId="28" fillId="2" borderId="2" xfId="0" applyNumberFormat="1" applyFont="1" applyFill="1" applyBorder="1" applyAlignment="1">
      <alignment horizontal="center" vertical="top" wrapText="1"/>
    </xf>
    <xf numFmtId="0" fontId="26" fillId="2" borderId="0" xfId="0" applyFont="1" applyFill="1"/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Alignment="1">
      <alignment horizontal="left"/>
    </xf>
    <xf numFmtId="165" fontId="3" fillId="2" borderId="0" xfId="0" applyNumberFormat="1" applyFont="1" applyFill="1"/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4" xfId="0" applyFont="1" applyBorder="1"/>
    <xf numFmtId="4" fontId="28" fillId="0" borderId="2" xfId="0" applyNumberFormat="1" applyFont="1" applyBorder="1" applyAlignment="1">
      <alignment horizontal="center" vertical="center" wrapText="1"/>
    </xf>
    <xf numFmtId="0" fontId="1" fillId="8" borderId="2" xfId="0" applyFont="1" applyFill="1" applyBorder="1"/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165" fontId="1" fillId="0" borderId="2" xfId="27" applyNumberFormat="1" applyFont="1" applyBorder="1" applyAlignment="1">
      <alignment horizontal="center" vertical="top" wrapText="1"/>
    </xf>
    <xf numFmtId="49" fontId="1" fillId="0" borderId="2" xfId="27" applyNumberFormat="1" applyFont="1" applyBorder="1" applyAlignment="1">
      <alignment horizontal="left" vertical="top" wrapText="1"/>
    </xf>
    <xf numFmtId="49" fontId="1" fillId="0" borderId="2" xfId="27" applyNumberFormat="1" applyFont="1" applyBorder="1" applyAlignment="1">
      <alignment horizontal="center" vertical="top"/>
    </xf>
    <xf numFmtId="0" fontId="1" fillId="0" borderId="4" xfId="27" applyFont="1" applyBorder="1" applyAlignment="1">
      <alignment horizontal="center" vertical="top"/>
    </xf>
    <xf numFmtId="165" fontId="1" fillId="0" borderId="2" xfId="27" applyNumberFormat="1" applyFont="1" applyBorder="1" applyAlignment="1" applyProtection="1">
      <alignment horizontal="center" vertical="top"/>
      <protection locked="0"/>
    </xf>
    <xf numFmtId="165" fontId="1" fillId="0" borderId="2" xfId="27" applyNumberFormat="1" applyFont="1" applyBorder="1" applyAlignment="1">
      <alignment horizontal="center" vertical="top"/>
    </xf>
    <xf numFmtId="49" fontId="1" fillId="0" borderId="2" xfId="27" applyNumberFormat="1" applyFont="1" applyBorder="1" applyAlignment="1">
      <alignment horizontal="center" vertical="top" wrapText="1"/>
    </xf>
    <xf numFmtId="0" fontId="1" fillId="0" borderId="0" xfId="27" applyFont="1"/>
    <xf numFmtId="0" fontId="1" fillId="0" borderId="4" xfId="27" applyFont="1" applyBorder="1" applyAlignment="1">
      <alignment horizontal="center" vertical="top" wrapText="1"/>
    </xf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>
      <alignment horizontal="center" vertical="top" wrapText="1"/>
    </xf>
    <xf numFmtId="0" fontId="1" fillId="10" borderId="4" xfId="27" applyFont="1" applyFill="1" applyBorder="1" applyAlignment="1">
      <alignment horizontal="center" vertical="top"/>
    </xf>
    <xf numFmtId="49" fontId="1" fillId="10" borderId="2" xfId="27" applyNumberFormat="1" applyFont="1" applyFill="1" applyBorder="1" applyAlignment="1">
      <alignment horizontal="center" vertical="top"/>
    </xf>
    <xf numFmtId="165" fontId="28" fillId="10" borderId="2" xfId="27" applyNumberFormat="1" applyFont="1" applyFill="1" applyBorder="1" applyAlignment="1">
      <alignment horizontal="center" vertical="top" wrapText="1"/>
    </xf>
    <xf numFmtId="49" fontId="28" fillId="10" borderId="2" xfId="27" applyNumberFormat="1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8" fillId="10" borderId="2" xfId="0" applyNumberFormat="1" applyFont="1" applyFill="1" applyBorder="1" applyAlignment="1">
      <alignment horizontal="center" vertical="top" wrapText="1"/>
    </xf>
    <xf numFmtId="164" fontId="28" fillId="10" borderId="5" xfId="0" applyNumberFormat="1" applyFont="1" applyFill="1" applyBorder="1" applyAlignment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7" fillId="12" borderId="7" xfId="0" applyNumberFormat="1" applyFont="1" applyFill="1" applyBorder="1" applyAlignment="1">
      <alignment horizontal="left" vertical="center" wrapText="1"/>
    </xf>
    <xf numFmtId="49" fontId="27" fillId="12" borderId="5" xfId="0" applyNumberFormat="1" applyFont="1" applyFill="1" applyBorder="1" applyAlignment="1">
      <alignment horizontal="right" vertical="center" wrapText="1"/>
    </xf>
    <xf numFmtId="49" fontId="28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/>
    <xf numFmtId="165" fontId="26" fillId="2" borderId="2" xfId="0" applyNumberFormat="1" applyFont="1" applyFill="1" applyBorder="1"/>
    <xf numFmtId="165" fontId="26" fillId="10" borderId="2" xfId="0" applyNumberFormat="1" applyFont="1" applyFill="1" applyBorder="1"/>
    <xf numFmtId="165" fontId="26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" fontId="26" fillId="10" borderId="2" xfId="0" applyNumberFormat="1" applyFont="1" applyFill="1" applyBorder="1" applyAlignment="1">
      <alignment horizontal="center" vertical="top"/>
    </xf>
    <xf numFmtId="165" fontId="26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27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4" fontId="36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27" applyFont="1" applyBorder="1"/>
    <xf numFmtId="165" fontId="3" fillId="0" borderId="2" xfId="27" applyNumberFormat="1" applyFont="1" applyBorder="1"/>
    <xf numFmtId="0" fontId="3" fillId="10" borderId="2" xfId="27" applyFont="1" applyFill="1" applyBorder="1"/>
    <xf numFmtId="0" fontId="38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/>
    </xf>
    <xf numFmtId="16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0" borderId="2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6" fillId="2" borderId="2" xfId="0" applyNumberFormat="1" applyFont="1" applyFill="1" applyBorder="1" applyAlignment="1">
      <alignment horizontal="center" vertical="top" wrapText="1"/>
    </xf>
    <xf numFmtId="0" fontId="36" fillId="2" borderId="0" xfId="0" applyFont="1" applyFill="1"/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164" fontId="27" fillId="0" borderId="2" xfId="0" applyNumberFormat="1" applyFont="1" applyBorder="1" applyAlignment="1" applyProtection="1">
      <alignment horizontal="center" vertical="top" wrapText="1"/>
      <protection locked="0"/>
    </xf>
    <xf numFmtId="4" fontId="27" fillId="0" borderId="0" xfId="0" applyNumberFormat="1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center" vertical="top" wrapText="1"/>
      <protection locked="0"/>
    </xf>
    <xf numFmtId="0" fontId="39" fillId="0" borderId="0" xfId="0" applyFont="1"/>
    <xf numFmtId="4" fontId="39" fillId="0" borderId="0" xfId="0" applyNumberFormat="1" applyFont="1" applyAlignment="1">
      <alignment vertical="top"/>
    </xf>
    <xf numFmtId="49" fontId="28" fillId="10" borderId="2" xfId="0" applyNumberFormat="1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top"/>
    </xf>
    <xf numFmtId="165" fontId="28" fillId="10" borderId="2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0" borderId="3" xfId="0" applyFont="1" applyBorder="1" applyAlignment="1">
      <alignment horizontal="center"/>
    </xf>
    <xf numFmtId="49" fontId="4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0" fillId="2" borderId="2" xfId="0" applyNumberFormat="1" applyFont="1" applyFill="1" applyBorder="1" applyAlignment="1">
      <alignment horizontal="center" vertical="top" wrapText="1"/>
    </xf>
    <xf numFmtId="4" fontId="40" fillId="2" borderId="2" xfId="0" applyNumberFormat="1" applyFont="1" applyFill="1" applyBorder="1" applyAlignment="1">
      <alignment horizontal="center" vertical="top" wrapText="1"/>
    </xf>
    <xf numFmtId="0" fontId="40" fillId="2" borderId="0" xfId="0" applyFont="1" applyFill="1"/>
    <xf numFmtId="164" fontId="40" fillId="2" borderId="2" xfId="0" applyNumberFormat="1" applyFont="1" applyFill="1" applyBorder="1" applyAlignment="1">
      <alignment horizontal="left" vertical="top" wrapText="1"/>
    </xf>
    <xf numFmtId="165" fontId="40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 applyProtection="1">
      <alignment horizontal="center" vertical="top" wrapText="1"/>
      <protection locked="0"/>
    </xf>
    <xf numFmtId="165" fontId="40" fillId="0" borderId="2" xfId="0" applyNumberFormat="1" applyFont="1" applyBorder="1" applyAlignment="1" applyProtection="1">
      <alignment horizontal="center" vertical="top" wrapText="1"/>
      <protection locked="0"/>
    </xf>
    <xf numFmtId="165" fontId="40" fillId="0" borderId="2" xfId="0" applyNumberFormat="1" applyFont="1" applyBorder="1" applyAlignment="1">
      <alignment horizontal="center" vertical="top" wrapText="1"/>
    </xf>
    <xf numFmtId="164" fontId="40" fillId="0" borderId="5" xfId="0" applyNumberFormat="1" applyFont="1" applyBorder="1" applyAlignment="1">
      <alignment horizontal="center" vertical="top" wrapText="1"/>
    </xf>
    <xf numFmtId="4" fontId="40" fillId="0" borderId="2" xfId="0" applyNumberFormat="1" applyFont="1" applyBorder="1" applyAlignment="1" applyProtection="1">
      <alignment horizontal="center" vertical="top" wrapText="1"/>
      <protection locked="0"/>
    </xf>
    <xf numFmtId="49" fontId="40" fillId="0" borderId="3" xfId="0" applyNumberFormat="1" applyFont="1" applyBorder="1" applyAlignment="1" applyProtection="1">
      <alignment horizontal="center" vertical="top" wrapText="1"/>
      <protection locked="0"/>
    </xf>
    <xf numFmtId="49" fontId="40" fillId="2" borderId="3" xfId="0" applyNumberFormat="1" applyFont="1" applyFill="1" applyBorder="1" applyAlignment="1" applyProtection="1">
      <alignment horizontal="center" vertical="top" wrapText="1"/>
      <protection locked="0"/>
    </xf>
    <xf numFmtId="0" fontId="40" fillId="2" borderId="5" xfId="0" applyFont="1" applyFill="1" applyBorder="1" applyAlignment="1">
      <alignment horizontal="center" vertical="center" wrapText="1"/>
    </xf>
    <xf numFmtId="165" fontId="40" fillId="2" borderId="2" xfId="0" applyNumberFormat="1" applyFont="1" applyFill="1" applyBorder="1" applyAlignment="1" applyProtection="1">
      <alignment horizontal="center" vertical="top" wrapText="1"/>
      <protection locked="0"/>
    </xf>
    <xf numFmtId="4" fontId="4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27" applyFont="1" applyBorder="1" applyAlignment="1">
      <alignment horizontal="center" vertical="center" wrapText="1"/>
    </xf>
    <xf numFmtId="165" fontId="3" fillId="0" borderId="2" xfId="27" applyNumberFormat="1" applyFont="1" applyBorder="1" applyAlignment="1">
      <alignment horizontal="center" vertical="top"/>
    </xf>
    <xf numFmtId="0" fontId="3" fillId="0" borderId="2" xfId="27" applyFont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27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165" fontId="11" fillId="2" borderId="6" xfId="27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 wrapText="1"/>
    </xf>
    <xf numFmtId="165" fontId="1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1" fillId="2" borderId="12" xfId="27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165" fontId="1" fillId="9" borderId="2" xfId="0" applyNumberFormat="1" applyFont="1" applyFill="1" applyBorder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2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40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6" fillId="10" borderId="2" xfId="0" applyFont="1" applyFill="1" applyBorder="1" applyAlignment="1">
      <alignment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2" borderId="14" xfId="0" applyFont="1" applyFill="1" applyBorder="1"/>
    <xf numFmtId="0" fontId="38" fillId="0" borderId="4" xfId="0" applyFont="1" applyBorder="1" applyAlignment="1">
      <alignment horizontal="center" vertical="top"/>
    </xf>
    <xf numFmtId="164" fontId="28" fillId="12" borderId="2" xfId="0" applyNumberFormat="1" applyFont="1" applyFill="1" applyBorder="1" applyAlignment="1">
      <alignment horizontal="center" vertical="top" wrapText="1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8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4" borderId="5" xfId="0" applyNumberFormat="1" applyFont="1" applyFill="1" applyBorder="1" applyAlignment="1">
      <alignment horizontal="center" vertical="top" wrapText="1"/>
    </xf>
    <xf numFmtId="4" fontId="26" fillId="14" borderId="2" xfId="0" applyNumberFormat="1" applyFont="1" applyFill="1" applyBorder="1" applyAlignment="1">
      <alignment horizontal="center" vertical="top"/>
    </xf>
    <xf numFmtId="164" fontId="28" fillId="13" borderId="5" xfId="0" applyNumberFormat="1" applyFont="1" applyFill="1" applyBorder="1" applyAlignment="1">
      <alignment horizontal="center" vertical="top" wrapText="1"/>
    </xf>
    <xf numFmtId="4" fontId="26" fillId="13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0" fillId="2" borderId="2" xfId="0" applyFont="1" applyFill="1" applyBorder="1"/>
    <xf numFmtId="0" fontId="32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6" fillId="0" borderId="2" xfId="0" applyFont="1" applyBorder="1"/>
    <xf numFmtId="0" fontId="26" fillId="10" borderId="2" xfId="0" applyFont="1" applyFill="1" applyBorder="1"/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/>
    <xf numFmtId="0" fontId="40" fillId="0" borderId="0" xfId="0" applyFont="1"/>
    <xf numFmtId="49" fontId="27" fillId="10" borderId="2" xfId="0" applyNumberFormat="1" applyFont="1" applyFill="1" applyBorder="1" applyAlignment="1">
      <alignment horizontal="left" vertical="top" wrapText="1"/>
    </xf>
    <xf numFmtId="49" fontId="28" fillId="2" borderId="7" xfId="0" applyNumberFormat="1" applyFont="1" applyFill="1" applyBorder="1" applyAlignment="1">
      <alignment horizontal="left" vertical="top" wrapText="1"/>
    </xf>
    <xf numFmtId="0" fontId="41" fillId="0" borderId="0" xfId="0" applyFont="1"/>
    <xf numFmtId="4" fontId="40" fillId="0" borderId="2" xfId="0" applyNumberFormat="1" applyFont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/>
    <xf numFmtId="4" fontId="3" fillId="0" borderId="0" xfId="0" applyNumberFormat="1" applyFont="1"/>
    <xf numFmtId="4" fontId="33" fillId="0" borderId="0" xfId="0" applyNumberFormat="1" applyFont="1"/>
    <xf numFmtId="0" fontId="3" fillId="0" borderId="0" xfId="27" applyFont="1" applyAlignment="1">
      <alignment horizontal="center"/>
    </xf>
    <xf numFmtId="0" fontId="3" fillId="0" borderId="2" xfId="27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49" fontId="42" fillId="0" borderId="2" xfId="0" applyNumberFormat="1" applyFont="1" applyBorder="1" applyAlignment="1" applyProtection="1">
      <alignment horizontal="center" vertical="top" wrapText="1"/>
      <protection locked="0"/>
    </xf>
    <xf numFmtId="165" fontId="42" fillId="0" borderId="2" xfId="0" applyNumberFormat="1" applyFont="1" applyBorder="1" applyAlignment="1" applyProtection="1">
      <alignment horizontal="center" vertical="top" wrapText="1"/>
      <protection locked="0"/>
    </xf>
    <xf numFmtId="165" fontId="42" fillId="0" borderId="2" xfId="0" applyNumberFormat="1" applyFont="1" applyBorder="1" applyAlignment="1">
      <alignment horizontal="center" vertical="top" wrapText="1"/>
    </xf>
    <xf numFmtId="164" fontId="42" fillId="0" borderId="5" xfId="0" applyNumberFormat="1" applyFont="1" applyBorder="1" applyAlignment="1">
      <alignment horizontal="center" vertical="top" wrapText="1"/>
    </xf>
    <xf numFmtId="0" fontId="42" fillId="0" borderId="2" xfId="0" applyFont="1" applyBorder="1"/>
    <xf numFmtId="0" fontId="42" fillId="0" borderId="0" xfId="0" applyFont="1"/>
    <xf numFmtId="49" fontId="4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2" borderId="2" xfId="0" applyNumberFormat="1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/>
    <xf numFmtId="0" fontId="42" fillId="2" borderId="0" xfId="0" applyFont="1" applyFill="1"/>
    <xf numFmtId="164" fontId="42" fillId="2" borderId="2" xfId="0" applyNumberFormat="1" applyFont="1" applyFill="1" applyBorder="1" applyAlignment="1">
      <alignment horizontal="center" vertical="top" wrapText="1"/>
    </xf>
    <xf numFmtId="4" fontId="42" fillId="2" borderId="2" xfId="0" applyNumberFormat="1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 wrapText="1"/>
    </xf>
    <xf numFmtId="0" fontId="3" fillId="0" borderId="0" xfId="27" applyFont="1" applyAlignment="1">
      <alignment vertical="top"/>
    </xf>
    <xf numFmtId="0" fontId="3" fillId="0" borderId="2" xfId="27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49" fontId="40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40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40" fillId="2" borderId="5" xfId="0" applyFont="1" applyFill="1" applyBorder="1" applyAlignment="1">
      <alignment horizontal="left" vertical="center" wrapText="1"/>
    </xf>
    <xf numFmtId="165" fontId="3" fillId="13" borderId="2" xfId="27" applyNumberFormat="1" applyFont="1" applyFill="1" applyBorder="1" applyAlignment="1">
      <alignment horizontal="center"/>
    </xf>
    <xf numFmtId="164" fontId="40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8" fillId="0" borderId="0" xfId="0" applyFont="1"/>
    <xf numFmtId="0" fontId="1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38" fillId="11" borderId="7" xfId="0" applyFont="1" applyFill="1" applyBorder="1"/>
    <xf numFmtId="0" fontId="38" fillId="11" borderId="6" xfId="0" applyFont="1" applyFill="1" applyBorder="1"/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8" fillId="12" borderId="7" xfId="0" applyFont="1" applyFill="1" applyBorder="1"/>
    <xf numFmtId="0" fontId="38" fillId="12" borderId="6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8" fillId="0" borderId="7" xfId="0" applyFont="1" applyBorder="1"/>
    <xf numFmtId="0" fontId="38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10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8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8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38" fillId="0" borderId="11" xfId="0" applyFont="1" applyBorder="1"/>
    <xf numFmtId="0" fontId="38" fillId="0" borderId="16" xfId="0" applyFont="1" applyBorder="1"/>
    <xf numFmtId="0" fontId="38" fillId="0" borderId="12" xfId="0" applyFont="1" applyBorder="1"/>
    <xf numFmtId="0" fontId="38" fillId="0" borderId="13" xfId="0" applyFont="1" applyBorder="1"/>
    <xf numFmtId="0" fontId="38" fillId="0" borderId="10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top" wrapText="1"/>
    </xf>
    <xf numFmtId="4" fontId="39" fillId="0" borderId="10" xfId="0" applyNumberFormat="1" applyFont="1" applyBorder="1" applyAlignment="1">
      <alignment horizontal="center" vertical="top"/>
    </xf>
    <xf numFmtId="4" fontId="39" fillId="0" borderId="16" xfId="0" applyNumberFormat="1" applyFont="1" applyBorder="1" applyAlignment="1">
      <alignment horizontal="center" vertical="top"/>
    </xf>
    <xf numFmtId="4" fontId="39" fillId="0" borderId="12" xfId="0" applyNumberFormat="1" applyFont="1" applyBorder="1" applyAlignment="1">
      <alignment horizontal="center" vertical="top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10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/>
    <xf numFmtId="0" fontId="38" fillId="7" borderId="6" xfId="0" applyFont="1" applyFill="1" applyBorder="1"/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4" fillId="10" borderId="3" xfId="0" applyNumberFormat="1" applyFont="1" applyFill="1" applyBorder="1" applyAlignment="1">
      <alignment horizontal="left" vertical="top" wrapText="1"/>
    </xf>
    <xf numFmtId="49" fontId="4" fillId="10" borderId="1" xfId="0" applyNumberFormat="1" applyFont="1" applyFill="1" applyBorder="1" applyAlignment="1">
      <alignment horizontal="left" vertical="top" wrapText="1"/>
    </xf>
    <xf numFmtId="49" fontId="4" fillId="10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7" fillId="7" borderId="5" xfId="0" applyNumberFormat="1" applyFont="1" applyFill="1" applyBorder="1" applyAlignment="1">
      <alignment horizontal="right" vertical="center" wrapText="1"/>
    </xf>
    <xf numFmtId="49" fontId="27" fillId="7" borderId="7" xfId="0" applyNumberFormat="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right" vertical="center" wrapText="1"/>
    </xf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27" fillId="13" borderId="5" xfId="0" applyNumberFormat="1" applyFont="1" applyFill="1" applyBorder="1" applyAlignment="1">
      <alignment horizontal="right" vertical="center" wrapText="1"/>
    </xf>
    <xf numFmtId="49" fontId="27" fillId="13" borderId="7" xfId="0" applyNumberFormat="1" applyFont="1" applyFill="1" applyBorder="1" applyAlignment="1">
      <alignment horizontal="right" vertical="center" wrapText="1"/>
    </xf>
    <xf numFmtId="49" fontId="27" fillId="13" borderId="6" xfId="0" applyNumberFormat="1" applyFont="1" applyFill="1" applyBorder="1" applyAlignment="1">
      <alignment horizontal="right" vertical="center" wrapText="1"/>
    </xf>
    <xf numFmtId="49" fontId="7" fillId="11" borderId="0" xfId="0" applyNumberFormat="1" applyFont="1" applyFill="1" applyAlignment="1">
      <alignment horizontal="left" vertical="top" wrapText="1"/>
    </xf>
    <xf numFmtId="0" fontId="38" fillId="0" borderId="15" xfId="0" applyFont="1" applyBorder="1"/>
    <xf numFmtId="49" fontId="7" fillId="11" borderId="12" xfId="0" applyNumberFormat="1" applyFont="1" applyFill="1" applyBorder="1" applyAlignment="1">
      <alignment horizontal="left" vertical="top" wrapText="1"/>
    </xf>
    <xf numFmtId="49" fontId="7" fillId="11" borderId="10" xfId="0" applyNumberFormat="1" applyFont="1" applyFill="1" applyBorder="1" applyAlignment="1">
      <alignment horizontal="left" vertical="top" wrapText="1"/>
    </xf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49" fontId="27" fillId="14" borderId="5" xfId="0" applyNumberFormat="1" applyFont="1" applyFill="1" applyBorder="1" applyAlignment="1">
      <alignment horizontal="right" vertical="center" wrapText="1"/>
    </xf>
    <xf numFmtId="49" fontId="27" fillId="14" borderId="7" xfId="0" applyNumberFormat="1" applyFont="1" applyFill="1" applyBorder="1" applyAlignment="1">
      <alignment horizontal="right" vertical="center" wrapText="1"/>
    </xf>
    <xf numFmtId="49" fontId="27" fillId="14" borderId="6" xfId="0" applyNumberFormat="1" applyFont="1" applyFill="1" applyBorder="1" applyAlignment="1">
      <alignment horizontal="right" vertical="center" wrapText="1"/>
    </xf>
    <xf numFmtId="49" fontId="27" fillId="10" borderId="3" xfId="0" applyNumberFormat="1" applyFont="1" applyFill="1" applyBorder="1" applyAlignment="1">
      <alignment horizontal="left" vertical="top" wrapText="1"/>
    </xf>
    <xf numFmtId="49" fontId="27" fillId="10" borderId="1" xfId="0" applyNumberFormat="1" applyFont="1" applyFill="1" applyBorder="1" applyAlignment="1">
      <alignment horizontal="left" vertical="top" wrapText="1"/>
    </xf>
    <xf numFmtId="49" fontId="27" fillId="10" borderId="4" xfId="0" applyNumberFormat="1" applyFont="1" applyFill="1" applyBorder="1" applyAlignment="1">
      <alignment horizontal="left" vertical="top" wrapText="1"/>
    </xf>
    <xf numFmtId="49" fontId="27" fillId="10" borderId="2" xfId="0" applyNumberFormat="1" applyFont="1" applyFill="1" applyBorder="1" applyAlignment="1">
      <alignment horizontal="left" vertical="top" wrapText="1"/>
    </xf>
    <xf numFmtId="49" fontId="28" fillId="10" borderId="2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4" fontId="39" fillId="0" borderId="3" xfId="0" applyNumberFormat="1" applyFont="1" applyBorder="1" applyAlignment="1">
      <alignment horizontal="center" vertical="top"/>
    </xf>
    <xf numFmtId="4" fontId="39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8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wrapText="1"/>
    </xf>
    <xf numFmtId="0" fontId="3" fillId="0" borderId="2" xfId="27" applyFont="1" applyBorder="1" applyAlignment="1">
      <alignment horizontal="center" vertical="top" wrapText="1"/>
    </xf>
    <xf numFmtId="0" fontId="3" fillId="6" borderId="2" xfId="27" applyFont="1" applyFill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/>
    <xf numFmtId="0" fontId="0" fillId="0" borderId="6" xfId="0" applyBorder="1"/>
    <xf numFmtId="0" fontId="0" fillId="11" borderId="7" xfId="0" applyFill="1" applyBorder="1"/>
    <xf numFmtId="0" fontId="0" fillId="11" borderId="6" xfId="0" applyFill="1" applyBorder="1"/>
    <xf numFmtId="0" fontId="0" fillId="12" borderId="7" xfId="0" applyFill="1" applyBorder="1"/>
    <xf numFmtId="0" fontId="0" fillId="12" borderId="6" xfId="0" applyFill="1" applyBorder="1"/>
    <xf numFmtId="0" fontId="9" fillId="2" borderId="0" xfId="0" applyFont="1" applyFill="1" applyAlignment="1">
      <alignment horizontal="center" vertical="center"/>
    </xf>
    <xf numFmtId="0" fontId="0" fillId="0" borderId="0" xfId="0"/>
    <xf numFmtId="0" fontId="1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wrapText="1"/>
    </xf>
    <xf numFmtId="0" fontId="33" fillId="13" borderId="10" xfId="0" applyFont="1" applyFill="1" applyBorder="1" applyAlignment="1">
      <alignment horizontal="center" vertical="center"/>
    </xf>
    <xf numFmtId="0" fontId="33" fillId="13" borderId="16" xfId="0" applyFont="1" applyFill="1" applyBorder="1" applyAlignment="1">
      <alignment horizontal="center" vertical="center"/>
    </xf>
    <xf numFmtId="0" fontId="33" fillId="13" borderId="12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10" borderId="5" xfId="27" applyFont="1" applyFill="1" applyBorder="1" applyAlignment="1">
      <alignment horizontal="left" vertical="top"/>
    </xf>
    <xf numFmtId="0" fontId="6" fillId="10" borderId="7" xfId="27" applyFont="1" applyFill="1" applyBorder="1" applyAlignment="1">
      <alignment horizontal="left" vertical="top"/>
    </xf>
    <xf numFmtId="0" fontId="6" fillId="10" borderId="6" xfId="27" applyFont="1" applyFill="1" applyBorder="1" applyAlignment="1">
      <alignment horizontal="left" vertical="top"/>
    </xf>
    <xf numFmtId="0" fontId="1" fillId="0" borderId="3" xfId="27" applyFont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0" xfId="27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top" shrinkToFit="1"/>
    </xf>
    <xf numFmtId="0" fontId="1" fillId="0" borderId="2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textRotation="90"/>
    </xf>
    <xf numFmtId="0" fontId="0" fillId="0" borderId="1" xfId="0" applyBorder="1"/>
    <xf numFmtId="0" fontId="0" fillId="0" borderId="4" xfId="0" applyBorder="1"/>
    <xf numFmtId="0" fontId="1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7" fillId="0" borderId="0" xfId="0" applyFont="1"/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/>
    </xf>
    <xf numFmtId="0" fontId="11" fillId="2" borderId="5" xfId="27" applyFont="1" applyFill="1" applyBorder="1" applyAlignment="1">
      <alignment horizontal="right" vertical="center"/>
    </xf>
    <xf numFmtId="0" fontId="11" fillId="2" borderId="7" xfId="27" applyFont="1" applyFill="1" applyBorder="1" applyAlignment="1">
      <alignment horizontal="right" vertical="center"/>
    </xf>
    <xf numFmtId="0" fontId="11" fillId="2" borderId="6" xfId="27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0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11" borderId="9" xfId="0" applyFont="1" applyFill="1" applyBorder="1"/>
    <xf numFmtId="0" fontId="0" fillId="0" borderId="16" xfId="0" applyBorder="1"/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49" fontId="4" fillId="0" borderId="11" xfId="0" applyNumberFormat="1" applyFont="1" applyBorder="1" applyAlignment="1" applyProtection="1">
      <alignment horizontal="center" vertical="top" wrapText="1"/>
      <protection locked="0"/>
    </xf>
    <xf numFmtId="49" fontId="4" fillId="0" borderId="15" xfId="0" applyNumberFormat="1" applyFont="1" applyBorder="1" applyAlignment="1" applyProtection="1">
      <alignment horizontal="center" vertical="top" wrapText="1"/>
      <protection locked="0"/>
    </xf>
    <xf numFmtId="49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top"/>
    </xf>
    <xf numFmtId="0" fontId="6" fillId="10" borderId="7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0" xfId="0" applyNumberFormat="1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49" fontId="6" fillId="11" borderId="14" xfId="0" applyNumberFormat="1" applyFont="1" applyFill="1" applyBorder="1" applyAlignment="1">
      <alignment horizontal="left" vertical="center" wrapText="1"/>
    </xf>
    <xf numFmtId="49" fontId="6" fillId="11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right"/>
    </xf>
    <xf numFmtId="0" fontId="6" fillId="9" borderId="5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8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38">
    <cellStyle name="Normal_прил 1.1" xfId="4" xr:uid="{00000000-0005-0000-0000-000000000000}"/>
    <cellStyle name="Денежный 2" xfId="5" xr:uid="{00000000-0005-0000-0000-000001000000}"/>
    <cellStyle name="Обычный" xfId="0" builtinId="0"/>
    <cellStyle name="Обычный 10" xfId="2" xr:uid="{00000000-0005-0000-0000-000003000000}"/>
    <cellStyle name="Обычный 10 10" xfId="6" xr:uid="{00000000-0005-0000-0000-000004000000}"/>
    <cellStyle name="Обычный 105 2" xfId="7" xr:uid="{00000000-0005-0000-0000-000005000000}"/>
    <cellStyle name="Обычный 11 4" xfId="8" xr:uid="{00000000-0005-0000-0000-000006000000}"/>
    <cellStyle name="Обычный 19" xfId="9" xr:uid="{00000000-0005-0000-0000-000007000000}"/>
    <cellStyle name="Обычный 19 2 2" xfId="10" xr:uid="{00000000-0005-0000-0000-000008000000}"/>
    <cellStyle name="Обычный 19 2 3" xfId="11" xr:uid="{00000000-0005-0000-0000-000009000000}"/>
    <cellStyle name="Обычный 19 2 5" xfId="12" xr:uid="{00000000-0005-0000-0000-00000A000000}"/>
    <cellStyle name="Обычный 19 4" xfId="13" xr:uid="{00000000-0005-0000-0000-00000B000000}"/>
    <cellStyle name="Обычный 2" xfId="14" xr:uid="{00000000-0005-0000-0000-00000C000000}"/>
    <cellStyle name="Обычный 2 2" xfId="15" xr:uid="{00000000-0005-0000-0000-00000D000000}"/>
    <cellStyle name="Обычный 2 2 2 10 2" xfId="16" xr:uid="{00000000-0005-0000-0000-00000E000000}"/>
    <cellStyle name="Обычный 2 26" xfId="17" xr:uid="{00000000-0005-0000-0000-00000F000000}"/>
    <cellStyle name="Обычный 2 3" xfId="18" xr:uid="{00000000-0005-0000-0000-000010000000}"/>
    <cellStyle name="Обычный 20 2 2 4" xfId="19" xr:uid="{00000000-0005-0000-0000-000011000000}"/>
    <cellStyle name="Обычный 20 2 3" xfId="20" xr:uid="{00000000-0005-0000-0000-000012000000}"/>
    <cellStyle name="Обычный 20 4" xfId="21" xr:uid="{00000000-0005-0000-0000-000013000000}"/>
    <cellStyle name="Обычный 23 2" xfId="22" xr:uid="{00000000-0005-0000-0000-000014000000}"/>
    <cellStyle name="Обычный 3" xfId="23" xr:uid="{00000000-0005-0000-0000-000015000000}"/>
    <cellStyle name="Обычный 3 2" xfId="1" xr:uid="{00000000-0005-0000-0000-000016000000}"/>
    <cellStyle name="Обычный 4" xfId="24" xr:uid="{00000000-0005-0000-0000-000017000000}"/>
    <cellStyle name="Обычный 4 2" xfId="3" xr:uid="{00000000-0005-0000-0000-000018000000}"/>
    <cellStyle name="Обычный 5" xfId="25" xr:uid="{00000000-0005-0000-0000-000019000000}"/>
    <cellStyle name="Обычный 6 2 3" xfId="26" xr:uid="{00000000-0005-0000-0000-00001A000000}"/>
    <cellStyle name="Обычный 7" xfId="27" xr:uid="{00000000-0005-0000-0000-00001B000000}"/>
    <cellStyle name="Обычный 7 3" xfId="28" xr:uid="{00000000-0005-0000-0000-00001C000000}"/>
    <cellStyle name="Обычный 8" xfId="29" xr:uid="{00000000-0005-0000-0000-00001D000000}"/>
    <cellStyle name="Примечание 3 2 2 2" xfId="30" xr:uid="{00000000-0005-0000-0000-00001E000000}"/>
    <cellStyle name="Процентный 2" xfId="31" xr:uid="{00000000-0005-0000-0000-00001F000000}"/>
    <cellStyle name="Процентный 3" xfId="37" xr:uid="{00000000-0005-0000-0000-000020000000}"/>
    <cellStyle name="Стиль 1" xfId="32" xr:uid="{00000000-0005-0000-0000-000021000000}"/>
    <cellStyle name="Финансовый 2" xfId="33" xr:uid="{00000000-0005-0000-0000-000022000000}"/>
    <cellStyle name="Финансовый 2 5" xfId="34" xr:uid="{00000000-0005-0000-0000-000023000000}"/>
    <cellStyle name="Финансовый 2 5 2" xfId="35" xr:uid="{00000000-0005-0000-0000-000024000000}"/>
    <cellStyle name="Финансовый 3" xfId="36" xr:uid="{00000000-0005-0000-0000-000025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V918"/>
  <sheetViews>
    <sheetView topLeftCell="B5" zoomScaleNormal="100" zoomScaleSheetLayoutView="80" workbookViewId="0">
      <pane xSplit="20" ySplit="7" topLeftCell="V31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34.14062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20" width="10.85546875" style="1" hidden="1" customWidth="1"/>
    <col min="21" max="21" width="13" style="1" hidden="1" customWidth="1"/>
    <col min="22" max="22" width="20.140625" style="1" customWidth="1"/>
    <col min="23" max="23" width="14" style="196" customWidth="1"/>
    <col min="24" max="24" width="12.140625" style="196" customWidth="1"/>
    <col min="25" max="30" width="0" style="196" hidden="1" customWidth="1"/>
    <col min="31" max="31" width="9.140625" style="196" customWidth="1"/>
    <col min="32" max="32" width="11.7109375" style="196" customWidth="1"/>
    <col min="33" max="33" width="11.85546875" style="196" customWidth="1"/>
    <col min="34" max="36" width="0" style="197" hidden="1" customWidth="1"/>
    <col min="37" max="37" width="12.42578125" style="196" customWidth="1"/>
    <col min="38" max="38" width="12.5703125" style="196" customWidth="1"/>
    <col min="39" max="41" width="0" style="196" hidden="1" customWidth="1"/>
    <col min="42" max="46" width="9.140625" style="196"/>
    <col min="47" max="47" width="9.140625" style="197"/>
    <col min="48" max="48" width="9.140625" style="327"/>
    <col min="49" max="16384" width="9.140625" style="1"/>
  </cols>
  <sheetData>
    <row r="1" spans="1:48" x14ac:dyDescent="0.25">
      <c r="AV1" s="224" t="s">
        <v>904</v>
      </c>
    </row>
    <row r="2" spans="1:48" x14ac:dyDescent="0.25">
      <c r="AV2" s="224" t="s">
        <v>905</v>
      </c>
    </row>
    <row r="3" spans="1:48" x14ac:dyDescent="0.25">
      <c r="AV3" s="225" t="s">
        <v>995</v>
      </c>
    </row>
    <row r="4" spans="1:48" x14ac:dyDescent="0.25">
      <c r="AV4" s="226" t="s">
        <v>906</v>
      </c>
    </row>
    <row r="5" spans="1:48" ht="23.25" customHeight="1" x14ac:dyDescent="0.25">
      <c r="B5" s="398" t="s">
        <v>958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</row>
    <row r="6" spans="1:48" ht="19.899999999999999" customHeight="1" x14ac:dyDescent="0.25">
      <c r="B6" s="398" t="s">
        <v>1010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</row>
    <row r="7" spans="1:48" s="2" customFormat="1" ht="13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00"/>
      <c r="O7" s="400"/>
      <c r="P7" s="400"/>
      <c r="Q7" s="400"/>
      <c r="R7" s="400"/>
      <c r="S7" s="400"/>
      <c r="T7" s="400"/>
      <c r="U7" s="400"/>
      <c r="V7" s="400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7"/>
      <c r="AI7" s="197"/>
      <c r="AJ7" s="197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7"/>
      <c r="AV7" s="327"/>
    </row>
    <row r="8" spans="1:48" ht="21.75" customHeight="1" x14ac:dyDescent="0.25">
      <c r="A8" s="401" t="s">
        <v>7</v>
      </c>
      <c r="B8" s="401"/>
      <c r="C8" s="402" t="s">
        <v>40</v>
      </c>
      <c r="D8" s="402" t="s">
        <v>41</v>
      </c>
      <c r="E8" s="402" t="s">
        <v>42</v>
      </c>
      <c r="F8" s="402" t="s">
        <v>12</v>
      </c>
      <c r="G8" s="402"/>
      <c r="H8" s="402"/>
      <c r="I8" s="402"/>
      <c r="J8" s="402" t="s">
        <v>1</v>
      </c>
      <c r="K8" s="402" t="s">
        <v>2</v>
      </c>
      <c r="L8" s="446"/>
      <c r="M8" s="447"/>
      <c r="N8" s="447"/>
      <c r="O8" s="447"/>
      <c r="P8" s="447"/>
      <c r="Q8" s="447"/>
      <c r="R8" s="447"/>
      <c r="S8" s="447"/>
      <c r="T8" s="447"/>
      <c r="U8" s="447"/>
      <c r="V8" s="448"/>
      <c r="W8" s="424" t="s">
        <v>878</v>
      </c>
      <c r="X8" s="452"/>
      <c r="Y8" s="455" t="s">
        <v>879</v>
      </c>
      <c r="Z8" s="456"/>
      <c r="AA8" s="430" t="s">
        <v>880</v>
      </c>
      <c r="AB8" s="459"/>
      <c r="AC8" s="430" t="s">
        <v>881</v>
      </c>
      <c r="AD8" s="459"/>
      <c r="AE8" s="455" t="s">
        <v>882</v>
      </c>
      <c r="AF8" s="456"/>
      <c r="AG8" s="424" t="s">
        <v>883</v>
      </c>
      <c r="AH8" s="425"/>
      <c r="AI8" s="425"/>
      <c r="AJ8" s="425"/>
      <c r="AK8" s="426"/>
      <c r="AL8" s="430" t="s">
        <v>884</v>
      </c>
      <c r="AM8" s="431"/>
      <c r="AN8" s="431"/>
      <c r="AO8" s="431"/>
      <c r="AP8" s="432"/>
      <c r="AQ8" s="436" t="s">
        <v>885</v>
      </c>
      <c r="AR8" s="439" t="s">
        <v>886</v>
      </c>
      <c r="AS8" s="440"/>
      <c r="AT8" s="440"/>
      <c r="AU8" s="441"/>
      <c r="AV8" s="442" t="s">
        <v>887</v>
      </c>
    </row>
    <row r="9" spans="1:48" ht="26.25" customHeight="1" x14ac:dyDescent="0.25">
      <c r="A9" s="401"/>
      <c r="B9" s="401"/>
      <c r="C9" s="402"/>
      <c r="D9" s="402"/>
      <c r="E9" s="402"/>
      <c r="F9" s="402" t="s">
        <v>13</v>
      </c>
      <c r="G9" s="402" t="s">
        <v>14</v>
      </c>
      <c r="H9" s="402" t="s">
        <v>15</v>
      </c>
      <c r="I9" s="402"/>
      <c r="J9" s="402"/>
      <c r="K9" s="402"/>
      <c r="L9" s="449"/>
      <c r="M9" s="450"/>
      <c r="N9" s="450"/>
      <c r="O9" s="450"/>
      <c r="P9" s="450"/>
      <c r="Q9" s="450"/>
      <c r="R9" s="450"/>
      <c r="S9" s="450"/>
      <c r="T9" s="450"/>
      <c r="U9" s="450"/>
      <c r="V9" s="451"/>
      <c r="W9" s="453"/>
      <c r="X9" s="454"/>
      <c r="Y9" s="457"/>
      <c r="Z9" s="458"/>
      <c r="AA9" s="460"/>
      <c r="AB9" s="461"/>
      <c r="AC9" s="460"/>
      <c r="AD9" s="461"/>
      <c r="AE9" s="457"/>
      <c r="AF9" s="458"/>
      <c r="AG9" s="427"/>
      <c r="AH9" s="428"/>
      <c r="AI9" s="428"/>
      <c r="AJ9" s="428"/>
      <c r="AK9" s="429"/>
      <c r="AL9" s="433"/>
      <c r="AM9" s="434"/>
      <c r="AN9" s="434"/>
      <c r="AO9" s="434"/>
      <c r="AP9" s="435"/>
      <c r="AQ9" s="437"/>
      <c r="AR9" s="445" t="s">
        <v>888</v>
      </c>
      <c r="AS9" s="445" t="s">
        <v>479</v>
      </c>
      <c r="AT9" s="403" t="s">
        <v>889</v>
      </c>
      <c r="AU9" s="403"/>
      <c r="AV9" s="443"/>
    </row>
    <row r="10" spans="1:48" ht="59.25" customHeight="1" x14ac:dyDescent="0.25">
      <c r="A10" s="401"/>
      <c r="B10" s="401"/>
      <c r="C10" s="402"/>
      <c r="D10" s="402"/>
      <c r="E10" s="402"/>
      <c r="F10" s="402"/>
      <c r="G10" s="402"/>
      <c r="H10" s="7" t="s">
        <v>16</v>
      </c>
      <c r="I10" s="7" t="s">
        <v>17</v>
      </c>
      <c r="J10" s="402"/>
      <c r="K10" s="402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227" t="s">
        <v>350</v>
      </c>
      <c r="X10" s="227" t="s">
        <v>890</v>
      </c>
      <c r="Y10" s="193" t="s">
        <v>891</v>
      </c>
      <c r="Z10" s="193" t="s">
        <v>892</v>
      </c>
      <c r="AA10" s="228" t="s">
        <v>891</v>
      </c>
      <c r="AB10" s="227" t="s">
        <v>892</v>
      </c>
      <c r="AC10" s="227" t="s">
        <v>893</v>
      </c>
      <c r="AD10" s="227" t="s">
        <v>892</v>
      </c>
      <c r="AE10" s="193" t="s">
        <v>893</v>
      </c>
      <c r="AF10" s="193" t="s">
        <v>892</v>
      </c>
      <c r="AG10" s="228" t="s">
        <v>894</v>
      </c>
      <c r="AH10" s="325" t="s">
        <v>895</v>
      </c>
      <c r="AI10" s="229" t="s">
        <v>896</v>
      </c>
      <c r="AJ10" s="325" t="s">
        <v>897</v>
      </c>
      <c r="AK10" s="227" t="s">
        <v>898</v>
      </c>
      <c r="AL10" s="227" t="s">
        <v>899</v>
      </c>
      <c r="AM10" s="227" t="s">
        <v>900</v>
      </c>
      <c r="AN10" s="227" t="s">
        <v>901</v>
      </c>
      <c r="AO10" s="227" t="s">
        <v>897</v>
      </c>
      <c r="AP10" s="227" t="s">
        <v>898</v>
      </c>
      <c r="AQ10" s="438"/>
      <c r="AR10" s="445"/>
      <c r="AS10" s="445"/>
      <c r="AT10" s="193" t="s">
        <v>902</v>
      </c>
      <c r="AU10" s="230" t="s">
        <v>903</v>
      </c>
      <c r="AV10" s="444"/>
    </row>
    <row r="11" spans="1:48" s="190" customFormat="1" ht="14.25" customHeight="1" x14ac:dyDescent="0.25">
      <c r="A11" s="404">
        <v>1</v>
      </c>
      <c r="B11" s="405"/>
      <c r="C11" s="188">
        <v>2</v>
      </c>
      <c r="D11" s="188">
        <v>3</v>
      </c>
      <c r="E11" s="188">
        <v>4</v>
      </c>
      <c r="F11" s="188">
        <v>5</v>
      </c>
      <c r="G11" s="188">
        <v>6</v>
      </c>
      <c r="H11" s="188">
        <v>7</v>
      </c>
      <c r="I11" s="188">
        <v>8</v>
      </c>
      <c r="J11" s="188">
        <v>9</v>
      </c>
      <c r="K11" s="188">
        <v>10</v>
      </c>
      <c r="L11" s="188">
        <v>11</v>
      </c>
      <c r="M11" s="188">
        <v>12</v>
      </c>
      <c r="N11" s="188">
        <v>16</v>
      </c>
      <c r="O11" s="188">
        <v>17</v>
      </c>
      <c r="P11" s="188">
        <v>18</v>
      </c>
      <c r="Q11" s="188">
        <v>3</v>
      </c>
      <c r="R11" s="188">
        <v>3</v>
      </c>
      <c r="S11" s="188">
        <v>21</v>
      </c>
      <c r="T11" s="188">
        <v>22</v>
      </c>
      <c r="U11" s="188">
        <v>23</v>
      </c>
      <c r="V11" s="188">
        <v>4</v>
      </c>
      <c r="W11" s="188">
        <v>5</v>
      </c>
      <c r="X11" s="188">
        <v>6</v>
      </c>
      <c r="Y11" s="188">
        <v>7</v>
      </c>
      <c r="Z11" s="188">
        <v>8</v>
      </c>
      <c r="AA11" s="188">
        <v>9</v>
      </c>
      <c r="AB11" s="188">
        <v>10</v>
      </c>
      <c r="AC11" s="188">
        <v>11</v>
      </c>
      <c r="AD11" s="188">
        <v>12</v>
      </c>
      <c r="AE11" s="188">
        <v>7</v>
      </c>
      <c r="AF11" s="188">
        <v>8</v>
      </c>
      <c r="AG11" s="188">
        <v>9</v>
      </c>
      <c r="AH11" s="188">
        <v>10</v>
      </c>
      <c r="AI11" s="189">
        <v>11</v>
      </c>
      <c r="AJ11" s="188">
        <v>12</v>
      </c>
      <c r="AK11" s="189">
        <v>10</v>
      </c>
      <c r="AL11" s="188">
        <v>11</v>
      </c>
      <c r="AM11" s="189">
        <v>15</v>
      </c>
      <c r="AN11" s="188">
        <v>16</v>
      </c>
      <c r="AO11" s="189">
        <v>17</v>
      </c>
      <c r="AP11" s="188">
        <v>12</v>
      </c>
      <c r="AQ11" s="189">
        <v>13</v>
      </c>
      <c r="AR11" s="188">
        <v>14</v>
      </c>
      <c r="AS11" s="189">
        <v>15</v>
      </c>
      <c r="AT11" s="188">
        <v>16</v>
      </c>
      <c r="AU11" s="189">
        <v>17</v>
      </c>
      <c r="AV11" s="303">
        <v>18</v>
      </c>
    </row>
    <row r="12" spans="1:48" ht="23.25" customHeight="1" x14ac:dyDescent="0.25">
      <c r="A12" s="205"/>
      <c r="B12" s="165"/>
      <c r="C12" s="175" t="s">
        <v>916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  <c r="AI12" s="199"/>
      <c r="AJ12" s="199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9"/>
      <c r="AV12" s="328"/>
    </row>
    <row r="13" spans="1:48" ht="15.75" customHeight="1" x14ac:dyDescent="0.25">
      <c r="A13" s="406" t="s">
        <v>23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9"/>
    </row>
    <row r="14" spans="1:48" ht="15.75" customHeight="1" x14ac:dyDescent="0.25">
      <c r="A14" s="410" t="s">
        <v>24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3"/>
    </row>
    <row r="15" spans="1:48" ht="15.75" customHeight="1" x14ac:dyDescent="0.25">
      <c r="A15" s="414" t="s">
        <v>150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7"/>
    </row>
    <row r="16" spans="1:48" ht="19.5" customHeight="1" x14ac:dyDescent="0.25">
      <c r="A16" s="418"/>
      <c r="B16" s="421" t="s">
        <v>151</v>
      </c>
      <c r="C16" s="422" t="s">
        <v>63</v>
      </c>
      <c r="D16" s="421" t="s">
        <v>257</v>
      </c>
      <c r="E16" s="423" t="s">
        <v>118</v>
      </c>
      <c r="F16" s="6" t="s">
        <v>18</v>
      </c>
      <c r="G16" s="6" t="s">
        <v>20</v>
      </c>
      <c r="H16" s="10" t="s">
        <v>59</v>
      </c>
      <c r="I16" s="6" t="s">
        <v>55</v>
      </c>
      <c r="J16" s="464">
        <v>2021</v>
      </c>
      <c r="K16" s="464">
        <v>2023</v>
      </c>
      <c r="L16" s="462">
        <v>6.8157399999999999</v>
      </c>
      <c r="M16" s="462">
        <f>Q21+R21+S21+T21</f>
        <v>6.8085399999999998</v>
      </c>
      <c r="N16" s="5">
        <v>0</v>
      </c>
      <c r="O16" s="5">
        <v>0</v>
      </c>
      <c r="P16" s="5">
        <v>7.1999999999999998E-3</v>
      </c>
      <c r="Q16" s="5">
        <v>0</v>
      </c>
      <c r="R16" s="5">
        <v>6.8085399999999998</v>
      </c>
      <c r="S16" s="5">
        <v>0</v>
      </c>
      <c r="T16" s="5">
        <v>0</v>
      </c>
      <c r="U16" s="5">
        <f t="shared" ref="U16:U27" si="0">SUM(N16:T16)</f>
        <v>6.8157399999999999</v>
      </c>
      <c r="V16" s="7" t="s">
        <v>3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5">
        <v>0</v>
      </c>
      <c r="AI16" s="5">
        <v>0</v>
      </c>
      <c r="AJ16" s="5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5">
        <v>0</v>
      </c>
      <c r="AV16" s="303"/>
    </row>
    <row r="17" spans="1:48" ht="35.25" customHeight="1" x14ac:dyDescent="0.25">
      <c r="A17" s="419"/>
      <c r="B17" s="421"/>
      <c r="C17" s="422"/>
      <c r="D17" s="421"/>
      <c r="E17" s="423"/>
      <c r="F17" s="6" t="s">
        <v>19</v>
      </c>
      <c r="G17" s="6" t="s">
        <v>22</v>
      </c>
      <c r="H17" s="10" t="s">
        <v>59</v>
      </c>
      <c r="I17" s="6" t="s">
        <v>56</v>
      </c>
      <c r="J17" s="464"/>
      <c r="K17" s="464"/>
      <c r="L17" s="462"/>
      <c r="M17" s="46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 t="s">
        <v>8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5">
        <v>0</v>
      </c>
      <c r="AI17" s="5">
        <v>0</v>
      </c>
      <c r="AJ17" s="5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5">
        <v>0</v>
      </c>
      <c r="AV17" s="303"/>
    </row>
    <row r="18" spans="1:48" ht="19.5" customHeight="1" x14ac:dyDescent="0.25">
      <c r="A18" s="419"/>
      <c r="B18" s="421"/>
      <c r="C18" s="422"/>
      <c r="D18" s="421"/>
      <c r="E18" s="423"/>
      <c r="F18" s="423" t="s">
        <v>39</v>
      </c>
      <c r="G18" s="423" t="s">
        <v>21</v>
      </c>
      <c r="H18" s="423" t="s">
        <v>59</v>
      </c>
      <c r="I18" s="423" t="s">
        <v>365</v>
      </c>
      <c r="J18" s="464"/>
      <c r="K18" s="464"/>
      <c r="L18" s="462"/>
      <c r="M18" s="46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5">
        <v>0</v>
      </c>
      <c r="AI18" s="5">
        <v>0</v>
      </c>
      <c r="AJ18" s="5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5">
        <v>0</v>
      </c>
      <c r="AV18" s="303"/>
    </row>
    <row r="19" spans="1:48" ht="19.5" customHeight="1" x14ac:dyDescent="0.25">
      <c r="A19" s="419"/>
      <c r="B19" s="421"/>
      <c r="C19" s="422"/>
      <c r="D19" s="421"/>
      <c r="E19" s="423"/>
      <c r="F19" s="423"/>
      <c r="G19" s="423"/>
      <c r="H19" s="423"/>
      <c r="I19" s="423"/>
      <c r="J19" s="464"/>
      <c r="K19" s="464"/>
      <c r="L19" s="462"/>
      <c r="M19" s="46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51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5">
        <v>0</v>
      </c>
      <c r="AI19" s="5">
        <v>0</v>
      </c>
      <c r="AJ19" s="5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5">
        <v>0</v>
      </c>
      <c r="AV19" s="303"/>
    </row>
    <row r="20" spans="1:48" ht="18" customHeight="1" x14ac:dyDescent="0.25">
      <c r="A20" s="419"/>
      <c r="B20" s="421"/>
      <c r="C20" s="422"/>
      <c r="D20" s="421"/>
      <c r="E20" s="423"/>
      <c r="F20" s="423"/>
      <c r="G20" s="423"/>
      <c r="H20" s="423"/>
      <c r="I20" s="423"/>
      <c r="J20" s="464"/>
      <c r="K20" s="464"/>
      <c r="L20" s="462"/>
      <c r="M20" s="462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 t="shared" si="0"/>
        <v>0</v>
      </c>
      <c r="V20" s="7" t="s">
        <v>52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5">
        <v>0</v>
      </c>
      <c r="AI20" s="5">
        <v>0</v>
      </c>
      <c r="AJ20" s="5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5">
        <v>0</v>
      </c>
      <c r="AV20" s="303"/>
    </row>
    <row r="21" spans="1:48" ht="22.5" customHeight="1" x14ac:dyDescent="0.25">
      <c r="A21" s="419"/>
      <c r="B21" s="421"/>
      <c r="C21" s="422"/>
      <c r="D21" s="421"/>
      <c r="E21" s="423"/>
      <c r="F21" s="423"/>
      <c r="G21" s="423"/>
      <c r="H21" s="423"/>
      <c r="I21" s="423"/>
      <c r="J21" s="464"/>
      <c r="K21" s="464"/>
      <c r="L21" s="462"/>
      <c r="M21" s="462"/>
      <c r="N21" s="231">
        <f t="shared" ref="N21:T21" si="1">SUM(N16:N20)</f>
        <v>0</v>
      </c>
      <c r="O21" s="231">
        <f t="shared" si="1"/>
        <v>0</v>
      </c>
      <c r="P21" s="231">
        <f t="shared" si="1"/>
        <v>7.1999999999999998E-3</v>
      </c>
      <c r="Q21" s="231">
        <f>SUM(Q16:Q20)</f>
        <v>0</v>
      </c>
      <c r="R21" s="231">
        <f t="shared" si="1"/>
        <v>6.8085399999999998</v>
      </c>
      <c r="S21" s="231">
        <f t="shared" si="1"/>
        <v>0</v>
      </c>
      <c r="T21" s="231">
        <f t="shared" si="1"/>
        <v>0</v>
      </c>
      <c r="U21" s="232">
        <f t="shared" si="0"/>
        <v>6.8157399999999999</v>
      </c>
      <c r="V21" s="232" t="s">
        <v>11</v>
      </c>
      <c r="W21" s="194">
        <f>SUM(W16:W20)</f>
        <v>0</v>
      </c>
      <c r="X21" s="194">
        <f t="shared" ref="X21:AU21" si="2">SUM(X16:X20)</f>
        <v>0</v>
      </c>
      <c r="Y21" s="194">
        <f t="shared" si="2"/>
        <v>0</v>
      </c>
      <c r="Z21" s="194">
        <f t="shared" si="2"/>
        <v>0</v>
      </c>
      <c r="AA21" s="194">
        <f t="shared" si="2"/>
        <v>0</v>
      </c>
      <c r="AB21" s="194">
        <f t="shared" si="2"/>
        <v>0</v>
      </c>
      <c r="AC21" s="194">
        <f t="shared" si="2"/>
        <v>0</v>
      </c>
      <c r="AD21" s="194">
        <f t="shared" si="2"/>
        <v>0</v>
      </c>
      <c r="AE21" s="194">
        <f t="shared" si="2"/>
        <v>0</v>
      </c>
      <c r="AF21" s="194">
        <f t="shared" si="2"/>
        <v>0</v>
      </c>
      <c r="AG21" s="194">
        <f t="shared" si="2"/>
        <v>0</v>
      </c>
      <c r="AH21" s="231">
        <f t="shared" si="2"/>
        <v>0</v>
      </c>
      <c r="AI21" s="231">
        <f t="shared" si="2"/>
        <v>0</v>
      </c>
      <c r="AJ21" s="231">
        <f t="shared" si="2"/>
        <v>0</v>
      </c>
      <c r="AK21" s="194">
        <f t="shared" si="2"/>
        <v>0</v>
      </c>
      <c r="AL21" s="194">
        <f t="shared" si="2"/>
        <v>0</v>
      </c>
      <c r="AM21" s="194">
        <f t="shared" si="2"/>
        <v>0</v>
      </c>
      <c r="AN21" s="194">
        <f t="shared" si="2"/>
        <v>0</v>
      </c>
      <c r="AO21" s="194">
        <f t="shared" si="2"/>
        <v>0</v>
      </c>
      <c r="AP21" s="194">
        <f t="shared" si="2"/>
        <v>0</v>
      </c>
      <c r="AQ21" s="194">
        <f t="shared" si="2"/>
        <v>0</v>
      </c>
      <c r="AR21" s="194">
        <f t="shared" si="2"/>
        <v>0</v>
      </c>
      <c r="AS21" s="194">
        <f t="shared" si="2"/>
        <v>0</v>
      </c>
      <c r="AT21" s="194">
        <f t="shared" si="2"/>
        <v>0</v>
      </c>
      <c r="AU21" s="231">
        <f t="shared" si="2"/>
        <v>0</v>
      </c>
      <c r="AV21" s="329"/>
    </row>
    <row r="22" spans="1:48" ht="15.75" customHeight="1" x14ac:dyDescent="0.25">
      <c r="A22" s="419"/>
      <c r="B22" s="463" t="s">
        <v>152</v>
      </c>
      <c r="C22" s="422" t="s">
        <v>64</v>
      </c>
      <c r="D22" s="421" t="s">
        <v>257</v>
      </c>
      <c r="E22" s="423" t="s">
        <v>117</v>
      </c>
      <c r="F22" s="6" t="s">
        <v>18</v>
      </c>
      <c r="G22" s="6" t="s">
        <v>20</v>
      </c>
      <c r="H22" s="10" t="s">
        <v>59</v>
      </c>
      <c r="I22" s="6" t="s">
        <v>57</v>
      </c>
      <c r="J22" s="464">
        <v>2023</v>
      </c>
      <c r="K22" s="464">
        <v>2023</v>
      </c>
      <c r="L22" s="462">
        <v>2.5399099999999999</v>
      </c>
      <c r="M22" s="462">
        <f>Q27+R27+S27+T27</f>
        <v>2.5399099999999999</v>
      </c>
      <c r="N22" s="4">
        <v>0</v>
      </c>
      <c r="O22" s="4">
        <v>0</v>
      </c>
      <c r="P22" s="4">
        <v>0</v>
      </c>
      <c r="Q22" s="4">
        <v>1.0231399999999999</v>
      </c>
      <c r="R22" s="4">
        <v>1.51677</v>
      </c>
      <c r="S22" s="4">
        <v>0</v>
      </c>
      <c r="T22" s="4">
        <v>0</v>
      </c>
      <c r="U22" s="5">
        <f t="shared" si="0"/>
        <v>2.5399099999999999</v>
      </c>
      <c r="V22" s="7" t="s">
        <v>3</v>
      </c>
      <c r="W22" s="192">
        <v>1023.14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4">
        <v>0</v>
      </c>
      <c r="AI22" s="4">
        <v>0</v>
      </c>
      <c r="AJ22" s="4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4">
        <v>0</v>
      </c>
      <c r="AV22" s="583" t="s">
        <v>996</v>
      </c>
    </row>
    <row r="23" spans="1:48" ht="34.5" customHeight="1" x14ac:dyDescent="0.25">
      <c r="A23" s="419"/>
      <c r="B23" s="463"/>
      <c r="C23" s="422"/>
      <c r="D23" s="421"/>
      <c r="E23" s="423"/>
      <c r="F23" s="6" t="s">
        <v>19</v>
      </c>
      <c r="G23" s="6" t="s">
        <v>22</v>
      </c>
      <c r="H23" s="10" t="s">
        <v>59</v>
      </c>
      <c r="I23" s="6" t="s">
        <v>58</v>
      </c>
      <c r="J23" s="464"/>
      <c r="K23" s="464"/>
      <c r="L23" s="462"/>
      <c r="M23" s="46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5" t="s">
        <v>8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4">
        <v>0</v>
      </c>
      <c r="AI23" s="4">
        <v>0</v>
      </c>
      <c r="AJ23" s="4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4">
        <v>0</v>
      </c>
      <c r="AV23" s="584"/>
    </row>
    <row r="24" spans="1:48" ht="15.75" customHeight="1" x14ac:dyDescent="0.25">
      <c r="A24" s="419"/>
      <c r="B24" s="463"/>
      <c r="C24" s="422"/>
      <c r="D24" s="421"/>
      <c r="E24" s="423"/>
      <c r="F24" s="423" t="s">
        <v>39</v>
      </c>
      <c r="G24" s="423" t="s">
        <v>21</v>
      </c>
      <c r="H24" s="423" t="s">
        <v>59</v>
      </c>
      <c r="I24" s="423" t="s">
        <v>302</v>
      </c>
      <c r="J24" s="464"/>
      <c r="K24" s="464"/>
      <c r="L24" s="462"/>
      <c r="M24" s="46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4">
        <v>0</v>
      </c>
      <c r="AI24" s="4">
        <v>0</v>
      </c>
      <c r="AJ24" s="4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4">
        <v>0</v>
      </c>
      <c r="AV24" s="584"/>
    </row>
    <row r="25" spans="1:48" ht="15.75" customHeight="1" x14ac:dyDescent="0.25">
      <c r="A25" s="419"/>
      <c r="B25" s="463"/>
      <c r="C25" s="422"/>
      <c r="D25" s="421"/>
      <c r="E25" s="423"/>
      <c r="F25" s="423"/>
      <c r="G25" s="423"/>
      <c r="H25" s="423"/>
      <c r="I25" s="423"/>
      <c r="J25" s="464"/>
      <c r="K25" s="464"/>
      <c r="L25" s="462"/>
      <c r="M25" s="46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51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4">
        <v>0</v>
      </c>
      <c r="AI25" s="4">
        <v>0</v>
      </c>
      <c r="AJ25" s="4">
        <v>0</v>
      </c>
      <c r="AK25" s="192">
        <v>0</v>
      </c>
      <c r="AL25" s="192">
        <v>0</v>
      </c>
      <c r="AM25" s="192">
        <v>0</v>
      </c>
      <c r="AN25" s="192">
        <v>0</v>
      </c>
      <c r="AO25" s="192">
        <v>0</v>
      </c>
      <c r="AP25" s="192">
        <v>0</v>
      </c>
      <c r="AQ25" s="192">
        <v>0</v>
      </c>
      <c r="AR25" s="192">
        <v>0</v>
      </c>
      <c r="AS25" s="192">
        <v>0</v>
      </c>
      <c r="AT25" s="192">
        <v>0</v>
      </c>
      <c r="AU25" s="4">
        <v>0</v>
      </c>
      <c r="AV25" s="584"/>
    </row>
    <row r="26" spans="1:48" ht="20.25" customHeight="1" x14ac:dyDescent="0.25">
      <c r="A26" s="419"/>
      <c r="B26" s="463"/>
      <c r="C26" s="422"/>
      <c r="D26" s="421"/>
      <c r="E26" s="423"/>
      <c r="F26" s="423"/>
      <c r="G26" s="423"/>
      <c r="H26" s="423"/>
      <c r="I26" s="423"/>
      <c r="J26" s="464"/>
      <c r="K26" s="464"/>
      <c r="L26" s="462"/>
      <c r="M26" s="462"/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5">
        <f t="shared" si="0"/>
        <v>0</v>
      </c>
      <c r="V26" s="7" t="s">
        <v>52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</v>
      </c>
      <c r="AD26" s="192">
        <v>0</v>
      </c>
      <c r="AE26" s="192">
        <v>0</v>
      </c>
      <c r="AF26" s="192">
        <v>0</v>
      </c>
      <c r="AG26" s="192">
        <v>0</v>
      </c>
      <c r="AH26" s="4">
        <v>0</v>
      </c>
      <c r="AI26" s="4">
        <v>0</v>
      </c>
      <c r="AJ26" s="4">
        <v>0</v>
      </c>
      <c r="AK26" s="192">
        <v>0</v>
      </c>
      <c r="AL26" s="192">
        <v>0</v>
      </c>
      <c r="AM26" s="192">
        <v>0</v>
      </c>
      <c r="AN26" s="192">
        <v>0</v>
      </c>
      <c r="AO26" s="192">
        <v>0</v>
      </c>
      <c r="AP26" s="192">
        <v>0</v>
      </c>
      <c r="AQ26" s="192">
        <v>0</v>
      </c>
      <c r="AR26" s="192">
        <v>0</v>
      </c>
      <c r="AS26" s="192">
        <v>0</v>
      </c>
      <c r="AT26" s="192">
        <v>0</v>
      </c>
      <c r="AU26" s="4">
        <v>0</v>
      </c>
      <c r="AV26" s="585"/>
    </row>
    <row r="27" spans="1:48" ht="19.5" customHeight="1" x14ac:dyDescent="0.25">
      <c r="A27" s="420"/>
      <c r="B27" s="463"/>
      <c r="C27" s="422"/>
      <c r="D27" s="421"/>
      <c r="E27" s="423"/>
      <c r="F27" s="423"/>
      <c r="G27" s="423"/>
      <c r="H27" s="423"/>
      <c r="I27" s="423"/>
      <c r="J27" s="464"/>
      <c r="K27" s="464"/>
      <c r="L27" s="462"/>
      <c r="M27" s="462"/>
      <c r="N27" s="231">
        <f t="shared" ref="N27:T27" si="3">SUM(N22:N26)</f>
        <v>0</v>
      </c>
      <c r="O27" s="231">
        <f t="shared" si="3"/>
        <v>0</v>
      </c>
      <c r="P27" s="231">
        <f t="shared" si="3"/>
        <v>0</v>
      </c>
      <c r="Q27" s="231">
        <f t="shared" si="3"/>
        <v>1.0231399999999999</v>
      </c>
      <c r="R27" s="231">
        <f t="shared" si="3"/>
        <v>1.51677</v>
      </c>
      <c r="S27" s="231">
        <f t="shared" si="3"/>
        <v>0</v>
      </c>
      <c r="T27" s="231">
        <f t="shared" si="3"/>
        <v>0</v>
      </c>
      <c r="U27" s="232">
        <f t="shared" si="0"/>
        <v>2.5399099999999999</v>
      </c>
      <c r="V27" s="232" t="s">
        <v>11</v>
      </c>
      <c r="W27" s="194">
        <f t="shared" ref="W27:AU27" si="4">SUM(W22:W26)</f>
        <v>1023.14</v>
      </c>
      <c r="X27" s="194">
        <f t="shared" si="4"/>
        <v>0</v>
      </c>
      <c r="Y27" s="194">
        <f t="shared" si="4"/>
        <v>0</v>
      </c>
      <c r="Z27" s="194">
        <f t="shared" si="4"/>
        <v>0</v>
      </c>
      <c r="AA27" s="194">
        <f t="shared" si="4"/>
        <v>0</v>
      </c>
      <c r="AB27" s="194">
        <f t="shared" si="4"/>
        <v>0</v>
      </c>
      <c r="AC27" s="194">
        <f t="shared" si="4"/>
        <v>0</v>
      </c>
      <c r="AD27" s="194">
        <f t="shared" si="4"/>
        <v>0</v>
      </c>
      <c r="AE27" s="194">
        <f t="shared" si="4"/>
        <v>0</v>
      </c>
      <c r="AF27" s="194">
        <f t="shared" si="4"/>
        <v>0</v>
      </c>
      <c r="AG27" s="194">
        <f t="shared" si="4"/>
        <v>0</v>
      </c>
      <c r="AH27" s="231">
        <f t="shared" si="4"/>
        <v>0</v>
      </c>
      <c r="AI27" s="231">
        <f t="shared" si="4"/>
        <v>0</v>
      </c>
      <c r="AJ27" s="231">
        <f t="shared" si="4"/>
        <v>0</v>
      </c>
      <c r="AK27" s="194">
        <f t="shared" si="4"/>
        <v>0</v>
      </c>
      <c r="AL27" s="194">
        <f t="shared" si="4"/>
        <v>0</v>
      </c>
      <c r="AM27" s="194">
        <f t="shared" si="4"/>
        <v>0</v>
      </c>
      <c r="AN27" s="194">
        <f t="shared" si="4"/>
        <v>0</v>
      </c>
      <c r="AO27" s="194">
        <f t="shared" si="4"/>
        <v>0</v>
      </c>
      <c r="AP27" s="194">
        <f t="shared" si="4"/>
        <v>0</v>
      </c>
      <c r="AQ27" s="194">
        <f t="shared" si="4"/>
        <v>0</v>
      </c>
      <c r="AR27" s="194">
        <f t="shared" si="4"/>
        <v>0</v>
      </c>
      <c r="AS27" s="194">
        <f t="shared" si="4"/>
        <v>0</v>
      </c>
      <c r="AT27" s="194">
        <f t="shared" si="4"/>
        <v>0</v>
      </c>
      <c r="AU27" s="231">
        <f t="shared" si="4"/>
        <v>0</v>
      </c>
      <c r="AV27" s="329"/>
    </row>
    <row r="28" spans="1:48" ht="15.75" customHeight="1" x14ac:dyDescent="0.25">
      <c r="A28" s="414" t="s">
        <v>153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65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89"/>
      <c r="AI28" s="189"/>
      <c r="AJ28" s="189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89"/>
      <c r="AV28" s="303"/>
    </row>
    <row r="29" spans="1:48" ht="19.5" customHeight="1" x14ac:dyDescent="0.25">
      <c r="A29" s="418"/>
      <c r="B29" s="421" t="s">
        <v>200</v>
      </c>
      <c r="C29" s="422" t="s">
        <v>62</v>
      </c>
      <c r="D29" s="421" t="s">
        <v>260</v>
      </c>
      <c r="E29" s="423" t="s">
        <v>119</v>
      </c>
      <c r="F29" s="6" t="s">
        <v>18</v>
      </c>
      <c r="G29" s="6" t="s">
        <v>20</v>
      </c>
      <c r="H29" s="10" t="s">
        <v>59</v>
      </c>
      <c r="I29" s="6" t="s">
        <v>55</v>
      </c>
      <c r="J29" s="464">
        <v>2023</v>
      </c>
      <c r="K29" s="464">
        <v>2025</v>
      </c>
      <c r="L29" s="462">
        <v>17.071010000000001</v>
      </c>
      <c r="M29" s="462">
        <f>L29</f>
        <v>17.071010000000001</v>
      </c>
      <c r="N29" s="5">
        <v>0</v>
      </c>
      <c r="O29" s="5">
        <v>0</v>
      </c>
      <c r="P29" s="5">
        <v>0</v>
      </c>
      <c r="Q29" s="5">
        <v>0</v>
      </c>
      <c r="R29" s="5">
        <v>1.29</v>
      </c>
      <c r="S29" s="5">
        <v>1.29</v>
      </c>
      <c r="T29" s="5">
        <v>1.29</v>
      </c>
      <c r="U29" s="5">
        <f>SUM(N29:T29)</f>
        <v>3.87</v>
      </c>
      <c r="V29" s="7" t="s">
        <v>3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5">
        <v>0</v>
      </c>
      <c r="AI29" s="5">
        <v>0</v>
      </c>
      <c r="AJ29" s="5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5">
        <v>0</v>
      </c>
      <c r="AV29" s="5"/>
    </row>
    <row r="30" spans="1:48" ht="19.5" customHeight="1" x14ac:dyDescent="0.25">
      <c r="A30" s="419"/>
      <c r="B30" s="421"/>
      <c r="C30" s="422"/>
      <c r="D30" s="421"/>
      <c r="E30" s="423"/>
      <c r="F30" s="6" t="s">
        <v>19</v>
      </c>
      <c r="G30" s="6" t="s">
        <v>22</v>
      </c>
      <c r="H30" s="10" t="s">
        <v>59</v>
      </c>
      <c r="I30" s="6" t="s">
        <v>291</v>
      </c>
      <c r="J30" s="464"/>
      <c r="K30" s="464"/>
      <c r="L30" s="462"/>
      <c r="M30" s="46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5">
        <v>0</v>
      </c>
      <c r="AI30" s="5">
        <v>0</v>
      </c>
      <c r="AJ30" s="5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5">
        <v>0</v>
      </c>
      <c r="AV30" s="5"/>
    </row>
    <row r="31" spans="1:48" ht="19.5" customHeight="1" x14ac:dyDescent="0.25">
      <c r="A31" s="419"/>
      <c r="B31" s="421"/>
      <c r="C31" s="422"/>
      <c r="D31" s="421"/>
      <c r="E31" s="423"/>
      <c r="F31" s="423" t="s">
        <v>39</v>
      </c>
      <c r="G31" s="423" t="s">
        <v>21</v>
      </c>
      <c r="H31" s="423" t="s">
        <v>59</v>
      </c>
      <c r="I31" s="423" t="s">
        <v>366</v>
      </c>
      <c r="J31" s="464"/>
      <c r="K31" s="464"/>
      <c r="L31" s="462"/>
      <c r="M31" s="46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5">
        <v>0</v>
      </c>
      <c r="AI31" s="5">
        <v>0</v>
      </c>
      <c r="AJ31" s="5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5">
        <v>0</v>
      </c>
      <c r="AV31" s="5"/>
    </row>
    <row r="32" spans="1:48" ht="19.5" customHeight="1" x14ac:dyDescent="0.25">
      <c r="A32" s="419"/>
      <c r="B32" s="421"/>
      <c r="C32" s="422"/>
      <c r="D32" s="421"/>
      <c r="E32" s="423"/>
      <c r="F32" s="423"/>
      <c r="G32" s="423"/>
      <c r="H32" s="423"/>
      <c r="I32" s="423"/>
      <c r="J32" s="464"/>
      <c r="K32" s="464"/>
      <c r="L32" s="462"/>
      <c r="M32" s="46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5">
        <v>0</v>
      </c>
      <c r="AI32" s="5">
        <v>0</v>
      </c>
      <c r="AJ32" s="5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5">
        <v>0</v>
      </c>
      <c r="AV32" s="5"/>
    </row>
    <row r="33" spans="1:48" ht="18" customHeight="1" x14ac:dyDescent="0.25">
      <c r="A33" s="419"/>
      <c r="B33" s="421"/>
      <c r="C33" s="422"/>
      <c r="D33" s="421"/>
      <c r="E33" s="423"/>
      <c r="F33" s="423"/>
      <c r="G33" s="423"/>
      <c r="H33" s="423"/>
      <c r="I33" s="423"/>
      <c r="J33" s="464"/>
      <c r="K33" s="464"/>
      <c r="L33" s="462"/>
      <c r="M33" s="462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5">
        <v>0</v>
      </c>
      <c r="AI33" s="5">
        <v>0</v>
      </c>
      <c r="AJ33" s="5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5">
        <v>0</v>
      </c>
      <c r="AV33" s="5"/>
    </row>
    <row r="34" spans="1:48" ht="19.5" customHeight="1" x14ac:dyDescent="0.25">
      <c r="A34" s="419"/>
      <c r="B34" s="421"/>
      <c r="C34" s="422"/>
      <c r="D34" s="421"/>
      <c r="E34" s="423"/>
      <c r="F34" s="423"/>
      <c r="G34" s="423"/>
      <c r="H34" s="423"/>
      <c r="I34" s="423"/>
      <c r="J34" s="464"/>
      <c r="K34" s="464"/>
      <c r="L34" s="462"/>
      <c r="M34" s="462"/>
      <c r="N34" s="231">
        <f t="shared" ref="N34:U34" si="5">SUM(N29:N33)</f>
        <v>0</v>
      </c>
      <c r="O34" s="231">
        <f t="shared" si="5"/>
        <v>0</v>
      </c>
      <c r="P34" s="231">
        <f t="shared" si="5"/>
        <v>0</v>
      </c>
      <c r="Q34" s="231">
        <f t="shared" si="5"/>
        <v>0</v>
      </c>
      <c r="R34" s="231">
        <f t="shared" si="5"/>
        <v>1.29</v>
      </c>
      <c r="S34" s="231">
        <f t="shared" si="5"/>
        <v>1.29</v>
      </c>
      <c r="T34" s="231">
        <f t="shared" si="5"/>
        <v>1.29</v>
      </c>
      <c r="U34" s="232">
        <f t="shared" si="5"/>
        <v>3.87</v>
      </c>
      <c r="V34" s="232" t="s">
        <v>11</v>
      </c>
      <c r="W34" s="194">
        <f t="shared" ref="W34:AU34" si="6">SUM(W29:W33)</f>
        <v>0</v>
      </c>
      <c r="X34" s="194">
        <f t="shared" si="6"/>
        <v>0</v>
      </c>
      <c r="Y34" s="194">
        <f t="shared" si="6"/>
        <v>0</v>
      </c>
      <c r="Z34" s="194">
        <f t="shared" si="6"/>
        <v>0</v>
      </c>
      <c r="AA34" s="194">
        <f t="shared" si="6"/>
        <v>0</v>
      </c>
      <c r="AB34" s="194">
        <f t="shared" si="6"/>
        <v>0</v>
      </c>
      <c r="AC34" s="194">
        <f t="shared" si="6"/>
        <v>0</v>
      </c>
      <c r="AD34" s="194">
        <f t="shared" si="6"/>
        <v>0</v>
      </c>
      <c r="AE34" s="194">
        <f t="shared" si="6"/>
        <v>0</v>
      </c>
      <c r="AF34" s="194">
        <f t="shared" si="6"/>
        <v>0</v>
      </c>
      <c r="AG34" s="194">
        <f t="shared" si="6"/>
        <v>0</v>
      </c>
      <c r="AH34" s="231">
        <f t="shared" si="6"/>
        <v>0</v>
      </c>
      <c r="AI34" s="231">
        <f t="shared" si="6"/>
        <v>0</v>
      </c>
      <c r="AJ34" s="231">
        <f t="shared" si="6"/>
        <v>0</v>
      </c>
      <c r="AK34" s="194">
        <f t="shared" si="6"/>
        <v>0</v>
      </c>
      <c r="AL34" s="194">
        <f t="shared" si="6"/>
        <v>0</v>
      </c>
      <c r="AM34" s="194">
        <f t="shared" si="6"/>
        <v>0</v>
      </c>
      <c r="AN34" s="194">
        <f t="shared" si="6"/>
        <v>0</v>
      </c>
      <c r="AO34" s="194">
        <f t="shared" si="6"/>
        <v>0</v>
      </c>
      <c r="AP34" s="194">
        <f t="shared" si="6"/>
        <v>0</v>
      </c>
      <c r="AQ34" s="194">
        <f t="shared" si="6"/>
        <v>0</v>
      </c>
      <c r="AR34" s="194">
        <f t="shared" si="6"/>
        <v>0</v>
      </c>
      <c r="AS34" s="194">
        <f t="shared" si="6"/>
        <v>0</v>
      </c>
      <c r="AT34" s="194">
        <f t="shared" si="6"/>
        <v>0</v>
      </c>
      <c r="AU34" s="231">
        <f t="shared" si="6"/>
        <v>0</v>
      </c>
      <c r="AV34" s="231"/>
    </row>
    <row r="35" spans="1:48" ht="15.75" customHeight="1" x14ac:dyDescent="0.25">
      <c r="A35" s="419"/>
      <c r="B35" s="463" t="s">
        <v>201</v>
      </c>
      <c r="C35" s="422" t="s">
        <v>874</v>
      </c>
      <c r="D35" s="421" t="s">
        <v>257</v>
      </c>
      <c r="E35" s="423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464">
        <v>2023</v>
      </c>
      <c r="K35" s="464">
        <v>2025</v>
      </c>
      <c r="L35" s="462">
        <v>22.295649999999998</v>
      </c>
      <c r="M35" s="462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7">SUM(N35:T35)</f>
        <v>3.87</v>
      </c>
      <c r="V35" s="7" t="s">
        <v>3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4">
        <v>0</v>
      </c>
      <c r="AI35" s="4">
        <v>0</v>
      </c>
      <c r="AJ35" s="4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4">
        <v>0</v>
      </c>
      <c r="AV35" s="4"/>
    </row>
    <row r="36" spans="1:48" ht="15.75" customHeight="1" x14ac:dyDescent="0.25">
      <c r="A36" s="419"/>
      <c r="B36" s="463"/>
      <c r="C36" s="422"/>
      <c r="D36" s="421"/>
      <c r="E36" s="423"/>
      <c r="F36" s="6" t="s">
        <v>19</v>
      </c>
      <c r="G36" s="6" t="s">
        <v>22</v>
      </c>
      <c r="H36" s="10" t="s">
        <v>59</v>
      </c>
      <c r="I36" s="6" t="s">
        <v>292</v>
      </c>
      <c r="J36" s="464"/>
      <c r="K36" s="464"/>
      <c r="L36" s="462"/>
      <c r="M36" s="46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5" t="s">
        <v>8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4">
        <v>0</v>
      </c>
      <c r="AI36" s="4">
        <v>0</v>
      </c>
      <c r="AJ36" s="4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4">
        <v>0</v>
      </c>
      <c r="AV36" s="4"/>
    </row>
    <row r="37" spans="1:48" ht="15.75" customHeight="1" x14ac:dyDescent="0.25">
      <c r="A37" s="419"/>
      <c r="B37" s="463"/>
      <c r="C37" s="422"/>
      <c r="D37" s="421"/>
      <c r="E37" s="423"/>
      <c r="F37" s="423" t="s">
        <v>39</v>
      </c>
      <c r="G37" s="423" t="s">
        <v>21</v>
      </c>
      <c r="H37" s="423" t="s">
        <v>59</v>
      </c>
      <c r="I37" s="423" t="s">
        <v>365</v>
      </c>
      <c r="J37" s="464"/>
      <c r="K37" s="464"/>
      <c r="L37" s="462"/>
      <c r="M37" s="46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4">
        <v>0</v>
      </c>
      <c r="AI37" s="4">
        <v>0</v>
      </c>
      <c r="AJ37" s="4">
        <v>0</v>
      </c>
      <c r="AK37" s="192">
        <v>0</v>
      </c>
      <c r="AL37" s="192">
        <v>0</v>
      </c>
      <c r="AM37" s="192">
        <v>0</v>
      </c>
      <c r="AN37" s="192">
        <v>0</v>
      </c>
      <c r="AO37" s="192">
        <v>0</v>
      </c>
      <c r="AP37" s="192">
        <v>0</v>
      </c>
      <c r="AQ37" s="192">
        <v>0</v>
      </c>
      <c r="AR37" s="192">
        <v>0</v>
      </c>
      <c r="AS37" s="192">
        <v>0</v>
      </c>
      <c r="AT37" s="192">
        <v>0</v>
      </c>
      <c r="AU37" s="4">
        <v>0</v>
      </c>
      <c r="AV37" s="4"/>
    </row>
    <row r="38" spans="1:48" ht="15.75" customHeight="1" x14ac:dyDescent="0.25">
      <c r="A38" s="419"/>
      <c r="B38" s="463"/>
      <c r="C38" s="422"/>
      <c r="D38" s="421"/>
      <c r="E38" s="423"/>
      <c r="F38" s="423"/>
      <c r="G38" s="423"/>
      <c r="H38" s="423"/>
      <c r="I38" s="423"/>
      <c r="J38" s="464"/>
      <c r="K38" s="464"/>
      <c r="L38" s="462"/>
      <c r="M38" s="46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51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192">
        <v>0</v>
      </c>
      <c r="AD38" s="192">
        <v>0</v>
      </c>
      <c r="AE38" s="192">
        <v>0</v>
      </c>
      <c r="AF38" s="192">
        <v>0</v>
      </c>
      <c r="AG38" s="192">
        <v>0</v>
      </c>
      <c r="AH38" s="4">
        <v>0</v>
      </c>
      <c r="AI38" s="4">
        <v>0</v>
      </c>
      <c r="AJ38" s="4">
        <v>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0</v>
      </c>
      <c r="AR38" s="192">
        <v>0</v>
      </c>
      <c r="AS38" s="192">
        <v>0</v>
      </c>
      <c r="AT38" s="192">
        <v>0</v>
      </c>
      <c r="AU38" s="4">
        <v>0</v>
      </c>
      <c r="AV38" s="4"/>
    </row>
    <row r="39" spans="1:48" ht="20.25" customHeight="1" x14ac:dyDescent="0.25">
      <c r="A39" s="419"/>
      <c r="B39" s="463"/>
      <c r="C39" s="422"/>
      <c r="D39" s="421"/>
      <c r="E39" s="423"/>
      <c r="F39" s="423"/>
      <c r="G39" s="423"/>
      <c r="H39" s="423"/>
      <c r="I39" s="423"/>
      <c r="J39" s="464"/>
      <c r="K39" s="464"/>
      <c r="L39" s="462"/>
      <c r="M39" s="462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7"/>
        <v>0</v>
      </c>
      <c r="V39" s="7" t="s">
        <v>52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4">
        <v>0</v>
      </c>
      <c r="AI39" s="4">
        <v>0</v>
      </c>
      <c r="AJ39" s="4">
        <v>0</v>
      </c>
      <c r="AK39" s="192">
        <v>0</v>
      </c>
      <c r="AL39" s="192">
        <v>0</v>
      </c>
      <c r="AM39" s="192">
        <v>0</v>
      </c>
      <c r="AN39" s="192">
        <v>0</v>
      </c>
      <c r="AO39" s="192">
        <v>0</v>
      </c>
      <c r="AP39" s="192">
        <v>0</v>
      </c>
      <c r="AQ39" s="192">
        <v>0</v>
      </c>
      <c r="AR39" s="192">
        <v>0</v>
      </c>
      <c r="AS39" s="192">
        <v>0</v>
      </c>
      <c r="AT39" s="192">
        <v>0</v>
      </c>
      <c r="AU39" s="4">
        <v>0</v>
      </c>
      <c r="AV39" s="4"/>
    </row>
    <row r="40" spans="1:48" ht="63.75" customHeight="1" x14ac:dyDescent="0.25">
      <c r="A40" s="420"/>
      <c r="B40" s="463"/>
      <c r="C40" s="422"/>
      <c r="D40" s="421"/>
      <c r="E40" s="423"/>
      <c r="F40" s="423"/>
      <c r="G40" s="423"/>
      <c r="H40" s="423"/>
      <c r="I40" s="423"/>
      <c r="J40" s="464"/>
      <c r="K40" s="464"/>
      <c r="L40" s="462"/>
      <c r="M40" s="462"/>
      <c r="N40" s="231">
        <f t="shared" ref="N40:T40" si="8">SUM(N35:N39)</f>
        <v>0</v>
      </c>
      <c r="O40" s="231">
        <f t="shared" si="8"/>
        <v>0</v>
      </c>
      <c r="P40" s="231">
        <f t="shared" si="8"/>
        <v>0</v>
      </c>
      <c r="Q40" s="231">
        <f t="shared" si="8"/>
        <v>0</v>
      </c>
      <c r="R40" s="231">
        <f>SUM(R35:R39)</f>
        <v>1.29</v>
      </c>
      <c r="S40" s="231">
        <f t="shared" si="8"/>
        <v>1.29</v>
      </c>
      <c r="T40" s="231">
        <f t="shared" si="8"/>
        <v>1.29</v>
      </c>
      <c r="U40" s="232">
        <f t="shared" si="7"/>
        <v>3.87</v>
      </c>
      <c r="V40" s="232" t="s">
        <v>11</v>
      </c>
      <c r="W40" s="194">
        <f t="shared" ref="W40:AU40" si="9">SUM(W35:W39)</f>
        <v>0</v>
      </c>
      <c r="X40" s="194">
        <f t="shared" si="9"/>
        <v>0</v>
      </c>
      <c r="Y40" s="194">
        <f t="shared" si="9"/>
        <v>0</v>
      </c>
      <c r="Z40" s="194">
        <f t="shared" si="9"/>
        <v>0</v>
      </c>
      <c r="AA40" s="194">
        <f t="shared" si="9"/>
        <v>0</v>
      </c>
      <c r="AB40" s="194">
        <f t="shared" si="9"/>
        <v>0</v>
      </c>
      <c r="AC40" s="194">
        <f t="shared" si="9"/>
        <v>0</v>
      </c>
      <c r="AD40" s="194">
        <f t="shared" si="9"/>
        <v>0</v>
      </c>
      <c r="AE40" s="194">
        <f t="shared" si="9"/>
        <v>0</v>
      </c>
      <c r="AF40" s="194">
        <f t="shared" si="9"/>
        <v>0</v>
      </c>
      <c r="AG40" s="194">
        <f t="shared" si="9"/>
        <v>0</v>
      </c>
      <c r="AH40" s="231">
        <f t="shared" si="9"/>
        <v>0</v>
      </c>
      <c r="AI40" s="231">
        <f t="shared" si="9"/>
        <v>0</v>
      </c>
      <c r="AJ40" s="231">
        <f t="shared" si="9"/>
        <v>0</v>
      </c>
      <c r="AK40" s="194">
        <f t="shared" si="9"/>
        <v>0</v>
      </c>
      <c r="AL40" s="194">
        <f t="shared" si="9"/>
        <v>0</v>
      </c>
      <c r="AM40" s="194">
        <f t="shared" si="9"/>
        <v>0</v>
      </c>
      <c r="AN40" s="194">
        <f t="shared" si="9"/>
        <v>0</v>
      </c>
      <c r="AO40" s="194">
        <f t="shared" si="9"/>
        <v>0</v>
      </c>
      <c r="AP40" s="194">
        <f t="shared" si="9"/>
        <v>0</v>
      </c>
      <c r="AQ40" s="194">
        <f t="shared" si="9"/>
        <v>0</v>
      </c>
      <c r="AR40" s="194">
        <f t="shared" si="9"/>
        <v>0</v>
      </c>
      <c r="AS40" s="194">
        <f t="shared" si="9"/>
        <v>0</v>
      </c>
      <c r="AT40" s="194">
        <f t="shared" si="9"/>
        <v>0</v>
      </c>
      <c r="AU40" s="231">
        <f t="shared" si="9"/>
        <v>0</v>
      </c>
      <c r="AV40" s="231"/>
    </row>
    <row r="41" spans="1:48" ht="15.75" customHeight="1" x14ac:dyDescent="0.25">
      <c r="A41" s="414" t="s">
        <v>154</v>
      </c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65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89"/>
      <c r="AI41" s="189"/>
      <c r="AJ41" s="189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89"/>
      <c r="AV41" s="303"/>
    </row>
    <row r="42" spans="1:48" ht="15.75" customHeight="1" x14ac:dyDescent="0.25">
      <c r="A42" s="466"/>
      <c r="B42" s="463" t="s">
        <v>207</v>
      </c>
      <c r="C42" s="422" t="s">
        <v>60</v>
      </c>
      <c r="D42" s="421" t="s">
        <v>257</v>
      </c>
      <c r="E42" s="423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464">
        <v>2023</v>
      </c>
      <c r="K42" s="464">
        <v>2025</v>
      </c>
      <c r="L42" s="462">
        <v>3.4368099999999999</v>
      </c>
      <c r="M42" s="462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10">SUM(N42:T42)</f>
        <v>3.4361999999999999</v>
      </c>
      <c r="V42" s="7" t="s">
        <v>3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4">
        <v>0</v>
      </c>
      <c r="AI42" s="4">
        <v>0</v>
      </c>
      <c r="AJ42" s="4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4">
        <v>0</v>
      </c>
      <c r="AV42" s="303"/>
    </row>
    <row r="43" spans="1:48" ht="15.75" customHeight="1" x14ac:dyDescent="0.25">
      <c r="A43" s="467"/>
      <c r="B43" s="463"/>
      <c r="C43" s="422"/>
      <c r="D43" s="421"/>
      <c r="E43" s="423"/>
      <c r="F43" s="6" t="s">
        <v>19</v>
      </c>
      <c r="G43" s="6" t="s">
        <v>22</v>
      </c>
      <c r="H43" s="10" t="s">
        <v>59</v>
      </c>
      <c r="I43" s="6" t="s">
        <v>293</v>
      </c>
      <c r="J43" s="464"/>
      <c r="K43" s="464"/>
      <c r="L43" s="462"/>
      <c r="M43" s="46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5" t="s">
        <v>8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4">
        <v>0</v>
      </c>
      <c r="AI43" s="4">
        <v>0</v>
      </c>
      <c r="AJ43" s="4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4">
        <v>0</v>
      </c>
      <c r="AV43" s="303"/>
    </row>
    <row r="44" spans="1:48" ht="15.75" customHeight="1" x14ac:dyDescent="0.25">
      <c r="A44" s="467"/>
      <c r="B44" s="463"/>
      <c r="C44" s="422"/>
      <c r="D44" s="421"/>
      <c r="E44" s="423"/>
      <c r="F44" s="423" t="s">
        <v>39</v>
      </c>
      <c r="G44" s="423" t="s">
        <v>21</v>
      </c>
      <c r="H44" s="423" t="s">
        <v>59</v>
      </c>
      <c r="I44" s="423" t="s">
        <v>367</v>
      </c>
      <c r="J44" s="464"/>
      <c r="K44" s="464"/>
      <c r="L44" s="462"/>
      <c r="M44" s="46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4">
        <v>0</v>
      </c>
      <c r="AI44" s="4">
        <v>0</v>
      </c>
      <c r="AJ44" s="4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4">
        <v>0</v>
      </c>
      <c r="AV44" s="303"/>
    </row>
    <row r="45" spans="1:48" ht="15.75" customHeight="1" x14ac:dyDescent="0.25">
      <c r="A45" s="467"/>
      <c r="B45" s="463"/>
      <c r="C45" s="422"/>
      <c r="D45" s="421"/>
      <c r="E45" s="423"/>
      <c r="F45" s="423"/>
      <c r="G45" s="423"/>
      <c r="H45" s="423"/>
      <c r="I45" s="423"/>
      <c r="J45" s="464"/>
      <c r="K45" s="464"/>
      <c r="L45" s="462"/>
      <c r="M45" s="46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51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0</v>
      </c>
      <c r="AC45" s="192">
        <v>0</v>
      </c>
      <c r="AD45" s="192">
        <v>0</v>
      </c>
      <c r="AE45" s="192">
        <v>0</v>
      </c>
      <c r="AF45" s="192">
        <v>0</v>
      </c>
      <c r="AG45" s="192">
        <v>0</v>
      </c>
      <c r="AH45" s="4">
        <v>0</v>
      </c>
      <c r="AI45" s="4">
        <v>0</v>
      </c>
      <c r="AJ45" s="4">
        <v>0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192">
        <v>0</v>
      </c>
      <c r="AR45" s="192">
        <v>0</v>
      </c>
      <c r="AS45" s="192">
        <v>0</v>
      </c>
      <c r="AT45" s="192">
        <v>0</v>
      </c>
      <c r="AU45" s="4">
        <v>0</v>
      </c>
      <c r="AV45" s="303"/>
    </row>
    <row r="46" spans="1:48" ht="20.25" customHeight="1" x14ac:dyDescent="0.25">
      <c r="A46" s="467"/>
      <c r="B46" s="463"/>
      <c r="C46" s="422"/>
      <c r="D46" s="421"/>
      <c r="E46" s="423"/>
      <c r="F46" s="423"/>
      <c r="G46" s="423"/>
      <c r="H46" s="423"/>
      <c r="I46" s="423"/>
      <c r="J46" s="464"/>
      <c r="K46" s="464"/>
      <c r="L46" s="462"/>
      <c r="M46" s="462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10"/>
        <v>0</v>
      </c>
      <c r="V46" s="7" t="s">
        <v>52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0</v>
      </c>
      <c r="AC46" s="192">
        <v>0</v>
      </c>
      <c r="AD46" s="192">
        <v>0</v>
      </c>
      <c r="AE46" s="192">
        <v>0</v>
      </c>
      <c r="AF46" s="192">
        <v>0</v>
      </c>
      <c r="AG46" s="192">
        <v>0</v>
      </c>
      <c r="AH46" s="4">
        <v>0</v>
      </c>
      <c r="AI46" s="4">
        <v>0</v>
      </c>
      <c r="AJ46" s="4">
        <v>0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</v>
      </c>
      <c r="AU46" s="4">
        <v>0</v>
      </c>
      <c r="AV46" s="303"/>
    </row>
    <row r="47" spans="1:48" ht="19.5" customHeight="1" x14ac:dyDescent="0.25">
      <c r="A47" s="468"/>
      <c r="B47" s="463"/>
      <c r="C47" s="422"/>
      <c r="D47" s="421"/>
      <c r="E47" s="423"/>
      <c r="F47" s="423"/>
      <c r="G47" s="423"/>
      <c r="H47" s="423"/>
      <c r="I47" s="423"/>
      <c r="J47" s="464"/>
      <c r="K47" s="464"/>
      <c r="L47" s="462"/>
      <c r="M47" s="462"/>
      <c r="N47" s="231">
        <f t="shared" ref="N47:T47" si="11">SUM(N42:N46)</f>
        <v>0</v>
      </c>
      <c r="O47" s="231">
        <f t="shared" si="11"/>
        <v>0</v>
      </c>
      <c r="P47" s="231">
        <f t="shared" si="11"/>
        <v>0</v>
      </c>
      <c r="Q47" s="231">
        <f t="shared" si="11"/>
        <v>0</v>
      </c>
      <c r="R47" s="231">
        <f t="shared" si="11"/>
        <v>1.1456</v>
      </c>
      <c r="S47" s="231">
        <f t="shared" si="11"/>
        <v>1.1456</v>
      </c>
      <c r="T47" s="231">
        <f t="shared" si="11"/>
        <v>1.145</v>
      </c>
      <c r="U47" s="232">
        <f t="shared" si="10"/>
        <v>3.4361999999999999</v>
      </c>
      <c r="V47" s="232" t="s">
        <v>11</v>
      </c>
      <c r="W47" s="194">
        <f t="shared" ref="W47:AU47" si="12">SUM(W42:W46)</f>
        <v>0</v>
      </c>
      <c r="X47" s="194">
        <f t="shared" si="12"/>
        <v>0</v>
      </c>
      <c r="Y47" s="194">
        <f t="shared" si="12"/>
        <v>0</v>
      </c>
      <c r="Z47" s="194">
        <f t="shared" si="12"/>
        <v>0</v>
      </c>
      <c r="AA47" s="194">
        <f t="shared" si="12"/>
        <v>0</v>
      </c>
      <c r="AB47" s="194">
        <f t="shared" si="12"/>
        <v>0</v>
      </c>
      <c r="AC47" s="194">
        <f t="shared" si="12"/>
        <v>0</v>
      </c>
      <c r="AD47" s="194">
        <f t="shared" si="12"/>
        <v>0</v>
      </c>
      <c r="AE47" s="194">
        <f t="shared" si="12"/>
        <v>0</v>
      </c>
      <c r="AF47" s="194">
        <f t="shared" si="12"/>
        <v>0</v>
      </c>
      <c r="AG47" s="194">
        <f t="shared" si="12"/>
        <v>0</v>
      </c>
      <c r="AH47" s="231">
        <f t="shared" si="12"/>
        <v>0</v>
      </c>
      <c r="AI47" s="231">
        <f t="shared" si="12"/>
        <v>0</v>
      </c>
      <c r="AJ47" s="231">
        <f t="shared" si="12"/>
        <v>0</v>
      </c>
      <c r="AK47" s="194">
        <f t="shared" si="12"/>
        <v>0</v>
      </c>
      <c r="AL47" s="194">
        <f t="shared" si="12"/>
        <v>0</v>
      </c>
      <c r="AM47" s="194">
        <f t="shared" si="12"/>
        <v>0</v>
      </c>
      <c r="AN47" s="194">
        <f t="shared" si="12"/>
        <v>0</v>
      </c>
      <c r="AO47" s="194">
        <f t="shared" si="12"/>
        <v>0</v>
      </c>
      <c r="AP47" s="194">
        <f t="shared" si="12"/>
        <v>0</v>
      </c>
      <c r="AQ47" s="194">
        <f t="shared" si="12"/>
        <v>0</v>
      </c>
      <c r="AR47" s="194">
        <f t="shared" si="12"/>
        <v>0</v>
      </c>
      <c r="AS47" s="194">
        <f t="shared" si="12"/>
        <v>0</v>
      </c>
      <c r="AT47" s="194">
        <f t="shared" si="12"/>
        <v>0</v>
      </c>
      <c r="AU47" s="231">
        <f t="shared" si="12"/>
        <v>0</v>
      </c>
      <c r="AV47" s="329"/>
    </row>
    <row r="48" spans="1:48" ht="15.75" customHeight="1" x14ac:dyDescent="0.25">
      <c r="A48" s="414" t="s">
        <v>155</v>
      </c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65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89"/>
      <c r="AI48" s="189"/>
      <c r="AJ48" s="189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89"/>
      <c r="AV48" s="303"/>
    </row>
    <row r="49" spans="1:48" ht="15.75" customHeight="1" x14ac:dyDescent="0.25">
      <c r="A49" s="466"/>
      <c r="B49" s="463" t="s">
        <v>208</v>
      </c>
      <c r="C49" s="422" t="s">
        <v>61</v>
      </c>
      <c r="D49" s="421" t="s">
        <v>260</v>
      </c>
      <c r="E49" s="423" t="s">
        <v>122</v>
      </c>
      <c r="F49" s="6" t="s">
        <v>18</v>
      </c>
      <c r="G49" s="6" t="s">
        <v>20</v>
      </c>
      <c r="H49" s="6" t="s">
        <v>368</v>
      </c>
      <c r="I49" s="6" t="s">
        <v>57</v>
      </c>
      <c r="J49" s="464">
        <v>2022</v>
      </c>
      <c r="K49" s="464">
        <v>2023</v>
      </c>
      <c r="L49" s="462">
        <v>1.18391</v>
      </c>
      <c r="M49" s="462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13">SUM(N49:T49)</f>
        <v>4.4399999999999995E-3</v>
      </c>
      <c r="V49" s="7" t="s">
        <v>3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0</v>
      </c>
      <c r="AH49" s="4">
        <v>0</v>
      </c>
      <c r="AI49" s="4">
        <v>0</v>
      </c>
      <c r="AJ49" s="4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4">
        <v>0</v>
      </c>
      <c r="AV49" s="303"/>
    </row>
    <row r="50" spans="1:48" ht="15.75" customHeight="1" x14ac:dyDescent="0.25">
      <c r="A50" s="467"/>
      <c r="B50" s="463"/>
      <c r="C50" s="422"/>
      <c r="D50" s="421"/>
      <c r="E50" s="423"/>
      <c r="F50" s="6" t="s">
        <v>19</v>
      </c>
      <c r="G50" s="6" t="s">
        <v>22</v>
      </c>
      <c r="H50" s="6" t="s">
        <v>294</v>
      </c>
      <c r="I50" s="6" t="s">
        <v>294</v>
      </c>
      <c r="J50" s="464"/>
      <c r="K50" s="464"/>
      <c r="L50" s="462"/>
      <c r="M50" s="46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5" t="s">
        <v>8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192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0</v>
      </c>
      <c r="AH50" s="4">
        <v>0</v>
      </c>
      <c r="AI50" s="4">
        <v>0</v>
      </c>
      <c r="AJ50" s="4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4">
        <v>0</v>
      </c>
      <c r="AV50" s="303"/>
    </row>
    <row r="51" spans="1:48" ht="15.75" customHeight="1" x14ac:dyDescent="0.25">
      <c r="A51" s="467"/>
      <c r="B51" s="463"/>
      <c r="C51" s="422"/>
      <c r="D51" s="421"/>
      <c r="E51" s="423"/>
      <c r="F51" s="423" t="s">
        <v>39</v>
      </c>
      <c r="G51" s="423" t="s">
        <v>21</v>
      </c>
      <c r="H51" s="423" t="s">
        <v>316</v>
      </c>
      <c r="I51" s="423" t="s">
        <v>58</v>
      </c>
      <c r="J51" s="464"/>
      <c r="K51" s="464"/>
      <c r="L51" s="462"/>
      <c r="M51" s="46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4">
        <v>0</v>
      </c>
      <c r="AI51" s="4">
        <v>0</v>
      </c>
      <c r="AJ51" s="4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4">
        <v>0</v>
      </c>
      <c r="AV51" s="303"/>
    </row>
    <row r="52" spans="1:48" ht="15.75" customHeight="1" x14ac:dyDescent="0.25">
      <c r="A52" s="467"/>
      <c r="B52" s="463"/>
      <c r="C52" s="422"/>
      <c r="D52" s="421"/>
      <c r="E52" s="423"/>
      <c r="F52" s="423"/>
      <c r="G52" s="423"/>
      <c r="H52" s="423"/>
      <c r="I52" s="423"/>
      <c r="J52" s="464"/>
      <c r="K52" s="464"/>
      <c r="L52" s="462"/>
      <c r="M52" s="46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51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4">
        <v>0</v>
      </c>
      <c r="AI52" s="4">
        <v>0</v>
      </c>
      <c r="AJ52" s="4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4">
        <v>0</v>
      </c>
      <c r="AV52" s="303"/>
    </row>
    <row r="53" spans="1:48" ht="20.25" customHeight="1" x14ac:dyDescent="0.25">
      <c r="A53" s="467"/>
      <c r="B53" s="463"/>
      <c r="C53" s="422"/>
      <c r="D53" s="421"/>
      <c r="E53" s="423"/>
      <c r="F53" s="423"/>
      <c r="G53" s="423"/>
      <c r="H53" s="423"/>
      <c r="I53" s="423"/>
      <c r="J53" s="464"/>
      <c r="K53" s="464"/>
      <c r="L53" s="462"/>
      <c r="M53" s="462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13"/>
        <v>0</v>
      </c>
      <c r="V53" s="7" t="s">
        <v>52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4">
        <v>0</v>
      </c>
      <c r="AI53" s="4">
        <v>0</v>
      </c>
      <c r="AJ53" s="4">
        <v>0</v>
      </c>
      <c r="AK53" s="192">
        <v>0</v>
      </c>
      <c r="AL53" s="192">
        <v>0</v>
      </c>
      <c r="AM53" s="192">
        <v>0</v>
      </c>
      <c r="AN53" s="192">
        <v>0</v>
      </c>
      <c r="AO53" s="192">
        <v>0</v>
      </c>
      <c r="AP53" s="192">
        <v>0</v>
      </c>
      <c r="AQ53" s="192">
        <v>0</v>
      </c>
      <c r="AR53" s="192">
        <v>0</v>
      </c>
      <c r="AS53" s="192">
        <v>0</v>
      </c>
      <c r="AT53" s="192">
        <v>0</v>
      </c>
      <c r="AU53" s="4">
        <v>0</v>
      </c>
      <c r="AV53" s="303"/>
    </row>
    <row r="54" spans="1:48" ht="19.5" customHeight="1" x14ac:dyDescent="0.25">
      <c r="A54" s="468"/>
      <c r="B54" s="463"/>
      <c r="C54" s="422"/>
      <c r="D54" s="421"/>
      <c r="E54" s="423"/>
      <c r="F54" s="423"/>
      <c r="G54" s="423"/>
      <c r="H54" s="423"/>
      <c r="I54" s="423"/>
      <c r="J54" s="464"/>
      <c r="K54" s="464"/>
      <c r="L54" s="462"/>
      <c r="M54" s="462"/>
      <c r="N54" s="231">
        <f t="shared" ref="N54:T54" si="14">SUM(N49:N53)</f>
        <v>0</v>
      </c>
      <c r="O54" s="231">
        <f t="shared" si="14"/>
        <v>0</v>
      </c>
      <c r="P54" s="231">
        <f t="shared" si="14"/>
        <v>0</v>
      </c>
      <c r="Q54" s="231">
        <f t="shared" si="14"/>
        <v>0</v>
      </c>
      <c r="R54" s="231">
        <f t="shared" si="14"/>
        <v>1.48E-3</v>
      </c>
      <c r="S54" s="231">
        <f t="shared" si="14"/>
        <v>1.48E-3</v>
      </c>
      <c r="T54" s="231">
        <f t="shared" si="14"/>
        <v>1.48E-3</v>
      </c>
      <c r="U54" s="232">
        <f t="shared" si="13"/>
        <v>4.4399999999999995E-3</v>
      </c>
      <c r="V54" s="232" t="s">
        <v>11</v>
      </c>
      <c r="W54" s="194">
        <f t="shared" ref="W54:AU54" si="15">SUM(W49:W53)</f>
        <v>0</v>
      </c>
      <c r="X54" s="194">
        <f t="shared" si="15"/>
        <v>0</v>
      </c>
      <c r="Y54" s="194">
        <f t="shared" si="15"/>
        <v>0</v>
      </c>
      <c r="Z54" s="194">
        <f t="shared" si="15"/>
        <v>0</v>
      </c>
      <c r="AA54" s="194">
        <f t="shared" si="15"/>
        <v>0</v>
      </c>
      <c r="AB54" s="194">
        <f t="shared" si="15"/>
        <v>0</v>
      </c>
      <c r="AC54" s="194">
        <f t="shared" si="15"/>
        <v>0</v>
      </c>
      <c r="AD54" s="194">
        <f t="shared" si="15"/>
        <v>0</v>
      </c>
      <c r="AE54" s="194">
        <f t="shared" si="15"/>
        <v>0</v>
      </c>
      <c r="AF54" s="194">
        <f t="shared" si="15"/>
        <v>0</v>
      </c>
      <c r="AG54" s="194">
        <f t="shared" si="15"/>
        <v>0</v>
      </c>
      <c r="AH54" s="231">
        <f t="shared" si="15"/>
        <v>0</v>
      </c>
      <c r="AI54" s="231">
        <f t="shared" si="15"/>
        <v>0</v>
      </c>
      <c r="AJ54" s="231">
        <f t="shared" si="15"/>
        <v>0</v>
      </c>
      <c r="AK54" s="194">
        <f t="shared" si="15"/>
        <v>0</v>
      </c>
      <c r="AL54" s="194">
        <f t="shared" si="15"/>
        <v>0</v>
      </c>
      <c r="AM54" s="194">
        <f t="shared" si="15"/>
        <v>0</v>
      </c>
      <c r="AN54" s="194">
        <f t="shared" si="15"/>
        <v>0</v>
      </c>
      <c r="AO54" s="194">
        <f t="shared" si="15"/>
        <v>0</v>
      </c>
      <c r="AP54" s="194">
        <f t="shared" si="15"/>
        <v>0</v>
      </c>
      <c r="AQ54" s="194">
        <f t="shared" si="15"/>
        <v>0</v>
      </c>
      <c r="AR54" s="194">
        <f t="shared" si="15"/>
        <v>0</v>
      </c>
      <c r="AS54" s="194">
        <f t="shared" si="15"/>
        <v>0</v>
      </c>
      <c r="AT54" s="194">
        <f t="shared" si="15"/>
        <v>0</v>
      </c>
      <c r="AU54" s="231">
        <f t="shared" si="15"/>
        <v>0</v>
      </c>
      <c r="AV54" s="329"/>
    </row>
    <row r="55" spans="1:48" ht="15.75" customHeight="1" x14ac:dyDescent="0.25">
      <c r="A55" s="410" t="s">
        <v>27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.75" customHeight="1" x14ac:dyDescent="0.25">
      <c r="A56" s="414" t="s">
        <v>156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7"/>
    </row>
    <row r="57" spans="1:48" ht="23.25" customHeight="1" x14ac:dyDescent="0.25">
      <c r="A57" s="469" t="s">
        <v>65</v>
      </c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89"/>
      <c r="AI57" s="189"/>
      <c r="AJ57" s="189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89"/>
      <c r="AV57" s="303"/>
    </row>
    <row r="58" spans="1:48" ht="15.75" customHeight="1" x14ac:dyDescent="0.25">
      <c r="A58" s="414" t="s">
        <v>157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65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89"/>
      <c r="AI58" s="189"/>
      <c r="AJ58" s="189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89"/>
      <c r="AV58" s="303"/>
    </row>
    <row r="59" spans="1:48" ht="23.25" customHeight="1" x14ac:dyDescent="0.25">
      <c r="A59" s="469" t="s">
        <v>65</v>
      </c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89"/>
      <c r="AI59" s="189"/>
      <c r="AJ59" s="189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89"/>
      <c r="AV59" s="303"/>
    </row>
    <row r="60" spans="1:48" ht="15.75" customHeight="1" x14ac:dyDescent="0.25">
      <c r="A60" s="414" t="s">
        <v>158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65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89"/>
      <c r="AI60" s="189"/>
      <c r="AJ60" s="189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89"/>
      <c r="AV60" s="303"/>
    </row>
    <row r="61" spans="1:48" ht="19.5" customHeight="1" x14ac:dyDescent="0.25">
      <c r="A61" s="472"/>
      <c r="B61" s="421" t="s">
        <v>209</v>
      </c>
      <c r="C61" s="475" t="s">
        <v>67</v>
      </c>
      <c r="D61" s="421" t="s">
        <v>258</v>
      </c>
      <c r="E61" s="423" t="s">
        <v>276</v>
      </c>
      <c r="F61" s="6" t="s">
        <v>18</v>
      </c>
      <c r="G61" s="6" t="s">
        <v>20</v>
      </c>
      <c r="H61" s="6" t="s">
        <v>296</v>
      </c>
      <c r="I61" s="6" t="s">
        <v>296</v>
      </c>
      <c r="J61" s="464">
        <v>2023</v>
      </c>
      <c r="K61" s="464">
        <v>2023</v>
      </c>
      <c r="L61" s="462">
        <v>981.74878000000001</v>
      </c>
      <c r="M61" s="462">
        <f>Q67+R67+S67+T67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3" si="16">SUM(N61:T61)</f>
        <v>0</v>
      </c>
      <c r="V61" s="7" t="s">
        <v>3</v>
      </c>
      <c r="W61" s="94">
        <v>0</v>
      </c>
      <c r="X61" s="94">
        <v>0</v>
      </c>
      <c r="Y61" s="94">
        <v>0</v>
      </c>
      <c r="Z61" s="94">
        <v>0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5">
        <v>0</v>
      </c>
      <c r="AI61" s="5">
        <v>0</v>
      </c>
      <c r="AJ61" s="5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5">
        <v>0</v>
      </c>
      <c r="AV61" s="303"/>
    </row>
    <row r="62" spans="1:48" ht="19.5" customHeight="1" x14ac:dyDescent="0.25">
      <c r="A62" s="473"/>
      <c r="B62" s="421"/>
      <c r="C62" s="475"/>
      <c r="D62" s="421"/>
      <c r="E62" s="423"/>
      <c r="F62" s="6" t="s">
        <v>19</v>
      </c>
      <c r="G62" s="6" t="s">
        <v>22</v>
      </c>
      <c r="H62" s="6" t="s">
        <v>296</v>
      </c>
      <c r="I62" s="6" t="s">
        <v>296</v>
      </c>
      <c r="J62" s="464"/>
      <c r="K62" s="464"/>
      <c r="L62" s="462"/>
      <c r="M62" s="46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5" t="s">
        <v>8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5">
        <v>0</v>
      </c>
      <c r="AI62" s="5">
        <v>0</v>
      </c>
      <c r="AJ62" s="5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5">
        <v>0</v>
      </c>
      <c r="AV62" s="303"/>
    </row>
    <row r="63" spans="1:48" ht="19.5" customHeight="1" x14ac:dyDescent="0.25">
      <c r="A63" s="473"/>
      <c r="B63" s="421"/>
      <c r="C63" s="475"/>
      <c r="D63" s="421"/>
      <c r="E63" s="423"/>
      <c r="F63" s="423" t="s">
        <v>39</v>
      </c>
      <c r="G63" s="423" t="s">
        <v>21</v>
      </c>
      <c r="H63" s="423" t="s">
        <v>59</v>
      </c>
      <c r="I63" s="423" t="s">
        <v>295</v>
      </c>
      <c r="J63" s="464"/>
      <c r="K63" s="464"/>
      <c r="L63" s="462"/>
      <c r="M63" s="46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5">
        <v>0</v>
      </c>
      <c r="AI63" s="5">
        <v>0</v>
      </c>
      <c r="AJ63" s="5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5">
        <v>0</v>
      </c>
      <c r="AV63" s="303"/>
    </row>
    <row r="64" spans="1:48" ht="19.5" customHeight="1" x14ac:dyDescent="0.25">
      <c r="A64" s="473"/>
      <c r="B64" s="421"/>
      <c r="C64" s="475"/>
      <c r="D64" s="421"/>
      <c r="E64" s="423"/>
      <c r="F64" s="423"/>
      <c r="G64" s="423"/>
      <c r="H64" s="423"/>
      <c r="I64" s="423"/>
      <c r="J64" s="464"/>
      <c r="K64" s="464"/>
      <c r="L64" s="462"/>
      <c r="M64" s="462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16"/>
        <v>0</v>
      </c>
      <c r="V64" s="7" t="s">
        <v>51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5">
        <v>0</v>
      </c>
      <c r="AI64" s="5">
        <v>0</v>
      </c>
      <c r="AJ64" s="5">
        <v>0</v>
      </c>
      <c r="AK64" s="94">
        <v>0</v>
      </c>
      <c r="AL64" s="94">
        <v>0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5">
        <v>0</v>
      </c>
      <c r="AV64" s="303"/>
    </row>
    <row r="65" spans="1:48" ht="18" customHeight="1" x14ac:dyDescent="0.25">
      <c r="A65" s="473"/>
      <c r="B65" s="421"/>
      <c r="C65" s="475"/>
      <c r="D65" s="421"/>
      <c r="E65" s="423"/>
      <c r="F65" s="423"/>
      <c r="G65" s="423"/>
      <c r="H65" s="423"/>
      <c r="I65" s="423"/>
      <c r="J65" s="464"/>
      <c r="K65" s="464"/>
      <c r="L65" s="462"/>
      <c r="M65" s="462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16"/>
        <v>981.74878000000001</v>
      </c>
      <c r="V65" s="7" t="s">
        <v>52</v>
      </c>
      <c r="W65" s="94">
        <f t="shared" ref="W65:AJ65" si="17">W66</f>
        <v>0</v>
      </c>
      <c r="X65" s="94">
        <f t="shared" si="17"/>
        <v>0</v>
      </c>
      <c r="Y65" s="94">
        <f t="shared" si="17"/>
        <v>0</v>
      </c>
      <c r="Z65" s="94">
        <f t="shared" si="17"/>
        <v>0</v>
      </c>
      <c r="AA65" s="94">
        <f t="shared" si="17"/>
        <v>0</v>
      </c>
      <c r="AB65" s="94">
        <f t="shared" si="17"/>
        <v>0</v>
      </c>
      <c r="AC65" s="94">
        <f t="shared" si="17"/>
        <v>0</v>
      </c>
      <c r="AD65" s="94">
        <f t="shared" si="17"/>
        <v>0</v>
      </c>
      <c r="AE65" s="94">
        <f t="shared" si="17"/>
        <v>0</v>
      </c>
      <c r="AF65" s="94">
        <f t="shared" si="17"/>
        <v>0</v>
      </c>
      <c r="AG65" s="94">
        <f t="shared" si="17"/>
        <v>11.5</v>
      </c>
      <c r="AH65" s="94">
        <f t="shared" si="17"/>
        <v>0</v>
      </c>
      <c r="AI65" s="94">
        <f t="shared" si="17"/>
        <v>0</v>
      </c>
      <c r="AJ65" s="94">
        <f t="shared" si="17"/>
        <v>0</v>
      </c>
      <c r="AK65" s="94">
        <f>AK66</f>
        <v>11.5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0</v>
      </c>
      <c r="AS65" s="94">
        <v>0</v>
      </c>
      <c r="AT65" s="94">
        <v>0</v>
      </c>
      <c r="AU65" s="5">
        <v>0</v>
      </c>
      <c r="AV65" s="303"/>
    </row>
    <row r="66" spans="1:48" s="235" customFormat="1" ht="18" hidden="1" customHeight="1" x14ac:dyDescent="0.25">
      <c r="A66" s="473"/>
      <c r="B66" s="421"/>
      <c r="C66" s="475"/>
      <c r="D66" s="421"/>
      <c r="E66" s="423"/>
      <c r="F66" s="423"/>
      <c r="G66" s="423"/>
      <c r="H66" s="423"/>
      <c r="I66" s="423"/>
      <c r="J66" s="464"/>
      <c r="K66" s="464"/>
      <c r="L66" s="462"/>
      <c r="M66" s="462"/>
      <c r="N66" s="234"/>
      <c r="O66" s="234"/>
      <c r="P66" s="234"/>
      <c r="Q66" s="234"/>
      <c r="R66" s="234"/>
      <c r="S66" s="234"/>
      <c r="T66" s="234"/>
      <c r="U66" s="234"/>
      <c r="V66" s="237" t="s">
        <v>959</v>
      </c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>
        <f>AK66</f>
        <v>11.5</v>
      </c>
      <c r="AH66" s="234"/>
      <c r="AI66" s="234"/>
      <c r="AJ66" s="234"/>
      <c r="AK66" s="209">
        <f>11.5</f>
        <v>11.5</v>
      </c>
      <c r="AL66" s="209"/>
      <c r="AM66" s="209"/>
      <c r="AN66" s="209"/>
      <c r="AO66" s="209"/>
      <c r="AP66" s="209"/>
      <c r="AQ66" s="209"/>
      <c r="AR66" s="209"/>
      <c r="AS66" s="209"/>
      <c r="AT66" s="209"/>
      <c r="AU66" s="234"/>
      <c r="AV66" s="330"/>
    </row>
    <row r="67" spans="1:48" ht="17.25" customHeight="1" x14ac:dyDescent="0.25">
      <c r="A67" s="473"/>
      <c r="B67" s="421"/>
      <c r="C67" s="475"/>
      <c r="D67" s="421"/>
      <c r="E67" s="423"/>
      <c r="F67" s="423"/>
      <c r="G67" s="423"/>
      <c r="H67" s="423"/>
      <c r="I67" s="423"/>
      <c r="J67" s="464"/>
      <c r="K67" s="464"/>
      <c r="L67" s="462"/>
      <c r="M67" s="462"/>
      <c r="N67" s="231">
        <f t="shared" ref="N67:T67" si="18">SUM(N61:N65)</f>
        <v>0</v>
      </c>
      <c r="O67" s="231">
        <f t="shared" si="18"/>
        <v>0</v>
      </c>
      <c r="P67" s="231">
        <f t="shared" si="18"/>
        <v>0</v>
      </c>
      <c r="Q67" s="231">
        <f t="shared" si="18"/>
        <v>0</v>
      </c>
      <c r="R67" s="231">
        <f t="shared" si="18"/>
        <v>396.73378000000002</v>
      </c>
      <c r="S67" s="231">
        <f t="shared" si="18"/>
        <v>585.01499999999999</v>
      </c>
      <c r="T67" s="231">
        <f t="shared" si="18"/>
        <v>0</v>
      </c>
      <c r="U67" s="232">
        <f t="shared" si="16"/>
        <v>981.74878000000001</v>
      </c>
      <c r="V67" s="232" t="s">
        <v>11</v>
      </c>
      <c r="W67" s="194">
        <f t="shared" ref="W67:AU67" si="19">SUM(W61:W65)</f>
        <v>0</v>
      </c>
      <c r="X67" s="194">
        <f t="shared" si="19"/>
        <v>0</v>
      </c>
      <c r="Y67" s="194">
        <f t="shared" si="19"/>
        <v>0</v>
      </c>
      <c r="Z67" s="194">
        <f t="shared" si="19"/>
        <v>0</v>
      </c>
      <c r="AA67" s="194">
        <f t="shared" si="19"/>
        <v>0</v>
      </c>
      <c r="AB67" s="194">
        <f t="shared" si="19"/>
        <v>0</v>
      </c>
      <c r="AC67" s="194">
        <f t="shared" si="19"/>
        <v>0</v>
      </c>
      <c r="AD67" s="194">
        <f t="shared" si="19"/>
        <v>0</v>
      </c>
      <c r="AE67" s="194">
        <f t="shared" si="19"/>
        <v>0</v>
      </c>
      <c r="AF67" s="194">
        <f t="shared" si="19"/>
        <v>0</v>
      </c>
      <c r="AG67" s="194">
        <f t="shared" si="19"/>
        <v>11.5</v>
      </c>
      <c r="AH67" s="231">
        <f t="shared" si="19"/>
        <v>0</v>
      </c>
      <c r="AI67" s="231">
        <f t="shared" si="19"/>
        <v>0</v>
      </c>
      <c r="AJ67" s="231">
        <f t="shared" si="19"/>
        <v>0</v>
      </c>
      <c r="AK67" s="194">
        <f t="shared" si="19"/>
        <v>11.5</v>
      </c>
      <c r="AL67" s="194">
        <f t="shared" si="19"/>
        <v>0</v>
      </c>
      <c r="AM67" s="194">
        <f t="shared" si="19"/>
        <v>0</v>
      </c>
      <c r="AN67" s="194">
        <f t="shared" si="19"/>
        <v>0</v>
      </c>
      <c r="AO67" s="194">
        <f t="shared" si="19"/>
        <v>0</v>
      </c>
      <c r="AP67" s="194">
        <f t="shared" si="19"/>
        <v>0</v>
      </c>
      <c r="AQ67" s="194">
        <f t="shared" si="19"/>
        <v>0</v>
      </c>
      <c r="AR67" s="194">
        <f t="shared" si="19"/>
        <v>0</v>
      </c>
      <c r="AS67" s="194">
        <f t="shared" si="19"/>
        <v>0</v>
      </c>
      <c r="AT67" s="194">
        <f t="shared" si="19"/>
        <v>0</v>
      </c>
      <c r="AU67" s="231">
        <f t="shared" si="19"/>
        <v>0</v>
      </c>
      <c r="AV67" s="329"/>
    </row>
    <row r="68" spans="1:48" ht="19.5" customHeight="1" x14ac:dyDescent="0.25">
      <c r="A68" s="473"/>
      <c r="B68" s="421" t="s">
        <v>210</v>
      </c>
      <c r="C68" s="475" t="s">
        <v>68</v>
      </c>
      <c r="D68" s="421" t="s">
        <v>259</v>
      </c>
      <c r="E68" s="423" t="s">
        <v>277</v>
      </c>
      <c r="F68" s="6" t="s">
        <v>18</v>
      </c>
      <c r="G68" s="6" t="s">
        <v>20</v>
      </c>
      <c r="H68" s="6" t="s">
        <v>296</v>
      </c>
      <c r="I68" s="6" t="s">
        <v>296</v>
      </c>
      <c r="J68" s="464">
        <v>2023</v>
      </c>
      <c r="K68" s="464">
        <v>2023</v>
      </c>
      <c r="L68" s="462">
        <v>97.070650000000001</v>
      </c>
      <c r="M68" s="462">
        <f>Q73+R73+S73+T73</f>
        <v>97.070650000000001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7" t="s">
        <v>3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5">
        <v>0</v>
      </c>
      <c r="AI68" s="5">
        <v>0</v>
      </c>
      <c r="AJ68" s="5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5">
        <v>0</v>
      </c>
      <c r="AV68" s="303"/>
    </row>
    <row r="69" spans="1:48" ht="19.5" customHeight="1" x14ac:dyDescent="0.25">
      <c r="A69" s="473"/>
      <c r="B69" s="421"/>
      <c r="C69" s="475"/>
      <c r="D69" s="421"/>
      <c r="E69" s="423"/>
      <c r="F69" s="6" t="s">
        <v>19</v>
      </c>
      <c r="G69" s="6" t="s">
        <v>22</v>
      </c>
      <c r="H69" s="6" t="s">
        <v>296</v>
      </c>
      <c r="I69" s="6" t="s">
        <v>296</v>
      </c>
      <c r="J69" s="464"/>
      <c r="K69" s="464"/>
      <c r="L69" s="462"/>
      <c r="M69" s="46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5" t="s">
        <v>8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5">
        <v>0</v>
      </c>
      <c r="AI69" s="5">
        <v>0</v>
      </c>
      <c r="AJ69" s="5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5">
        <v>0</v>
      </c>
      <c r="AV69" s="303"/>
    </row>
    <row r="70" spans="1:48" ht="19.5" customHeight="1" x14ac:dyDescent="0.25">
      <c r="A70" s="473"/>
      <c r="B70" s="421"/>
      <c r="C70" s="475"/>
      <c r="D70" s="421"/>
      <c r="E70" s="423"/>
      <c r="F70" s="423" t="s">
        <v>39</v>
      </c>
      <c r="G70" s="423" t="s">
        <v>21</v>
      </c>
      <c r="H70" s="423" t="s">
        <v>59</v>
      </c>
      <c r="I70" s="423" t="s">
        <v>297</v>
      </c>
      <c r="J70" s="464"/>
      <c r="K70" s="464"/>
      <c r="L70" s="462"/>
      <c r="M70" s="46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5">
        <v>0</v>
      </c>
      <c r="AI70" s="5">
        <v>0</v>
      </c>
      <c r="AJ70" s="5">
        <v>0</v>
      </c>
      <c r="AK70" s="94">
        <v>0</v>
      </c>
      <c r="AL70" s="94">
        <v>0</v>
      </c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5">
        <v>0</v>
      </c>
      <c r="AV70" s="303"/>
    </row>
    <row r="71" spans="1:48" ht="19.5" customHeight="1" x14ac:dyDescent="0.25">
      <c r="A71" s="473"/>
      <c r="B71" s="421"/>
      <c r="C71" s="475"/>
      <c r="D71" s="421"/>
      <c r="E71" s="423"/>
      <c r="F71" s="423"/>
      <c r="G71" s="423"/>
      <c r="H71" s="423"/>
      <c r="I71" s="423"/>
      <c r="J71" s="464"/>
      <c r="K71" s="464"/>
      <c r="L71" s="462"/>
      <c r="M71" s="462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16"/>
        <v>0</v>
      </c>
      <c r="V71" s="7" t="s">
        <v>51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5">
        <v>0</v>
      </c>
      <c r="AI71" s="5">
        <v>0</v>
      </c>
      <c r="AJ71" s="5">
        <v>0</v>
      </c>
      <c r="AK71" s="94">
        <v>0</v>
      </c>
      <c r="AL71" s="94">
        <v>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5">
        <v>0</v>
      </c>
      <c r="AV71" s="303"/>
    </row>
    <row r="72" spans="1:48" ht="18" customHeight="1" x14ac:dyDescent="0.25">
      <c r="A72" s="473"/>
      <c r="B72" s="421"/>
      <c r="C72" s="475"/>
      <c r="D72" s="421"/>
      <c r="E72" s="423"/>
      <c r="F72" s="423"/>
      <c r="G72" s="423"/>
      <c r="H72" s="423"/>
      <c r="I72" s="423"/>
      <c r="J72" s="464"/>
      <c r="K72" s="464"/>
      <c r="L72" s="462"/>
      <c r="M72" s="462"/>
      <c r="N72" s="5">
        <v>0</v>
      </c>
      <c r="O72" s="5">
        <v>0</v>
      </c>
      <c r="P72" s="5">
        <v>0</v>
      </c>
      <c r="Q72" s="5">
        <v>0</v>
      </c>
      <c r="R72" s="5">
        <v>23.657599999999999</v>
      </c>
      <c r="S72" s="5">
        <v>73.413049999999998</v>
      </c>
      <c r="T72" s="5">
        <v>0</v>
      </c>
      <c r="U72" s="5">
        <f t="shared" si="16"/>
        <v>97.070650000000001</v>
      </c>
      <c r="V72" s="7" t="s">
        <v>52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5">
        <v>0</v>
      </c>
      <c r="AI72" s="5">
        <v>0</v>
      </c>
      <c r="AJ72" s="5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5">
        <v>0</v>
      </c>
      <c r="AV72" s="303"/>
    </row>
    <row r="73" spans="1:48" ht="17.25" customHeight="1" x14ac:dyDescent="0.25">
      <c r="A73" s="474"/>
      <c r="B73" s="421"/>
      <c r="C73" s="475"/>
      <c r="D73" s="421"/>
      <c r="E73" s="423"/>
      <c r="F73" s="423"/>
      <c r="G73" s="423"/>
      <c r="H73" s="423"/>
      <c r="I73" s="423"/>
      <c r="J73" s="464"/>
      <c r="K73" s="464"/>
      <c r="L73" s="462"/>
      <c r="M73" s="462"/>
      <c r="N73" s="231">
        <f t="shared" ref="N73:T73" si="20">SUM(N68:N72)</f>
        <v>0</v>
      </c>
      <c r="O73" s="231">
        <f t="shared" si="20"/>
        <v>0</v>
      </c>
      <c r="P73" s="231">
        <f t="shared" si="20"/>
        <v>0</v>
      </c>
      <c r="Q73" s="231">
        <f t="shared" si="20"/>
        <v>0</v>
      </c>
      <c r="R73" s="231">
        <f t="shared" si="20"/>
        <v>23.657599999999999</v>
      </c>
      <c r="S73" s="231">
        <f t="shared" si="20"/>
        <v>73.413049999999998</v>
      </c>
      <c r="T73" s="231">
        <f t="shared" si="20"/>
        <v>0</v>
      </c>
      <c r="U73" s="232">
        <f t="shared" si="16"/>
        <v>97.070650000000001</v>
      </c>
      <c r="V73" s="232" t="s">
        <v>11</v>
      </c>
      <c r="W73" s="194">
        <f t="shared" ref="W73:AU73" si="21">SUM(W68:W72)</f>
        <v>0</v>
      </c>
      <c r="X73" s="194">
        <f t="shared" si="21"/>
        <v>0</v>
      </c>
      <c r="Y73" s="194">
        <f t="shared" si="21"/>
        <v>0</v>
      </c>
      <c r="Z73" s="194">
        <f t="shared" si="21"/>
        <v>0</v>
      </c>
      <c r="AA73" s="194">
        <f t="shared" si="21"/>
        <v>0</v>
      </c>
      <c r="AB73" s="194">
        <f t="shared" si="21"/>
        <v>0</v>
      </c>
      <c r="AC73" s="194">
        <f t="shared" si="21"/>
        <v>0</v>
      </c>
      <c r="AD73" s="194">
        <f t="shared" si="21"/>
        <v>0</v>
      </c>
      <c r="AE73" s="194">
        <f t="shared" si="21"/>
        <v>0</v>
      </c>
      <c r="AF73" s="194">
        <f t="shared" si="21"/>
        <v>0</v>
      </c>
      <c r="AG73" s="194">
        <f t="shared" si="21"/>
        <v>0</v>
      </c>
      <c r="AH73" s="231">
        <f t="shared" si="21"/>
        <v>0</v>
      </c>
      <c r="AI73" s="231">
        <f t="shared" si="21"/>
        <v>0</v>
      </c>
      <c r="AJ73" s="231">
        <f t="shared" si="21"/>
        <v>0</v>
      </c>
      <c r="AK73" s="194">
        <f t="shared" si="21"/>
        <v>0</v>
      </c>
      <c r="AL73" s="194">
        <f t="shared" si="21"/>
        <v>0</v>
      </c>
      <c r="AM73" s="194">
        <f t="shared" si="21"/>
        <v>0</v>
      </c>
      <c r="AN73" s="194">
        <f t="shared" si="21"/>
        <v>0</v>
      </c>
      <c r="AO73" s="194">
        <f t="shared" si="21"/>
        <v>0</v>
      </c>
      <c r="AP73" s="194">
        <f t="shared" si="21"/>
        <v>0</v>
      </c>
      <c r="AQ73" s="194">
        <f t="shared" si="21"/>
        <v>0</v>
      </c>
      <c r="AR73" s="194">
        <f t="shared" si="21"/>
        <v>0</v>
      </c>
      <c r="AS73" s="194">
        <f t="shared" si="21"/>
        <v>0</v>
      </c>
      <c r="AT73" s="194">
        <f t="shared" si="21"/>
        <v>0</v>
      </c>
      <c r="AU73" s="231">
        <f t="shared" si="21"/>
        <v>0</v>
      </c>
      <c r="AV73" s="329"/>
    </row>
    <row r="74" spans="1:48" ht="15.75" customHeight="1" x14ac:dyDescent="0.25">
      <c r="A74" s="414" t="s">
        <v>159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65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89"/>
      <c r="AI74" s="189"/>
      <c r="AJ74" s="189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89"/>
      <c r="AV74" s="303"/>
    </row>
    <row r="75" spans="1:48" ht="29.25" customHeight="1" x14ac:dyDescent="0.25">
      <c r="A75" s="469" t="s">
        <v>65</v>
      </c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89"/>
      <c r="AI75" s="189"/>
      <c r="AJ75" s="189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89"/>
      <c r="AV75" s="303"/>
    </row>
    <row r="76" spans="1:48" ht="15.75" customHeight="1" x14ac:dyDescent="0.25">
      <c r="A76" s="410" t="s">
        <v>25</v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2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412"/>
      <c r="AL76" s="412"/>
      <c r="AM76" s="412"/>
      <c r="AN76" s="412"/>
      <c r="AO76" s="412"/>
      <c r="AP76" s="412"/>
      <c r="AQ76" s="412"/>
      <c r="AR76" s="412"/>
      <c r="AS76" s="412"/>
      <c r="AT76" s="412"/>
      <c r="AU76" s="412"/>
      <c r="AV76" s="413"/>
    </row>
    <row r="77" spans="1:48" ht="15.75" customHeight="1" x14ac:dyDescent="0.25">
      <c r="A77" s="414" t="s">
        <v>160</v>
      </c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6"/>
      <c r="AL77" s="416"/>
      <c r="AM77" s="416"/>
      <c r="AN77" s="416"/>
      <c r="AO77" s="416"/>
      <c r="AP77" s="416"/>
      <c r="AQ77" s="416"/>
      <c r="AR77" s="416"/>
      <c r="AS77" s="416"/>
      <c r="AT77" s="416"/>
      <c r="AU77" s="416"/>
      <c r="AV77" s="417"/>
    </row>
    <row r="78" spans="1:48" ht="40.5" customHeight="1" x14ac:dyDescent="0.25">
      <c r="A78" s="472"/>
      <c r="B78" s="421" t="s">
        <v>211</v>
      </c>
      <c r="C78" s="422" t="s">
        <v>203</v>
      </c>
      <c r="D78" s="421" t="s">
        <v>257</v>
      </c>
      <c r="E78" s="423" t="s">
        <v>204</v>
      </c>
      <c r="F78" s="6" t="s">
        <v>18</v>
      </c>
      <c r="G78" s="6" t="s">
        <v>20</v>
      </c>
      <c r="H78" s="6" t="s">
        <v>57</v>
      </c>
      <c r="I78" s="6" t="s">
        <v>298</v>
      </c>
      <c r="J78" s="464">
        <v>2023</v>
      </c>
      <c r="K78" s="464">
        <v>2023</v>
      </c>
      <c r="L78" s="462">
        <v>4.9589999999999996</v>
      </c>
      <c r="M78" s="462">
        <f>Q83+R83+S83+T83</f>
        <v>4.9589999999999996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ref="U78:U90" si="22">SUM(N78:T78)</f>
        <v>0</v>
      </c>
      <c r="V78" s="7" t="s">
        <v>3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5">
        <v>0</v>
      </c>
      <c r="AI78" s="5">
        <v>0</v>
      </c>
      <c r="AJ78" s="5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5">
        <v>0</v>
      </c>
      <c r="AV78" s="488" t="s">
        <v>997</v>
      </c>
    </row>
    <row r="79" spans="1:48" ht="28.5" customHeight="1" x14ac:dyDescent="0.25">
      <c r="A79" s="473"/>
      <c r="B79" s="421"/>
      <c r="C79" s="422"/>
      <c r="D79" s="421"/>
      <c r="E79" s="423"/>
      <c r="F79" s="6" t="s">
        <v>19</v>
      </c>
      <c r="G79" s="6" t="s">
        <v>22</v>
      </c>
      <c r="H79" s="6" t="s">
        <v>58</v>
      </c>
      <c r="I79" s="6" t="s">
        <v>299</v>
      </c>
      <c r="J79" s="464"/>
      <c r="K79" s="464"/>
      <c r="L79" s="462"/>
      <c r="M79" s="46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5" t="s">
        <v>8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5">
        <v>0</v>
      </c>
      <c r="AI79" s="5">
        <v>0</v>
      </c>
      <c r="AJ79" s="5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5">
        <v>0</v>
      </c>
      <c r="AV79" s="556"/>
    </row>
    <row r="80" spans="1:48" ht="19.5" customHeight="1" x14ac:dyDescent="0.25">
      <c r="A80" s="473"/>
      <c r="B80" s="421"/>
      <c r="C80" s="422"/>
      <c r="D80" s="421"/>
      <c r="E80" s="423"/>
      <c r="F80" s="423" t="s">
        <v>39</v>
      </c>
      <c r="G80" s="423" t="s">
        <v>21</v>
      </c>
      <c r="H80" s="423" t="s">
        <v>59</v>
      </c>
      <c r="I80" s="423" t="s">
        <v>369</v>
      </c>
      <c r="J80" s="464"/>
      <c r="K80" s="464"/>
      <c r="L80" s="462"/>
      <c r="M80" s="46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5">
        <v>0</v>
      </c>
      <c r="AI80" s="5">
        <v>0</v>
      </c>
      <c r="AJ80" s="5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5">
        <v>0</v>
      </c>
      <c r="AV80" s="556"/>
    </row>
    <row r="81" spans="1:48" ht="19.5" customHeight="1" x14ac:dyDescent="0.25">
      <c r="A81" s="473"/>
      <c r="B81" s="421"/>
      <c r="C81" s="422"/>
      <c r="D81" s="421"/>
      <c r="E81" s="423"/>
      <c r="F81" s="423"/>
      <c r="G81" s="423"/>
      <c r="H81" s="423"/>
      <c r="I81" s="423"/>
      <c r="J81" s="464"/>
      <c r="K81" s="464"/>
      <c r="L81" s="462"/>
      <c r="M81" s="462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22"/>
        <v>0</v>
      </c>
      <c r="V81" s="7" t="s">
        <v>51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5">
        <v>0</v>
      </c>
      <c r="AI81" s="5">
        <v>0</v>
      </c>
      <c r="AJ81" s="5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5">
        <v>0</v>
      </c>
      <c r="AV81" s="556"/>
    </row>
    <row r="82" spans="1:48" ht="18" customHeight="1" x14ac:dyDescent="0.25">
      <c r="A82" s="473"/>
      <c r="B82" s="421"/>
      <c r="C82" s="422"/>
      <c r="D82" s="421"/>
      <c r="E82" s="423"/>
      <c r="F82" s="423"/>
      <c r="G82" s="423"/>
      <c r="H82" s="423"/>
      <c r="I82" s="423"/>
      <c r="J82" s="464"/>
      <c r="K82" s="464"/>
      <c r="L82" s="462"/>
      <c r="M82" s="462"/>
      <c r="N82" s="5">
        <v>0</v>
      </c>
      <c r="O82" s="5">
        <v>0</v>
      </c>
      <c r="P82" s="5">
        <v>0</v>
      </c>
      <c r="Q82" s="5">
        <v>2.23428</v>
      </c>
      <c r="R82" s="5">
        <v>2.72472</v>
      </c>
      <c r="S82" s="5">
        <v>0</v>
      </c>
      <c r="T82" s="5">
        <v>0</v>
      </c>
      <c r="U82" s="5">
        <f t="shared" si="22"/>
        <v>4.9589999999999996</v>
      </c>
      <c r="V82" s="7" t="s">
        <v>52</v>
      </c>
      <c r="W82" s="94">
        <v>2234.2800000000002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5">
        <v>0</v>
      </c>
      <c r="AI82" s="5">
        <v>0</v>
      </c>
      <c r="AJ82" s="5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5">
        <v>0</v>
      </c>
      <c r="AV82" s="557"/>
    </row>
    <row r="83" spans="1:48" ht="17.25" customHeight="1" x14ac:dyDescent="0.25">
      <c r="A83" s="473"/>
      <c r="B83" s="421"/>
      <c r="C83" s="422"/>
      <c r="D83" s="421"/>
      <c r="E83" s="423"/>
      <c r="F83" s="423"/>
      <c r="G83" s="423"/>
      <c r="H83" s="423"/>
      <c r="I83" s="423"/>
      <c r="J83" s="464"/>
      <c r="K83" s="464"/>
      <c r="L83" s="462"/>
      <c r="M83" s="462"/>
      <c r="N83" s="231">
        <f t="shared" ref="N83:T83" si="23">SUM(N78:N82)</f>
        <v>0</v>
      </c>
      <c r="O83" s="231">
        <f t="shared" si="23"/>
        <v>0</v>
      </c>
      <c r="P83" s="231">
        <f t="shared" si="23"/>
        <v>0</v>
      </c>
      <c r="Q83" s="231">
        <f t="shared" si="23"/>
        <v>2.23428</v>
      </c>
      <c r="R83" s="231">
        <f t="shared" si="23"/>
        <v>2.72472</v>
      </c>
      <c r="S83" s="231">
        <f t="shared" si="23"/>
        <v>0</v>
      </c>
      <c r="T83" s="231">
        <f t="shared" si="23"/>
        <v>0</v>
      </c>
      <c r="U83" s="232">
        <f t="shared" si="22"/>
        <v>4.9589999999999996</v>
      </c>
      <c r="V83" s="232" t="s">
        <v>11</v>
      </c>
      <c r="W83" s="194">
        <f t="shared" ref="W83:AU83" si="24">SUM(W78:W82)</f>
        <v>2234.2800000000002</v>
      </c>
      <c r="X83" s="194">
        <f t="shared" si="24"/>
        <v>0</v>
      </c>
      <c r="Y83" s="194">
        <f t="shared" si="24"/>
        <v>0</v>
      </c>
      <c r="Z83" s="194">
        <f t="shared" si="24"/>
        <v>0</v>
      </c>
      <c r="AA83" s="194">
        <f t="shared" si="24"/>
        <v>0</v>
      </c>
      <c r="AB83" s="194">
        <f t="shared" si="24"/>
        <v>0</v>
      </c>
      <c r="AC83" s="194">
        <f t="shared" si="24"/>
        <v>0</v>
      </c>
      <c r="AD83" s="194">
        <f t="shared" si="24"/>
        <v>0</v>
      </c>
      <c r="AE83" s="194">
        <f t="shared" si="24"/>
        <v>0</v>
      </c>
      <c r="AF83" s="194">
        <f t="shared" si="24"/>
        <v>0</v>
      </c>
      <c r="AG83" s="194">
        <f t="shared" si="24"/>
        <v>0</v>
      </c>
      <c r="AH83" s="231">
        <f t="shared" si="24"/>
        <v>0</v>
      </c>
      <c r="AI83" s="231">
        <f t="shared" si="24"/>
        <v>0</v>
      </c>
      <c r="AJ83" s="231">
        <f t="shared" si="24"/>
        <v>0</v>
      </c>
      <c r="AK83" s="194">
        <f t="shared" si="24"/>
        <v>0</v>
      </c>
      <c r="AL83" s="194">
        <f t="shared" si="24"/>
        <v>0</v>
      </c>
      <c r="AM83" s="194">
        <f t="shared" si="24"/>
        <v>0</v>
      </c>
      <c r="AN83" s="194">
        <f t="shared" si="24"/>
        <v>0</v>
      </c>
      <c r="AO83" s="194">
        <f t="shared" si="24"/>
        <v>0</v>
      </c>
      <c r="AP83" s="194">
        <f t="shared" si="24"/>
        <v>0</v>
      </c>
      <c r="AQ83" s="194">
        <f t="shared" si="24"/>
        <v>0</v>
      </c>
      <c r="AR83" s="194">
        <f t="shared" si="24"/>
        <v>0</v>
      </c>
      <c r="AS83" s="194">
        <f t="shared" si="24"/>
        <v>0</v>
      </c>
      <c r="AT83" s="194">
        <f t="shared" si="24"/>
        <v>0</v>
      </c>
      <c r="AU83" s="231">
        <f t="shared" si="24"/>
        <v>0</v>
      </c>
      <c r="AV83" s="231"/>
    </row>
    <row r="84" spans="1:48" ht="19.5" customHeight="1" x14ac:dyDescent="0.25">
      <c r="A84" s="473"/>
      <c r="B84" s="421" t="s">
        <v>212</v>
      </c>
      <c r="C84" s="422" t="s">
        <v>66</v>
      </c>
      <c r="D84" s="421" t="s">
        <v>257</v>
      </c>
      <c r="E84" s="423" t="s">
        <v>123</v>
      </c>
      <c r="F84" s="6" t="s">
        <v>18</v>
      </c>
      <c r="G84" s="6" t="s">
        <v>20</v>
      </c>
      <c r="H84" s="6" t="s">
        <v>370</v>
      </c>
      <c r="I84" s="6" t="s">
        <v>371</v>
      </c>
      <c r="J84" s="464">
        <v>2023</v>
      </c>
      <c r="K84" s="464">
        <v>2023</v>
      </c>
      <c r="L84" s="462">
        <v>6.0289200000000003</v>
      </c>
      <c r="M84" s="462">
        <f>Q90+R90+S90+T90</f>
        <v>6.0289200000000003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f t="shared" si="22"/>
        <v>0</v>
      </c>
      <c r="V84" s="7" t="s">
        <v>3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5">
        <v>0</v>
      </c>
      <c r="AI84" s="5">
        <v>0</v>
      </c>
      <c r="AJ84" s="5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5">
        <v>0</v>
      </c>
      <c r="AV84" s="5"/>
    </row>
    <row r="85" spans="1:48" ht="36" customHeight="1" x14ac:dyDescent="0.25">
      <c r="A85" s="473"/>
      <c r="B85" s="421"/>
      <c r="C85" s="422"/>
      <c r="D85" s="421"/>
      <c r="E85" s="423"/>
      <c r="F85" s="6" t="s">
        <v>19</v>
      </c>
      <c r="G85" s="6" t="s">
        <v>22</v>
      </c>
      <c r="H85" s="6" t="s">
        <v>307</v>
      </c>
      <c r="I85" s="6" t="s">
        <v>307</v>
      </c>
      <c r="J85" s="464"/>
      <c r="K85" s="464"/>
      <c r="L85" s="462"/>
      <c r="M85" s="462"/>
      <c r="N85" s="5">
        <v>0</v>
      </c>
      <c r="O85" s="5">
        <v>0</v>
      </c>
      <c r="P85" s="5">
        <v>0</v>
      </c>
      <c r="Q85" s="5">
        <v>0</v>
      </c>
      <c r="R85" s="5">
        <v>6.0289200000000003</v>
      </c>
      <c r="S85" s="5">
        <v>0</v>
      </c>
      <c r="T85" s="5">
        <v>0</v>
      </c>
      <c r="U85" s="5">
        <f t="shared" si="22"/>
        <v>6.0289200000000003</v>
      </c>
      <c r="V85" s="5" t="s">
        <v>8</v>
      </c>
      <c r="W85" s="94">
        <f t="shared" ref="W85:AJ85" si="25">W86</f>
        <v>0</v>
      </c>
      <c r="X85" s="94">
        <f t="shared" si="25"/>
        <v>27.45</v>
      </c>
      <c r="Y85" s="94">
        <f t="shared" si="25"/>
        <v>0</v>
      </c>
      <c r="Z85" s="94">
        <f t="shared" si="25"/>
        <v>0</v>
      </c>
      <c r="AA85" s="94">
        <f t="shared" si="25"/>
        <v>0</v>
      </c>
      <c r="AB85" s="94">
        <f t="shared" si="25"/>
        <v>0</v>
      </c>
      <c r="AC85" s="94">
        <f t="shared" si="25"/>
        <v>0</v>
      </c>
      <c r="AD85" s="94">
        <f t="shared" si="25"/>
        <v>0</v>
      </c>
      <c r="AE85" s="94">
        <f t="shared" si="25"/>
        <v>0</v>
      </c>
      <c r="AF85" s="94">
        <f t="shared" si="25"/>
        <v>27.45</v>
      </c>
      <c r="AG85" s="94">
        <f t="shared" si="25"/>
        <v>27.45</v>
      </c>
      <c r="AH85" s="94">
        <f t="shared" si="25"/>
        <v>0</v>
      </c>
      <c r="AI85" s="94">
        <f t="shared" si="25"/>
        <v>0</v>
      </c>
      <c r="AJ85" s="94">
        <f t="shared" si="25"/>
        <v>0</v>
      </c>
      <c r="AK85" s="94">
        <f>AK86</f>
        <v>27.45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5">
        <v>0</v>
      </c>
      <c r="AV85" s="5"/>
    </row>
    <row r="86" spans="1:48" s="276" customFormat="1" ht="25.5" hidden="1" customHeight="1" x14ac:dyDescent="0.2">
      <c r="A86" s="473"/>
      <c r="B86" s="421"/>
      <c r="C86" s="422"/>
      <c r="D86" s="421"/>
      <c r="E86" s="423"/>
      <c r="F86" s="273"/>
      <c r="G86" s="273"/>
      <c r="H86" s="273"/>
      <c r="I86" s="273"/>
      <c r="J86" s="464"/>
      <c r="K86" s="464"/>
      <c r="L86" s="462"/>
      <c r="M86" s="462"/>
      <c r="N86" s="274"/>
      <c r="O86" s="274"/>
      <c r="P86" s="274"/>
      <c r="Q86" s="274"/>
      <c r="R86" s="274"/>
      <c r="S86" s="274"/>
      <c r="T86" s="274"/>
      <c r="U86" s="274"/>
      <c r="V86" s="274" t="s">
        <v>960</v>
      </c>
      <c r="W86" s="275"/>
      <c r="X86" s="275">
        <f>AF86</f>
        <v>27.45</v>
      </c>
      <c r="Y86" s="275"/>
      <c r="Z86" s="275"/>
      <c r="AA86" s="275"/>
      <c r="AB86" s="275"/>
      <c r="AC86" s="275"/>
      <c r="AD86" s="275"/>
      <c r="AE86" s="275"/>
      <c r="AF86" s="275">
        <v>27.45</v>
      </c>
      <c r="AG86" s="275">
        <f>AK86</f>
        <v>27.45</v>
      </c>
      <c r="AH86" s="274"/>
      <c r="AI86" s="274"/>
      <c r="AJ86" s="274"/>
      <c r="AK86" s="275">
        <v>27.45</v>
      </c>
      <c r="AL86" s="275"/>
      <c r="AM86" s="275"/>
      <c r="AN86" s="275"/>
      <c r="AO86" s="275"/>
      <c r="AP86" s="275"/>
      <c r="AQ86" s="275"/>
      <c r="AR86" s="275"/>
      <c r="AS86" s="275"/>
      <c r="AT86" s="275"/>
      <c r="AU86" s="274"/>
      <c r="AV86" s="274"/>
    </row>
    <row r="87" spans="1:48" ht="19.5" customHeight="1" x14ac:dyDescent="0.25">
      <c r="A87" s="473"/>
      <c r="B87" s="421"/>
      <c r="C87" s="422"/>
      <c r="D87" s="421"/>
      <c r="E87" s="423"/>
      <c r="F87" s="423" t="s">
        <v>39</v>
      </c>
      <c r="G87" s="423" t="s">
        <v>21</v>
      </c>
      <c r="H87" s="423" t="s">
        <v>372</v>
      </c>
      <c r="I87" s="423" t="s">
        <v>373</v>
      </c>
      <c r="J87" s="464"/>
      <c r="K87" s="464"/>
      <c r="L87" s="462"/>
      <c r="M87" s="46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5">
        <v>0</v>
      </c>
      <c r="AI87" s="5">
        <v>0</v>
      </c>
      <c r="AJ87" s="5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5">
        <v>0</v>
      </c>
      <c r="AV87" s="5"/>
    </row>
    <row r="88" spans="1:48" ht="19.5" customHeight="1" x14ac:dyDescent="0.25">
      <c r="A88" s="473"/>
      <c r="B88" s="421"/>
      <c r="C88" s="422"/>
      <c r="D88" s="421"/>
      <c r="E88" s="423"/>
      <c r="F88" s="423"/>
      <c r="G88" s="423"/>
      <c r="H88" s="423"/>
      <c r="I88" s="423"/>
      <c r="J88" s="464"/>
      <c r="K88" s="464"/>
      <c r="L88" s="462"/>
      <c r="M88" s="46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51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5">
        <v>0</v>
      </c>
      <c r="AI88" s="5">
        <v>0</v>
      </c>
      <c r="AJ88" s="5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5">
        <v>0</v>
      </c>
      <c r="AV88" s="5"/>
    </row>
    <row r="89" spans="1:48" ht="18" customHeight="1" x14ac:dyDescent="0.25">
      <c r="A89" s="473"/>
      <c r="B89" s="421"/>
      <c r="C89" s="422"/>
      <c r="D89" s="421"/>
      <c r="E89" s="423"/>
      <c r="F89" s="423"/>
      <c r="G89" s="423"/>
      <c r="H89" s="423"/>
      <c r="I89" s="423"/>
      <c r="J89" s="464"/>
      <c r="K89" s="464"/>
      <c r="L89" s="462"/>
      <c r="M89" s="462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22"/>
        <v>0</v>
      </c>
      <c r="V89" s="7" t="s">
        <v>52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5">
        <v>0</v>
      </c>
      <c r="AI89" s="5">
        <v>0</v>
      </c>
      <c r="AJ89" s="5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5">
        <v>0</v>
      </c>
      <c r="AV89" s="5"/>
    </row>
    <row r="90" spans="1:48" ht="17.25" customHeight="1" x14ac:dyDescent="0.25">
      <c r="A90" s="474"/>
      <c r="B90" s="421"/>
      <c r="C90" s="422"/>
      <c r="D90" s="421"/>
      <c r="E90" s="423"/>
      <c r="F90" s="423"/>
      <c r="G90" s="423"/>
      <c r="H90" s="423"/>
      <c r="I90" s="423"/>
      <c r="J90" s="464"/>
      <c r="K90" s="464"/>
      <c r="L90" s="462"/>
      <c r="M90" s="462"/>
      <c r="N90" s="231">
        <f t="shared" ref="N90:T90" si="26">SUM(N84:N89)</f>
        <v>0</v>
      </c>
      <c r="O90" s="231">
        <f t="shared" si="26"/>
        <v>0</v>
      </c>
      <c r="P90" s="231">
        <f t="shared" si="26"/>
        <v>0</v>
      </c>
      <c r="Q90" s="231">
        <f t="shared" si="26"/>
        <v>0</v>
      </c>
      <c r="R90" s="231">
        <f t="shared" si="26"/>
        <v>6.0289200000000003</v>
      </c>
      <c r="S90" s="231">
        <f t="shared" si="26"/>
        <v>0</v>
      </c>
      <c r="T90" s="231">
        <f t="shared" si="26"/>
        <v>0</v>
      </c>
      <c r="U90" s="232">
        <f t="shared" si="22"/>
        <v>6.0289200000000003</v>
      </c>
      <c r="V90" s="232" t="s">
        <v>11</v>
      </c>
      <c r="W90" s="194">
        <f t="shared" ref="W90:AJ90" si="27">W89+W88+W87+W85+W84</f>
        <v>0</v>
      </c>
      <c r="X90" s="194">
        <f t="shared" si="27"/>
        <v>27.45</v>
      </c>
      <c r="Y90" s="194">
        <f t="shared" si="27"/>
        <v>0</v>
      </c>
      <c r="Z90" s="194">
        <f t="shared" si="27"/>
        <v>0</v>
      </c>
      <c r="AA90" s="194">
        <f t="shared" si="27"/>
        <v>0</v>
      </c>
      <c r="AB90" s="194">
        <f t="shared" si="27"/>
        <v>0</v>
      </c>
      <c r="AC90" s="194">
        <f t="shared" si="27"/>
        <v>0</v>
      </c>
      <c r="AD90" s="194">
        <f t="shared" si="27"/>
        <v>0</v>
      </c>
      <c r="AE90" s="194">
        <f t="shared" si="27"/>
        <v>0</v>
      </c>
      <c r="AF90" s="194">
        <f t="shared" si="27"/>
        <v>27.45</v>
      </c>
      <c r="AG90" s="194">
        <f t="shared" si="27"/>
        <v>27.45</v>
      </c>
      <c r="AH90" s="194">
        <f t="shared" si="27"/>
        <v>0</v>
      </c>
      <c r="AI90" s="194">
        <f t="shared" si="27"/>
        <v>0</v>
      </c>
      <c r="AJ90" s="194">
        <f t="shared" si="27"/>
        <v>0</v>
      </c>
      <c r="AK90" s="194">
        <f>AK89+AK88+AK87+AK85+AK84</f>
        <v>27.45</v>
      </c>
      <c r="AL90" s="194">
        <f t="shared" ref="AL90:AU90" si="28">SUM(AL84:AL89)</f>
        <v>0</v>
      </c>
      <c r="AM90" s="194">
        <f t="shared" si="28"/>
        <v>0</v>
      </c>
      <c r="AN90" s="194">
        <f t="shared" si="28"/>
        <v>0</v>
      </c>
      <c r="AO90" s="194">
        <f t="shared" si="28"/>
        <v>0</v>
      </c>
      <c r="AP90" s="194">
        <f t="shared" si="28"/>
        <v>0</v>
      </c>
      <c r="AQ90" s="194">
        <f t="shared" si="28"/>
        <v>0</v>
      </c>
      <c r="AR90" s="194">
        <f t="shared" si="28"/>
        <v>0</v>
      </c>
      <c r="AS90" s="194">
        <f t="shared" si="28"/>
        <v>0</v>
      </c>
      <c r="AT90" s="194">
        <f t="shared" si="28"/>
        <v>0</v>
      </c>
      <c r="AU90" s="231">
        <f t="shared" si="28"/>
        <v>0</v>
      </c>
      <c r="AV90" s="231"/>
    </row>
    <row r="91" spans="1:48" ht="15.75" customHeight="1" x14ac:dyDescent="0.25">
      <c r="A91" s="414" t="s">
        <v>161</v>
      </c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7"/>
    </row>
    <row r="92" spans="1:48" ht="19.5" customHeight="1" x14ac:dyDescent="0.25">
      <c r="A92" s="472"/>
      <c r="B92" s="421" t="s">
        <v>213</v>
      </c>
      <c r="C92" s="422" t="s">
        <v>69</v>
      </c>
      <c r="D92" s="421" t="s">
        <v>257</v>
      </c>
      <c r="E92" s="423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464">
        <v>2023</v>
      </c>
      <c r="K92" s="464">
        <v>2025</v>
      </c>
      <c r="L92" s="462">
        <v>17.377500000000001</v>
      </c>
      <c r="M92" s="462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29">SUM(N92:T92)</f>
        <v>0</v>
      </c>
      <c r="V92" s="7" t="s">
        <v>3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5">
        <v>0</v>
      </c>
      <c r="AI92" s="5">
        <v>0</v>
      </c>
      <c r="AJ92" s="5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5">
        <v>0</v>
      </c>
      <c r="AV92" s="303"/>
    </row>
    <row r="93" spans="1:48" ht="19.5" customHeight="1" x14ac:dyDescent="0.25">
      <c r="A93" s="473"/>
      <c r="B93" s="421"/>
      <c r="C93" s="422"/>
      <c r="D93" s="421"/>
      <c r="E93" s="423"/>
      <c r="F93" s="6" t="s">
        <v>19</v>
      </c>
      <c r="G93" s="6" t="s">
        <v>22</v>
      </c>
      <c r="H93" s="6" t="s">
        <v>300</v>
      </c>
      <c r="I93" s="6" t="s">
        <v>300</v>
      </c>
      <c r="J93" s="464"/>
      <c r="K93" s="464"/>
      <c r="L93" s="462"/>
      <c r="M93" s="462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29"/>
        <v>17.377510000000001</v>
      </c>
      <c r="V93" s="5" t="s">
        <v>8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5">
        <v>0</v>
      </c>
      <c r="AI93" s="5">
        <v>0</v>
      </c>
      <c r="AJ93" s="5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5">
        <v>0</v>
      </c>
      <c r="AV93" s="303"/>
    </row>
    <row r="94" spans="1:48" ht="19.5" customHeight="1" x14ac:dyDescent="0.25">
      <c r="A94" s="473"/>
      <c r="B94" s="421"/>
      <c r="C94" s="422"/>
      <c r="D94" s="421"/>
      <c r="E94" s="423"/>
      <c r="F94" s="423" t="s">
        <v>39</v>
      </c>
      <c r="G94" s="423" t="s">
        <v>21</v>
      </c>
      <c r="H94" s="423" t="s">
        <v>374</v>
      </c>
      <c r="I94" s="423" t="s">
        <v>365</v>
      </c>
      <c r="J94" s="464"/>
      <c r="K94" s="464"/>
      <c r="L94" s="462"/>
      <c r="M94" s="46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5">
        <v>0</v>
      </c>
      <c r="AI94" s="5">
        <v>0</v>
      </c>
      <c r="AJ94" s="5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5">
        <v>0</v>
      </c>
      <c r="AV94" s="303"/>
    </row>
    <row r="95" spans="1:48" ht="19.5" customHeight="1" x14ac:dyDescent="0.25">
      <c r="A95" s="473"/>
      <c r="B95" s="421"/>
      <c r="C95" s="422"/>
      <c r="D95" s="421"/>
      <c r="E95" s="423"/>
      <c r="F95" s="423"/>
      <c r="G95" s="423"/>
      <c r="H95" s="423"/>
      <c r="I95" s="423"/>
      <c r="J95" s="464"/>
      <c r="K95" s="464"/>
      <c r="L95" s="462"/>
      <c r="M95" s="46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51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5">
        <v>0</v>
      </c>
      <c r="AI95" s="5">
        <v>0</v>
      </c>
      <c r="AJ95" s="5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5">
        <v>0</v>
      </c>
      <c r="AV95" s="303"/>
    </row>
    <row r="96" spans="1:48" ht="18" customHeight="1" x14ac:dyDescent="0.25">
      <c r="A96" s="473"/>
      <c r="B96" s="421"/>
      <c r="C96" s="422"/>
      <c r="D96" s="421"/>
      <c r="E96" s="423"/>
      <c r="F96" s="423"/>
      <c r="G96" s="423"/>
      <c r="H96" s="423"/>
      <c r="I96" s="423"/>
      <c r="J96" s="464"/>
      <c r="K96" s="464"/>
      <c r="L96" s="462"/>
      <c r="M96" s="462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29"/>
        <v>0</v>
      </c>
      <c r="V96" s="7" t="s">
        <v>52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5">
        <v>0</v>
      </c>
      <c r="AI96" s="5">
        <v>0</v>
      </c>
      <c r="AJ96" s="5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5">
        <v>0</v>
      </c>
      <c r="AV96" s="303"/>
    </row>
    <row r="97" spans="1:48" ht="17.25" customHeight="1" x14ac:dyDescent="0.25">
      <c r="A97" s="473"/>
      <c r="B97" s="421"/>
      <c r="C97" s="422"/>
      <c r="D97" s="421"/>
      <c r="E97" s="423"/>
      <c r="F97" s="423"/>
      <c r="G97" s="423"/>
      <c r="H97" s="423"/>
      <c r="I97" s="423"/>
      <c r="J97" s="464"/>
      <c r="K97" s="464"/>
      <c r="L97" s="462"/>
      <c r="M97" s="462"/>
      <c r="N97" s="231">
        <f t="shared" ref="N97:T97" si="30">SUM(N92:N96)</f>
        <v>0</v>
      </c>
      <c r="O97" s="231">
        <f t="shared" si="30"/>
        <v>0</v>
      </c>
      <c r="P97" s="231">
        <f t="shared" si="30"/>
        <v>0</v>
      </c>
      <c r="Q97" s="231">
        <f t="shared" si="30"/>
        <v>0</v>
      </c>
      <c r="R97" s="231">
        <f t="shared" si="30"/>
        <v>7.31027</v>
      </c>
      <c r="S97" s="231">
        <f t="shared" si="30"/>
        <v>5.03362</v>
      </c>
      <c r="T97" s="231">
        <f t="shared" si="30"/>
        <v>5.03362</v>
      </c>
      <c r="U97" s="232">
        <f t="shared" si="29"/>
        <v>17.377510000000001</v>
      </c>
      <c r="V97" s="232" t="s">
        <v>11</v>
      </c>
      <c r="W97" s="194">
        <f t="shared" ref="W97:AU97" si="31">SUM(W92:W96)</f>
        <v>0</v>
      </c>
      <c r="X97" s="194">
        <f t="shared" si="31"/>
        <v>0</v>
      </c>
      <c r="Y97" s="194">
        <f t="shared" si="31"/>
        <v>0</v>
      </c>
      <c r="Z97" s="194">
        <f t="shared" si="31"/>
        <v>0</v>
      </c>
      <c r="AA97" s="194">
        <f t="shared" si="31"/>
        <v>0</v>
      </c>
      <c r="AB97" s="194">
        <f t="shared" si="31"/>
        <v>0</v>
      </c>
      <c r="AC97" s="194">
        <f t="shared" si="31"/>
        <v>0</v>
      </c>
      <c r="AD97" s="194">
        <f t="shared" si="31"/>
        <v>0</v>
      </c>
      <c r="AE97" s="194">
        <f t="shared" si="31"/>
        <v>0</v>
      </c>
      <c r="AF97" s="194">
        <f t="shared" si="31"/>
        <v>0</v>
      </c>
      <c r="AG97" s="194">
        <f t="shared" si="31"/>
        <v>0</v>
      </c>
      <c r="AH97" s="231">
        <f t="shared" si="31"/>
        <v>0</v>
      </c>
      <c r="AI97" s="231">
        <f t="shared" si="31"/>
        <v>0</v>
      </c>
      <c r="AJ97" s="231">
        <f t="shared" si="31"/>
        <v>0</v>
      </c>
      <c r="AK97" s="194">
        <f t="shared" si="31"/>
        <v>0</v>
      </c>
      <c r="AL97" s="194">
        <f t="shared" si="31"/>
        <v>0</v>
      </c>
      <c r="AM97" s="194">
        <f t="shared" si="31"/>
        <v>0</v>
      </c>
      <c r="AN97" s="194">
        <f t="shared" si="31"/>
        <v>0</v>
      </c>
      <c r="AO97" s="194">
        <f t="shared" si="31"/>
        <v>0</v>
      </c>
      <c r="AP97" s="194">
        <f t="shared" si="31"/>
        <v>0</v>
      </c>
      <c r="AQ97" s="194">
        <f t="shared" si="31"/>
        <v>0</v>
      </c>
      <c r="AR97" s="194">
        <f t="shared" si="31"/>
        <v>0</v>
      </c>
      <c r="AS97" s="194">
        <f t="shared" si="31"/>
        <v>0</v>
      </c>
      <c r="AT97" s="194">
        <f t="shared" si="31"/>
        <v>0</v>
      </c>
      <c r="AU97" s="231">
        <f t="shared" si="31"/>
        <v>0</v>
      </c>
      <c r="AV97" s="329"/>
    </row>
    <row r="98" spans="1:48" ht="19.5" customHeight="1" x14ac:dyDescent="0.25">
      <c r="A98" s="473"/>
      <c r="B98" s="421" t="s">
        <v>214</v>
      </c>
      <c r="C98" s="422" t="s">
        <v>70</v>
      </c>
      <c r="D98" s="421" t="s">
        <v>261</v>
      </c>
      <c r="E98" s="423" t="s">
        <v>125</v>
      </c>
      <c r="F98" s="6" t="s">
        <v>18</v>
      </c>
      <c r="G98" s="6" t="s">
        <v>20</v>
      </c>
      <c r="H98" s="6" t="s">
        <v>302</v>
      </c>
      <c r="I98" s="6" t="s">
        <v>55</v>
      </c>
      <c r="J98" s="464">
        <v>2023</v>
      </c>
      <c r="K98" s="464">
        <v>2023</v>
      </c>
      <c r="L98" s="462">
        <v>10.231680000000001</v>
      </c>
      <c r="M98" s="462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29"/>
        <v>0</v>
      </c>
      <c r="V98" s="7" t="s">
        <v>3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5">
        <v>0</v>
      </c>
      <c r="AI98" s="5">
        <v>0</v>
      </c>
      <c r="AJ98" s="5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5">
        <v>0</v>
      </c>
      <c r="AV98" s="303"/>
    </row>
    <row r="99" spans="1:48" ht="19.5" customHeight="1" x14ac:dyDescent="0.25">
      <c r="A99" s="473"/>
      <c r="B99" s="421"/>
      <c r="C99" s="422"/>
      <c r="D99" s="421"/>
      <c r="E99" s="423"/>
      <c r="F99" s="6" t="s">
        <v>19</v>
      </c>
      <c r="G99" s="6" t="s">
        <v>22</v>
      </c>
      <c r="H99" s="6" t="s">
        <v>301</v>
      </c>
      <c r="I99" s="6" t="s">
        <v>301</v>
      </c>
      <c r="J99" s="464"/>
      <c r="K99" s="464"/>
      <c r="L99" s="462"/>
      <c r="M99" s="462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29"/>
        <v>10.231680000000001</v>
      </c>
      <c r="V99" s="5" t="s">
        <v>8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5">
        <v>0</v>
      </c>
      <c r="AI99" s="5">
        <v>0</v>
      </c>
      <c r="AJ99" s="5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5">
        <v>0</v>
      </c>
      <c r="AV99" s="303"/>
    </row>
    <row r="100" spans="1:48" ht="19.5" customHeight="1" x14ac:dyDescent="0.25">
      <c r="A100" s="473"/>
      <c r="B100" s="421"/>
      <c r="C100" s="422"/>
      <c r="D100" s="421"/>
      <c r="E100" s="423"/>
      <c r="F100" s="423" t="s">
        <v>39</v>
      </c>
      <c r="G100" s="423" t="s">
        <v>21</v>
      </c>
      <c r="H100" s="423" t="s">
        <v>374</v>
      </c>
      <c r="I100" s="423" t="s">
        <v>365</v>
      </c>
      <c r="J100" s="464"/>
      <c r="K100" s="464"/>
      <c r="L100" s="462"/>
      <c r="M100" s="46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5">
        <v>0</v>
      </c>
      <c r="AI100" s="5">
        <v>0</v>
      </c>
      <c r="AJ100" s="5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5">
        <v>0</v>
      </c>
      <c r="AV100" s="303"/>
    </row>
    <row r="101" spans="1:48" ht="19.5" customHeight="1" x14ac:dyDescent="0.25">
      <c r="A101" s="473"/>
      <c r="B101" s="421"/>
      <c r="C101" s="422"/>
      <c r="D101" s="421"/>
      <c r="E101" s="423"/>
      <c r="F101" s="423"/>
      <c r="G101" s="423"/>
      <c r="H101" s="423"/>
      <c r="I101" s="423"/>
      <c r="J101" s="464"/>
      <c r="K101" s="464"/>
      <c r="L101" s="462"/>
      <c r="M101" s="46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51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5">
        <v>0</v>
      </c>
      <c r="AI101" s="5">
        <v>0</v>
      </c>
      <c r="AJ101" s="5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5">
        <v>0</v>
      </c>
      <c r="AV101" s="303"/>
    </row>
    <row r="102" spans="1:48" ht="18" customHeight="1" x14ac:dyDescent="0.25">
      <c r="A102" s="473"/>
      <c r="B102" s="421"/>
      <c r="C102" s="422"/>
      <c r="D102" s="421"/>
      <c r="E102" s="423"/>
      <c r="F102" s="423"/>
      <c r="G102" s="423"/>
      <c r="H102" s="423"/>
      <c r="I102" s="423"/>
      <c r="J102" s="464"/>
      <c r="K102" s="464"/>
      <c r="L102" s="462"/>
      <c r="M102" s="462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29"/>
        <v>0</v>
      </c>
      <c r="V102" s="7" t="s">
        <v>52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5">
        <v>0</v>
      </c>
      <c r="AI102" s="5">
        <v>0</v>
      </c>
      <c r="AJ102" s="5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5">
        <v>0</v>
      </c>
      <c r="AV102" s="303"/>
    </row>
    <row r="103" spans="1:48" ht="17.25" customHeight="1" x14ac:dyDescent="0.25">
      <c r="A103" s="474"/>
      <c r="B103" s="421"/>
      <c r="C103" s="422"/>
      <c r="D103" s="421"/>
      <c r="E103" s="423"/>
      <c r="F103" s="423"/>
      <c r="G103" s="423"/>
      <c r="H103" s="423"/>
      <c r="I103" s="423"/>
      <c r="J103" s="464"/>
      <c r="K103" s="464"/>
      <c r="L103" s="462"/>
      <c r="M103" s="462"/>
      <c r="N103" s="231">
        <f t="shared" ref="N103:T103" si="32">SUM(N98:N102)</f>
        <v>0</v>
      </c>
      <c r="O103" s="231">
        <f t="shared" si="32"/>
        <v>0</v>
      </c>
      <c r="P103" s="231">
        <f t="shared" si="32"/>
        <v>0</v>
      </c>
      <c r="Q103" s="231">
        <f t="shared" si="32"/>
        <v>0</v>
      </c>
      <c r="R103" s="231">
        <f t="shared" si="32"/>
        <v>4.5963200000000004</v>
      </c>
      <c r="S103" s="231">
        <f t="shared" si="32"/>
        <v>2.8176800000000002</v>
      </c>
      <c r="T103" s="231">
        <f t="shared" si="32"/>
        <v>2.8176800000000002</v>
      </c>
      <c r="U103" s="232">
        <f t="shared" si="29"/>
        <v>10.231680000000001</v>
      </c>
      <c r="V103" s="232" t="s">
        <v>11</v>
      </c>
      <c r="W103" s="194">
        <f t="shared" ref="W103:AU103" si="33">SUM(W98:W102)</f>
        <v>0</v>
      </c>
      <c r="X103" s="194">
        <f t="shared" si="33"/>
        <v>0</v>
      </c>
      <c r="Y103" s="194">
        <f t="shared" si="33"/>
        <v>0</v>
      </c>
      <c r="Z103" s="194">
        <f t="shared" si="33"/>
        <v>0</v>
      </c>
      <c r="AA103" s="194">
        <f t="shared" si="33"/>
        <v>0</v>
      </c>
      <c r="AB103" s="194">
        <f t="shared" si="33"/>
        <v>0</v>
      </c>
      <c r="AC103" s="194">
        <f t="shared" si="33"/>
        <v>0</v>
      </c>
      <c r="AD103" s="194">
        <f t="shared" si="33"/>
        <v>0</v>
      </c>
      <c r="AE103" s="194">
        <f t="shared" si="33"/>
        <v>0</v>
      </c>
      <c r="AF103" s="194">
        <f t="shared" si="33"/>
        <v>0</v>
      </c>
      <c r="AG103" s="194">
        <f t="shared" si="33"/>
        <v>0</v>
      </c>
      <c r="AH103" s="231">
        <f t="shared" si="33"/>
        <v>0</v>
      </c>
      <c r="AI103" s="231">
        <f t="shared" si="33"/>
        <v>0</v>
      </c>
      <c r="AJ103" s="231">
        <f t="shared" si="33"/>
        <v>0</v>
      </c>
      <c r="AK103" s="194">
        <f t="shared" si="33"/>
        <v>0</v>
      </c>
      <c r="AL103" s="194">
        <f t="shared" si="33"/>
        <v>0</v>
      </c>
      <c r="AM103" s="194">
        <f t="shared" si="33"/>
        <v>0</v>
      </c>
      <c r="AN103" s="194">
        <f t="shared" si="33"/>
        <v>0</v>
      </c>
      <c r="AO103" s="194">
        <f t="shared" si="33"/>
        <v>0</v>
      </c>
      <c r="AP103" s="194">
        <f t="shared" si="33"/>
        <v>0</v>
      </c>
      <c r="AQ103" s="194">
        <f t="shared" si="33"/>
        <v>0</v>
      </c>
      <c r="AR103" s="194">
        <f t="shared" si="33"/>
        <v>0</v>
      </c>
      <c r="AS103" s="194">
        <f t="shared" si="33"/>
        <v>0</v>
      </c>
      <c r="AT103" s="194">
        <f t="shared" si="33"/>
        <v>0</v>
      </c>
      <c r="AU103" s="231">
        <f t="shared" si="33"/>
        <v>0</v>
      </c>
      <c r="AV103" s="329"/>
    </row>
    <row r="104" spans="1:48" ht="15.75" customHeight="1" x14ac:dyDescent="0.25">
      <c r="A104" s="414" t="s">
        <v>162</v>
      </c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7"/>
    </row>
    <row r="105" spans="1:48" ht="19.5" customHeight="1" x14ac:dyDescent="0.25">
      <c r="A105" s="476"/>
      <c r="B105" s="421" t="s">
        <v>215</v>
      </c>
      <c r="C105" s="422" t="s">
        <v>71</v>
      </c>
      <c r="D105" s="421" t="s">
        <v>261</v>
      </c>
      <c r="E105" s="423" t="s">
        <v>126</v>
      </c>
      <c r="F105" s="6" t="s">
        <v>18</v>
      </c>
      <c r="G105" s="6" t="s">
        <v>20</v>
      </c>
      <c r="H105" s="6" t="s">
        <v>375</v>
      </c>
      <c r="I105" s="6" t="s">
        <v>57</v>
      </c>
      <c r="J105" s="464">
        <v>2023</v>
      </c>
      <c r="K105" s="464">
        <v>2025</v>
      </c>
      <c r="L105" s="462">
        <v>29.58868</v>
      </c>
      <c r="M105" s="462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0" si="34">SUM(N105:T105)</f>
        <v>0</v>
      </c>
      <c r="V105" s="7" t="s">
        <v>3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5">
        <v>0</v>
      </c>
      <c r="AI105" s="5">
        <v>0</v>
      </c>
      <c r="AJ105" s="5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5">
        <v>0</v>
      </c>
      <c r="AV105" s="303"/>
    </row>
    <row r="106" spans="1:48" ht="19.5" customHeight="1" x14ac:dyDescent="0.25">
      <c r="A106" s="477"/>
      <c r="B106" s="421"/>
      <c r="C106" s="422"/>
      <c r="D106" s="421"/>
      <c r="E106" s="423"/>
      <c r="F106" s="6" t="s">
        <v>19</v>
      </c>
      <c r="G106" s="6" t="s">
        <v>22</v>
      </c>
      <c r="H106" s="6" t="s">
        <v>303</v>
      </c>
      <c r="I106" s="6" t="s">
        <v>303</v>
      </c>
      <c r="J106" s="464"/>
      <c r="K106" s="464"/>
      <c r="L106" s="462"/>
      <c r="M106" s="462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34"/>
        <v>29.588679999999997</v>
      </c>
      <c r="V106" s="5" t="s">
        <v>8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5">
        <v>0</v>
      </c>
      <c r="AI106" s="5">
        <v>0</v>
      </c>
      <c r="AJ106" s="5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5">
        <v>0</v>
      </c>
      <c r="AV106" s="303"/>
    </row>
    <row r="107" spans="1:48" ht="19.5" customHeight="1" x14ac:dyDescent="0.25">
      <c r="A107" s="477"/>
      <c r="B107" s="421"/>
      <c r="C107" s="422"/>
      <c r="D107" s="421"/>
      <c r="E107" s="423"/>
      <c r="F107" s="423" t="s">
        <v>39</v>
      </c>
      <c r="G107" s="423" t="s">
        <v>21</v>
      </c>
      <c r="H107" s="423" t="s">
        <v>375</v>
      </c>
      <c r="I107" s="423" t="s">
        <v>302</v>
      </c>
      <c r="J107" s="464"/>
      <c r="K107" s="464"/>
      <c r="L107" s="462"/>
      <c r="M107" s="46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5">
        <v>0</v>
      </c>
      <c r="AI107" s="5">
        <v>0</v>
      </c>
      <c r="AJ107" s="5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5">
        <v>0</v>
      </c>
      <c r="AV107" s="303"/>
    </row>
    <row r="108" spans="1:48" ht="19.5" customHeight="1" x14ac:dyDescent="0.25">
      <c r="A108" s="477"/>
      <c r="B108" s="421"/>
      <c r="C108" s="422"/>
      <c r="D108" s="421"/>
      <c r="E108" s="423"/>
      <c r="F108" s="423"/>
      <c r="G108" s="423"/>
      <c r="H108" s="423"/>
      <c r="I108" s="423"/>
      <c r="J108" s="464"/>
      <c r="K108" s="464"/>
      <c r="L108" s="462"/>
      <c r="M108" s="46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51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5">
        <v>0</v>
      </c>
      <c r="AI108" s="5">
        <v>0</v>
      </c>
      <c r="AJ108" s="5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5">
        <v>0</v>
      </c>
      <c r="AV108" s="303"/>
    </row>
    <row r="109" spans="1:48" ht="18" customHeight="1" x14ac:dyDescent="0.25">
      <c r="A109" s="477"/>
      <c r="B109" s="421"/>
      <c r="C109" s="422"/>
      <c r="D109" s="421"/>
      <c r="E109" s="423"/>
      <c r="F109" s="423"/>
      <c r="G109" s="423"/>
      <c r="H109" s="423"/>
      <c r="I109" s="423"/>
      <c r="J109" s="464"/>
      <c r="K109" s="464"/>
      <c r="L109" s="462"/>
      <c r="M109" s="462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34"/>
        <v>0</v>
      </c>
      <c r="V109" s="7" t="s">
        <v>52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5">
        <v>0</v>
      </c>
      <c r="AI109" s="5">
        <v>0</v>
      </c>
      <c r="AJ109" s="5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5">
        <v>0</v>
      </c>
      <c r="AV109" s="303"/>
    </row>
    <row r="110" spans="1:48" ht="17.25" customHeight="1" x14ac:dyDescent="0.25">
      <c r="A110" s="477"/>
      <c r="B110" s="421"/>
      <c r="C110" s="422"/>
      <c r="D110" s="421"/>
      <c r="E110" s="423"/>
      <c r="F110" s="423"/>
      <c r="G110" s="423"/>
      <c r="H110" s="423"/>
      <c r="I110" s="423"/>
      <c r="J110" s="464"/>
      <c r="K110" s="464"/>
      <c r="L110" s="462"/>
      <c r="M110" s="462"/>
      <c r="N110" s="231">
        <f t="shared" ref="N110:T110" si="35">SUM(N105:N109)</f>
        <v>0</v>
      </c>
      <c r="O110" s="231">
        <f t="shared" si="35"/>
        <v>0</v>
      </c>
      <c r="P110" s="231">
        <f t="shared" si="35"/>
        <v>0</v>
      </c>
      <c r="Q110" s="231">
        <f t="shared" si="35"/>
        <v>0</v>
      </c>
      <c r="R110" s="231">
        <f t="shared" si="35"/>
        <v>4.4108499999999999</v>
      </c>
      <c r="S110" s="231">
        <f t="shared" si="35"/>
        <v>12.58892</v>
      </c>
      <c r="T110" s="231">
        <f t="shared" si="35"/>
        <v>12.58891</v>
      </c>
      <c r="U110" s="232">
        <f t="shared" si="34"/>
        <v>29.588679999999997</v>
      </c>
      <c r="V110" s="232" t="s">
        <v>11</v>
      </c>
      <c r="W110" s="194">
        <f t="shared" ref="W110:AU110" si="36">SUM(W105:W109)</f>
        <v>0</v>
      </c>
      <c r="X110" s="194">
        <f t="shared" si="36"/>
        <v>0</v>
      </c>
      <c r="Y110" s="194">
        <f t="shared" si="36"/>
        <v>0</v>
      </c>
      <c r="Z110" s="194">
        <f t="shared" si="36"/>
        <v>0</v>
      </c>
      <c r="AA110" s="194">
        <f t="shared" si="36"/>
        <v>0</v>
      </c>
      <c r="AB110" s="194">
        <f t="shared" si="36"/>
        <v>0</v>
      </c>
      <c r="AC110" s="194">
        <f t="shared" si="36"/>
        <v>0</v>
      </c>
      <c r="AD110" s="194">
        <f t="shared" si="36"/>
        <v>0</v>
      </c>
      <c r="AE110" s="194">
        <f t="shared" si="36"/>
        <v>0</v>
      </c>
      <c r="AF110" s="194">
        <f t="shared" si="36"/>
        <v>0</v>
      </c>
      <c r="AG110" s="194">
        <f t="shared" si="36"/>
        <v>0</v>
      </c>
      <c r="AH110" s="231">
        <f t="shared" si="36"/>
        <v>0</v>
      </c>
      <c r="AI110" s="231">
        <f t="shared" si="36"/>
        <v>0</v>
      </c>
      <c r="AJ110" s="231">
        <f t="shared" si="36"/>
        <v>0</v>
      </c>
      <c r="AK110" s="194">
        <f t="shared" si="36"/>
        <v>0</v>
      </c>
      <c r="AL110" s="194">
        <f t="shared" si="36"/>
        <v>0</v>
      </c>
      <c r="AM110" s="194">
        <f t="shared" si="36"/>
        <v>0</v>
      </c>
      <c r="AN110" s="194">
        <f t="shared" si="36"/>
        <v>0</v>
      </c>
      <c r="AO110" s="194">
        <f t="shared" si="36"/>
        <v>0</v>
      </c>
      <c r="AP110" s="194">
        <f t="shared" si="36"/>
        <v>0</v>
      </c>
      <c r="AQ110" s="194">
        <f t="shared" si="36"/>
        <v>0</v>
      </c>
      <c r="AR110" s="194">
        <f t="shared" si="36"/>
        <v>0</v>
      </c>
      <c r="AS110" s="194">
        <f t="shared" si="36"/>
        <v>0</v>
      </c>
      <c r="AT110" s="194">
        <f t="shared" si="36"/>
        <v>0</v>
      </c>
      <c r="AU110" s="231">
        <f t="shared" si="36"/>
        <v>0</v>
      </c>
      <c r="AV110" s="329"/>
    </row>
    <row r="111" spans="1:48" ht="19.5" customHeight="1" x14ac:dyDescent="0.25">
      <c r="A111" s="477"/>
      <c r="B111" s="421" t="s">
        <v>216</v>
      </c>
      <c r="C111" s="422" t="s">
        <v>72</v>
      </c>
      <c r="D111" s="421" t="s">
        <v>257</v>
      </c>
      <c r="E111" s="423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464">
        <v>2023</v>
      </c>
      <c r="K111" s="464">
        <v>2025</v>
      </c>
      <c r="L111" s="462">
        <v>20.32245</v>
      </c>
      <c r="M111" s="462">
        <f t="shared" ref="M111" si="37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34"/>
        <v>0</v>
      </c>
      <c r="V111" s="7" t="s">
        <v>3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5">
        <v>0</v>
      </c>
      <c r="AI111" s="5">
        <v>0</v>
      </c>
      <c r="AJ111" s="5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5">
        <v>0</v>
      </c>
      <c r="AV111" s="303"/>
    </row>
    <row r="112" spans="1:48" ht="19.5" customHeight="1" x14ac:dyDescent="0.25">
      <c r="A112" s="477"/>
      <c r="B112" s="421"/>
      <c r="C112" s="422"/>
      <c r="D112" s="421"/>
      <c r="E112" s="423"/>
      <c r="F112" s="6" t="s">
        <v>19</v>
      </c>
      <c r="G112" s="6" t="s">
        <v>22</v>
      </c>
      <c r="H112" s="10" t="s">
        <v>59</v>
      </c>
      <c r="I112" s="6" t="s">
        <v>304</v>
      </c>
      <c r="J112" s="464"/>
      <c r="K112" s="464"/>
      <c r="L112" s="462"/>
      <c r="M112" s="462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34"/>
        <v>20.32245</v>
      </c>
      <c r="V112" s="5" t="s">
        <v>8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5">
        <v>0</v>
      </c>
      <c r="AI112" s="5">
        <v>0</v>
      </c>
      <c r="AJ112" s="5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5">
        <v>0</v>
      </c>
      <c r="AV112" s="303"/>
    </row>
    <row r="113" spans="1:48" ht="19.5" customHeight="1" x14ac:dyDescent="0.25">
      <c r="A113" s="477"/>
      <c r="B113" s="421"/>
      <c r="C113" s="422"/>
      <c r="D113" s="421"/>
      <c r="E113" s="423"/>
      <c r="F113" s="423" t="s">
        <v>39</v>
      </c>
      <c r="G113" s="423" t="s">
        <v>21</v>
      </c>
      <c r="H113" s="423" t="s">
        <v>59</v>
      </c>
      <c r="I113" s="423" t="s">
        <v>365</v>
      </c>
      <c r="J113" s="464"/>
      <c r="K113" s="464"/>
      <c r="L113" s="462"/>
      <c r="M113" s="46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5">
        <v>0</v>
      </c>
      <c r="AI113" s="5">
        <v>0</v>
      </c>
      <c r="AJ113" s="5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5">
        <v>0</v>
      </c>
      <c r="AV113" s="303"/>
    </row>
    <row r="114" spans="1:48" ht="19.5" customHeight="1" x14ac:dyDescent="0.25">
      <c r="A114" s="477"/>
      <c r="B114" s="421"/>
      <c r="C114" s="422"/>
      <c r="D114" s="421"/>
      <c r="E114" s="423"/>
      <c r="F114" s="423"/>
      <c r="G114" s="423"/>
      <c r="H114" s="423"/>
      <c r="I114" s="423"/>
      <c r="J114" s="464"/>
      <c r="K114" s="464"/>
      <c r="L114" s="462"/>
      <c r="M114" s="46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51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5">
        <v>0</v>
      </c>
      <c r="AI114" s="5">
        <v>0</v>
      </c>
      <c r="AJ114" s="5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5">
        <v>0</v>
      </c>
      <c r="AV114" s="303"/>
    </row>
    <row r="115" spans="1:48" ht="18" customHeight="1" x14ac:dyDescent="0.25">
      <c r="A115" s="477"/>
      <c r="B115" s="421"/>
      <c r="C115" s="422"/>
      <c r="D115" s="421"/>
      <c r="E115" s="423"/>
      <c r="F115" s="423"/>
      <c r="G115" s="423"/>
      <c r="H115" s="423"/>
      <c r="I115" s="423"/>
      <c r="J115" s="464"/>
      <c r="K115" s="464"/>
      <c r="L115" s="462"/>
      <c r="M115" s="462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34"/>
        <v>0</v>
      </c>
      <c r="V115" s="7" t="s">
        <v>52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5">
        <v>0</v>
      </c>
      <c r="AI115" s="5">
        <v>0</v>
      </c>
      <c r="AJ115" s="5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5">
        <v>0</v>
      </c>
      <c r="AV115" s="303"/>
    </row>
    <row r="116" spans="1:48" ht="17.25" customHeight="1" x14ac:dyDescent="0.25">
      <c r="A116" s="477"/>
      <c r="B116" s="421"/>
      <c r="C116" s="422"/>
      <c r="D116" s="421"/>
      <c r="E116" s="423"/>
      <c r="F116" s="423"/>
      <c r="G116" s="423"/>
      <c r="H116" s="423"/>
      <c r="I116" s="423"/>
      <c r="J116" s="464"/>
      <c r="K116" s="464"/>
      <c r="L116" s="462"/>
      <c r="M116" s="462"/>
      <c r="N116" s="231">
        <f t="shared" ref="N116:T116" si="38">SUM(N111:N115)</f>
        <v>0</v>
      </c>
      <c r="O116" s="231">
        <f t="shared" si="38"/>
        <v>0</v>
      </c>
      <c r="P116" s="231">
        <f t="shared" si="38"/>
        <v>0</v>
      </c>
      <c r="Q116" s="231">
        <f t="shared" si="38"/>
        <v>0</v>
      </c>
      <c r="R116" s="231">
        <f t="shared" si="38"/>
        <v>4.7960500000000001</v>
      </c>
      <c r="S116" s="231">
        <f t="shared" si="38"/>
        <v>7.7632000000000003</v>
      </c>
      <c r="T116" s="231">
        <f t="shared" si="38"/>
        <v>7.7632000000000003</v>
      </c>
      <c r="U116" s="232">
        <f t="shared" si="34"/>
        <v>20.32245</v>
      </c>
      <c r="V116" s="232" t="s">
        <v>11</v>
      </c>
      <c r="W116" s="194">
        <f t="shared" ref="W116:AU116" si="39">SUM(W111:W115)</f>
        <v>0</v>
      </c>
      <c r="X116" s="194">
        <f t="shared" si="39"/>
        <v>0</v>
      </c>
      <c r="Y116" s="194">
        <f t="shared" si="39"/>
        <v>0</v>
      </c>
      <c r="Z116" s="194">
        <f t="shared" si="39"/>
        <v>0</v>
      </c>
      <c r="AA116" s="194">
        <f t="shared" si="39"/>
        <v>0</v>
      </c>
      <c r="AB116" s="194">
        <f t="shared" si="39"/>
        <v>0</v>
      </c>
      <c r="AC116" s="194">
        <f t="shared" si="39"/>
        <v>0</v>
      </c>
      <c r="AD116" s="194">
        <f t="shared" si="39"/>
        <v>0</v>
      </c>
      <c r="AE116" s="194">
        <f t="shared" si="39"/>
        <v>0</v>
      </c>
      <c r="AF116" s="194">
        <f t="shared" si="39"/>
        <v>0</v>
      </c>
      <c r="AG116" s="194">
        <f t="shared" si="39"/>
        <v>0</v>
      </c>
      <c r="AH116" s="231">
        <f t="shared" si="39"/>
        <v>0</v>
      </c>
      <c r="AI116" s="231">
        <f t="shared" si="39"/>
        <v>0</v>
      </c>
      <c r="AJ116" s="231">
        <f t="shared" si="39"/>
        <v>0</v>
      </c>
      <c r="AK116" s="194">
        <f t="shared" si="39"/>
        <v>0</v>
      </c>
      <c r="AL116" s="194">
        <f t="shared" si="39"/>
        <v>0</v>
      </c>
      <c r="AM116" s="194">
        <f t="shared" si="39"/>
        <v>0</v>
      </c>
      <c r="AN116" s="194">
        <f t="shared" si="39"/>
        <v>0</v>
      </c>
      <c r="AO116" s="194">
        <f t="shared" si="39"/>
        <v>0</v>
      </c>
      <c r="AP116" s="194">
        <f t="shared" si="39"/>
        <v>0</v>
      </c>
      <c r="AQ116" s="194">
        <f t="shared" si="39"/>
        <v>0</v>
      </c>
      <c r="AR116" s="194">
        <f t="shared" si="39"/>
        <v>0</v>
      </c>
      <c r="AS116" s="194">
        <f t="shared" si="39"/>
        <v>0</v>
      </c>
      <c r="AT116" s="194">
        <f t="shared" si="39"/>
        <v>0</v>
      </c>
      <c r="AU116" s="231">
        <f t="shared" si="39"/>
        <v>0</v>
      </c>
      <c r="AV116" s="329"/>
    </row>
    <row r="117" spans="1:48" ht="19.5" customHeight="1" x14ac:dyDescent="0.25">
      <c r="A117" s="477"/>
      <c r="B117" s="421" t="s">
        <v>217</v>
      </c>
      <c r="C117" s="422" t="s">
        <v>73</v>
      </c>
      <c r="D117" s="421" t="s">
        <v>262</v>
      </c>
      <c r="E117" s="423" t="s">
        <v>128</v>
      </c>
      <c r="F117" s="6" t="s">
        <v>18</v>
      </c>
      <c r="G117" s="6" t="s">
        <v>20</v>
      </c>
      <c r="H117" s="6" t="s">
        <v>316</v>
      </c>
      <c r="I117" s="6" t="s">
        <v>55</v>
      </c>
      <c r="J117" s="479">
        <v>2023</v>
      </c>
      <c r="K117" s="479">
        <v>2023</v>
      </c>
      <c r="L117" s="462">
        <v>3.7021600000000001</v>
      </c>
      <c r="M117" s="462">
        <f t="shared" ref="M117" si="40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34"/>
        <v>0</v>
      </c>
      <c r="V117" s="7" t="s">
        <v>3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5">
        <v>0</v>
      </c>
      <c r="AI117" s="5">
        <v>0</v>
      </c>
      <c r="AJ117" s="5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5">
        <v>0</v>
      </c>
      <c r="AV117" s="303"/>
    </row>
    <row r="118" spans="1:48" ht="19.5" customHeight="1" x14ac:dyDescent="0.25">
      <c r="A118" s="477"/>
      <c r="B118" s="421"/>
      <c r="C118" s="422"/>
      <c r="D118" s="421"/>
      <c r="E118" s="423"/>
      <c r="F118" s="6" t="s">
        <v>19</v>
      </c>
      <c r="G118" s="6" t="s">
        <v>22</v>
      </c>
      <c r="H118" s="6" t="s">
        <v>305</v>
      </c>
      <c r="I118" s="6" t="s">
        <v>305</v>
      </c>
      <c r="J118" s="480"/>
      <c r="K118" s="480"/>
      <c r="L118" s="462"/>
      <c r="M118" s="462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34"/>
        <v>3.7021600000000001</v>
      </c>
      <c r="V118" s="5" t="s">
        <v>8</v>
      </c>
      <c r="W118" s="94">
        <v>0</v>
      </c>
      <c r="X118" s="94">
        <v>0</v>
      </c>
      <c r="Y118" s="94">
        <v>0</v>
      </c>
      <c r="Z118" s="94">
        <v>0</v>
      </c>
      <c r="AA118" s="94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5">
        <v>0</v>
      </c>
      <c r="AI118" s="5">
        <v>0</v>
      </c>
      <c r="AJ118" s="5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5">
        <v>0</v>
      </c>
      <c r="AV118" s="303"/>
    </row>
    <row r="119" spans="1:48" ht="19.5" customHeight="1" x14ac:dyDescent="0.25">
      <c r="A119" s="477"/>
      <c r="B119" s="421"/>
      <c r="C119" s="422"/>
      <c r="D119" s="421"/>
      <c r="E119" s="423"/>
      <c r="F119" s="423" t="s">
        <v>39</v>
      </c>
      <c r="G119" s="423" t="s">
        <v>21</v>
      </c>
      <c r="H119" s="423" t="s">
        <v>374</v>
      </c>
      <c r="I119" s="423" t="s">
        <v>365</v>
      </c>
      <c r="J119" s="480"/>
      <c r="K119" s="480"/>
      <c r="L119" s="462"/>
      <c r="M119" s="46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50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5">
        <v>0</v>
      </c>
      <c r="AI119" s="5">
        <v>0</v>
      </c>
      <c r="AJ119" s="5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5">
        <v>0</v>
      </c>
      <c r="AV119" s="303"/>
    </row>
    <row r="120" spans="1:48" ht="19.5" customHeight="1" x14ac:dyDescent="0.25">
      <c r="A120" s="477"/>
      <c r="B120" s="421"/>
      <c r="C120" s="422"/>
      <c r="D120" s="421"/>
      <c r="E120" s="423"/>
      <c r="F120" s="423"/>
      <c r="G120" s="423"/>
      <c r="H120" s="423"/>
      <c r="I120" s="423"/>
      <c r="J120" s="480"/>
      <c r="K120" s="480"/>
      <c r="L120" s="462"/>
      <c r="M120" s="46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51</v>
      </c>
      <c r="W120" s="94">
        <v>0</v>
      </c>
      <c r="X120" s="94">
        <v>0</v>
      </c>
      <c r="Y120" s="94">
        <v>0</v>
      </c>
      <c r="Z120" s="94">
        <v>0</v>
      </c>
      <c r="AA120" s="94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5">
        <v>0</v>
      </c>
      <c r="AI120" s="5">
        <v>0</v>
      </c>
      <c r="AJ120" s="5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5">
        <v>0</v>
      </c>
      <c r="AV120" s="303"/>
    </row>
    <row r="121" spans="1:48" ht="18" customHeight="1" x14ac:dyDescent="0.25">
      <c r="A121" s="477"/>
      <c r="B121" s="421"/>
      <c r="C121" s="422"/>
      <c r="D121" s="421"/>
      <c r="E121" s="423"/>
      <c r="F121" s="423"/>
      <c r="G121" s="423"/>
      <c r="H121" s="423"/>
      <c r="I121" s="423"/>
      <c r="J121" s="480"/>
      <c r="K121" s="480"/>
      <c r="L121" s="462"/>
      <c r="M121" s="462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34"/>
        <v>0</v>
      </c>
      <c r="V121" s="7" t="s">
        <v>52</v>
      </c>
      <c r="W121" s="94">
        <v>0</v>
      </c>
      <c r="X121" s="94">
        <v>0</v>
      </c>
      <c r="Y121" s="94">
        <v>0</v>
      </c>
      <c r="Z121" s="94">
        <v>0</v>
      </c>
      <c r="AA121" s="94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5">
        <v>0</v>
      </c>
      <c r="AI121" s="5">
        <v>0</v>
      </c>
      <c r="AJ121" s="5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5">
        <v>0</v>
      </c>
      <c r="AV121" s="303"/>
    </row>
    <row r="122" spans="1:48" ht="17.25" customHeight="1" x14ac:dyDescent="0.25">
      <c r="A122" s="477"/>
      <c r="B122" s="421"/>
      <c r="C122" s="422"/>
      <c r="D122" s="421"/>
      <c r="E122" s="423"/>
      <c r="F122" s="423"/>
      <c r="G122" s="423"/>
      <c r="H122" s="423"/>
      <c r="I122" s="423"/>
      <c r="J122" s="481"/>
      <c r="K122" s="481"/>
      <c r="L122" s="462"/>
      <c r="M122" s="462"/>
      <c r="N122" s="231">
        <f t="shared" ref="N122:T122" si="41">SUM(N117:N121)</f>
        <v>0</v>
      </c>
      <c r="O122" s="231">
        <f t="shared" si="41"/>
        <v>0</v>
      </c>
      <c r="P122" s="231">
        <f t="shared" si="41"/>
        <v>0</v>
      </c>
      <c r="Q122" s="231">
        <f t="shared" si="41"/>
        <v>0</v>
      </c>
      <c r="R122" s="231">
        <f t="shared" si="41"/>
        <v>3.7021600000000001</v>
      </c>
      <c r="S122" s="231">
        <f t="shared" si="41"/>
        <v>0</v>
      </c>
      <c r="T122" s="231">
        <f t="shared" si="41"/>
        <v>0</v>
      </c>
      <c r="U122" s="232">
        <f t="shared" si="34"/>
        <v>3.7021600000000001</v>
      </c>
      <c r="V122" s="232" t="s">
        <v>11</v>
      </c>
      <c r="W122" s="194">
        <f t="shared" ref="W122:AU122" si="42">SUM(W117:W121)</f>
        <v>0</v>
      </c>
      <c r="X122" s="194">
        <f t="shared" si="42"/>
        <v>0</v>
      </c>
      <c r="Y122" s="194">
        <f t="shared" si="42"/>
        <v>0</v>
      </c>
      <c r="Z122" s="194">
        <f t="shared" si="42"/>
        <v>0</v>
      </c>
      <c r="AA122" s="194">
        <f t="shared" si="42"/>
        <v>0</v>
      </c>
      <c r="AB122" s="194">
        <f t="shared" si="42"/>
        <v>0</v>
      </c>
      <c r="AC122" s="194">
        <f t="shared" si="42"/>
        <v>0</v>
      </c>
      <c r="AD122" s="194">
        <f t="shared" si="42"/>
        <v>0</v>
      </c>
      <c r="AE122" s="194">
        <f t="shared" si="42"/>
        <v>0</v>
      </c>
      <c r="AF122" s="194">
        <f t="shared" si="42"/>
        <v>0</v>
      </c>
      <c r="AG122" s="194">
        <f t="shared" si="42"/>
        <v>0</v>
      </c>
      <c r="AH122" s="231">
        <f t="shared" si="42"/>
        <v>0</v>
      </c>
      <c r="AI122" s="231">
        <f t="shared" si="42"/>
        <v>0</v>
      </c>
      <c r="AJ122" s="231">
        <f t="shared" si="42"/>
        <v>0</v>
      </c>
      <c r="AK122" s="194">
        <f t="shared" si="42"/>
        <v>0</v>
      </c>
      <c r="AL122" s="194">
        <f t="shared" si="42"/>
        <v>0</v>
      </c>
      <c r="AM122" s="194">
        <f t="shared" si="42"/>
        <v>0</v>
      </c>
      <c r="AN122" s="194">
        <f t="shared" si="42"/>
        <v>0</v>
      </c>
      <c r="AO122" s="194">
        <f t="shared" si="42"/>
        <v>0</v>
      </c>
      <c r="AP122" s="194">
        <f t="shared" si="42"/>
        <v>0</v>
      </c>
      <c r="AQ122" s="194">
        <f t="shared" si="42"/>
        <v>0</v>
      </c>
      <c r="AR122" s="194">
        <f t="shared" si="42"/>
        <v>0</v>
      </c>
      <c r="AS122" s="194">
        <f t="shared" si="42"/>
        <v>0</v>
      </c>
      <c r="AT122" s="194">
        <f t="shared" si="42"/>
        <v>0</v>
      </c>
      <c r="AU122" s="231">
        <f t="shared" si="42"/>
        <v>0</v>
      </c>
      <c r="AV122" s="329"/>
    </row>
    <row r="123" spans="1:48" ht="19.5" customHeight="1" x14ac:dyDescent="0.25">
      <c r="A123" s="477"/>
      <c r="B123" s="421" t="s">
        <v>218</v>
      </c>
      <c r="C123" s="422" t="s">
        <v>74</v>
      </c>
      <c r="D123" s="421" t="s">
        <v>263</v>
      </c>
      <c r="E123" s="423" t="s">
        <v>129</v>
      </c>
      <c r="F123" s="6" t="s">
        <v>18</v>
      </c>
      <c r="G123" s="6" t="s">
        <v>20</v>
      </c>
      <c r="H123" s="6" t="s">
        <v>376</v>
      </c>
      <c r="I123" s="6" t="s">
        <v>57</v>
      </c>
      <c r="J123" s="479">
        <v>2023</v>
      </c>
      <c r="K123" s="479">
        <v>2023</v>
      </c>
      <c r="L123" s="462">
        <v>3.8721299999999998</v>
      </c>
      <c r="M123" s="462">
        <f t="shared" ref="M123" si="43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34"/>
        <v>0</v>
      </c>
      <c r="V123" s="7" t="s">
        <v>3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5">
        <v>0</v>
      </c>
      <c r="AI123" s="5">
        <v>0</v>
      </c>
      <c r="AJ123" s="5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5">
        <v>0</v>
      </c>
      <c r="AV123" s="303"/>
    </row>
    <row r="124" spans="1:48" ht="19.5" customHeight="1" x14ac:dyDescent="0.25">
      <c r="A124" s="477"/>
      <c r="B124" s="421"/>
      <c r="C124" s="422"/>
      <c r="D124" s="421"/>
      <c r="E124" s="423"/>
      <c r="F124" s="6" t="s">
        <v>19</v>
      </c>
      <c r="G124" s="6" t="s">
        <v>22</v>
      </c>
      <c r="H124" s="6" t="s">
        <v>305</v>
      </c>
      <c r="I124" s="6" t="s">
        <v>305</v>
      </c>
      <c r="J124" s="480"/>
      <c r="K124" s="480"/>
      <c r="L124" s="462"/>
      <c r="M124" s="462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34"/>
        <v>3.8721299999999998</v>
      </c>
      <c r="V124" s="5" t="s">
        <v>8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5">
        <v>0</v>
      </c>
      <c r="AI124" s="5">
        <v>0</v>
      </c>
      <c r="AJ124" s="5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5">
        <v>0</v>
      </c>
      <c r="AV124" s="303"/>
    </row>
    <row r="125" spans="1:48" ht="19.5" customHeight="1" x14ac:dyDescent="0.25">
      <c r="A125" s="477"/>
      <c r="B125" s="421"/>
      <c r="C125" s="422"/>
      <c r="D125" s="421"/>
      <c r="E125" s="423"/>
      <c r="F125" s="423" t="s">
        <v>39</v>
      </c>
      <c r="G125" s="423" t="s">
        <v>21</v>
      </c>
      <c r="H125" s="423" t="s">
        <v>375</v>
      </c>
      <c r="I125" s="423" t="s">
        <v>374</v>
      </c>
      <c r="J125" s="480"/>
      <c r="K125" s="480"/>
      <c r="L125" s="462"/>
      <c r="M125" s="46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50</v>
      </c>
      <c r="W125" s="94">
        <v>0</v>
      </c>
      <c r="X125" s="94">
        <v>0</v>
      </c>
      <c r="Y125" s="94">
        <v>0</v>
      </c>
      <c r="Z125" s="94">
        <v>0</v>
      </c>
      <c r="AA125" s="94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5">
        <v>0</v>
      </c>
      <c r="AI125" s="5">
        <v>0</v>
      </c>
      <c r="AJ125" s="5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5">
        <v>0</v>
      </c>
      <c r="AV125" s="303"/>
    </row>
    <row r="126" spans="1:48" ht="19.5" customHeight="1" x14ac:dyDescent="0.25">
      <c r="A126" s="477"/>
      <c r="B126" s="421"/>
      <c r="C126" s="422"/>
      <c r="D126" s="421"/>
      <c r="E126" s="423"/>
      <c r="F126" s="423"/>
      <c r="G126" s="423"/>
      <c r="H126" s="423"/>
      <c r="I126" s="423"/>
      <c r="J126" s="480"/>
      <c r="K126" s="480"/>
      <c r="L126" s="462"/>
      <c r="M126" s="46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51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5">
        <v>0</v>
      </c>
      <c r="AI126" s="5">
        <v>0</v>
      </c>
      <c r="AJ126" s="5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5">
        <v>0</v>
      </c>
      <c r="AV126" s="303"/>
    </row>
    <row r="127" spans="1:48" ht="18" customHeight="1" x14ac:dyDescent="0.25">
      <c r="A127" s="477"/>
      <c r="B127" s="421"/>
      <c r="C127" s="422"/>
      <c r="D127" s="421"/>
      <c r="E127" s="423"/>
      <c r="F127" s="423"/>
      <c r="G127" s="423"/>
      <c r="H127" s="423"/>
      <c r="I127" s="423"/>
      <c r="J127" s="480"/>
      <c r="K127" s="480"/>
      <c r="L127" s="462"/>
      <c r="M127" s="462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34"/>
        <v>0</v>
      </c>
      <c r="V127" s="7" t="s">
        <v>52</v>
      </c>
      <c r="W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5">
        <v>0</v>
      </c>
      <c r="AI127" s="5">
        <v>0</v>
      </c>
      <c r="AJ127" s="5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5">
        <v>0</v>
      </c>
      <c r="AV127" s="303"/>
    </row>
    <row r="128" spans="1:48" ht="17.25" customHeight="1" x14ac:dyDescent="0.25">
      <c r="A128" s="477"/>
      <c r="B128" s="421"/>
      <c r="C128" s="422"/>
      <c r="D128" s="421"/>
      <c r="E128" s="423"/>
      <c r="F128" s="423"/>
      <c r="G128" s="423"/>
      <c r="H128" s="423"/>
      <c r="I128" s="423"/>
      <c r="J128" s="481"/>
      <c r="K128" s="481"/>
      <c r="L128" s="462"/>
      <c r="M128" s="462"/>
      <c r="N128" s="231">
        <f t="shared" ref="N128:T128" si="44">SUM(N123:N127)</f>
        <v>0</v>
      </c>
      <c r="O128" s="231">
        <f t="shared" si="44"/>
        <v>0</v>
      </c>
      <c r="P128" s="231">
        <f t="shared" si="44"/>
        <v>0</v>
      </c>
      <c r="Q128" s="231">
        <f t="shared" si="44"/>
        <v>0</v>
      </c>
      <c r="R128" s="231">
        <f t="shared" si="44"/>
        <v>3.8721299999999998</v>
      </c>
      <c r="S128" s="231">
        <f t="shared" si="44"/>
        <v>0</v>
      </c>
      <c r="T128" s="231">
        <f t="shared" si="44"/>
        <v>0</v>
      </c>
      <c r="U128" s="232">
        <f t="shared" si="34"/>
        <v>3.8721299999999998</v>
      </c>
      <c r="V128" s="232" t="s">
        <v>11</v>
      </c>
      <c r="W128" s="194">
        <f t="shared" ref="W128:AU128" si="45">SUM(W123:W127)</f>
        <v>0</v>
      </c>
      <c r="X128" s="194">
        <f t="shared" si="45"/>
        <v>0</v>
      </c>
      <c r="Y128" s="194">
        <f t="shared" si="45"/>
        <v>0</v>
      </c>
      <c r="Z128" s="194">
        <f t="shared" si="45"/>
        <v>0</v>
      </c>
      <c r="AA128" s="194">
        <f t="shared" si="45"/>
        <v>0</v>
      </c>
      <c r="AB128" s="194">
        <f t="shared" si="45"/>
        <v>0</v>
      </c>
      <c r="AC128" s="194">
        <f t="shared" si="45"/>
        <v>0</v>
      </c>
      <c r="AD128" s="194">
        <f t="shared" si="45"/>
        <v>0</v>
      </c>
      <c r="AE128" s="194">
        <f t="shared" si="45"/>
        <v>0</v>
      </c>
      <c r="AF128" s="194">
        <f t="shared" si="45"/>
        <v>0</v>
      </c>
      <c r="AG128" s="194">
        <f t="shared" si="45"/>
        <v>0</v>
      </c>
      <c r="AH128" s="231">
        <f t="shared" si="45"/>
        <v>0</v>
      </c>
      <c r="AI128" s="231">
        <f t="shared" si="45"/>
        <v>0</v>
      </c>
      <c r="AJ128" s="231">
        <f t="shared" si="45"/>
        <v>0</v>
      </c>
      <c r="AK128" s="194">
        <f t="shared" si="45"/>
        <v>0</v>
      </c>
      <c r="AL128" s="194">
        <f t="shared" si="45"/>
        <v>0</v>
      </c>
      <c r="AM128" s="194">
        <f t="shared" si="45"/>
        <v>0</v>
      </c>
      <c r="AN128" s="194">
        <f t="shared" si="45"/>
        <v>0</v>
      </c>
      <c r="AO128" s="194">
        <f t="shared" si="45"/>
        <v>0</v>
      </c>
      <c r="AP128" s="194">
        <f t="shared" si="45"/>
        <v>0</v>
      </c>
      <c r="AQ128" s="194">
        <f t="shared" si="45"/>
        <v>0</v>
      </c>
      <c r="AR128" s="194">
        <f t="shared" si="45"/>
        <v>0</v>
      </c>
      <c r="AS128" s="194">
        <f t="shared" si="45"/>
        <v>0</v>
      </c>
      <c r="AT128" s="194">
        <f t="shared" si="45"/>
        <v>0</v>
      </c>
      <c r="AU128" s="231">
        <f t="shared" si="45"/>
        <v>0</v>
      </c>
      <c r="AV128" s="329"/>
    </row>
    <row r="129" spans="1:48" ht="19.5" customHeight="1" x14ac:dyDescent="0.25">
      <c r="A129" s="477"/>
      <c r="B129" s="421" t="s">
        <v>219</v>
      </c>
      <c r="C129" s="422" t="s">
        <v>75</v>
      </c>
      <c r="D129" s="421" t="s">
        <v>261</v>
      </c>
      <c r="E129" s="423" t="s">
        <v>130</v>
      </c>
      <c r="F129" s="6" t="s">
        <v>18</v>
      </c>
      <c r="G129" s="6" t="s">
        <v>20</v>
      </c>
      <c r="H129" s="6" t="s">
        <v>376</v>
      </c>
      <c r="I129" s="6" t="s">
        <v>57</v>
      </c>
      <c r="J129" s="479">
        <v>2023</v>
      </c>
      <c r="K129" s="479">
        <v>2023</v>
      </c>
      <c r="L129" s="462">
        <v>3.5340400000000001</v>
      </c>
      <c r="M129" s="462">
        <f t="shared" ref="M129" si="46">Q134+R134+S134+T134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34"/>
        <v>0</v>
      </c>
      <c r="V129" s="7" t="s">
        <v>3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5">
        <v>0</v>
      </c>
      <c r="AI129" s="5">
        <v>0</v>
      </c>
      <c r="AJ129" s="5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5">
        <v>0</v>
      </c>
      <c r="AV129" s="303"/>
    </row>
    <row r="130" spans="1:48" ht="19.5" customHeight="1" x14ac:dyDescent="0.25">
      <c r="A130" s="477"/>
      <c r="B130" s="421"/>
      <c r="C130" s="422"/>
      <c r="D130" s="421"/>
      <c r="E130" s="423"/>
      <c r="F130" s="6" t="s">
        <v>19</v>
      </c>
      <c r="G130" s="6" t="s">
        <v>22</v>
      </c>
      <c r="H130" s="6" t="s">
        <v>306</v>
      </c>
      <c r="I130" s="6" t="s">
        <v>306</v>
      </c>
      <c r="J130" s="480"/>
      <c r="K130" s="480"/>
      <c r="L130" s="462"/>
      <c r="M130" s="462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34"/>
        <v>3.5340400000000001</v>
      </c>
      <c r="V130" s="5" t="s">
        <v>8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5">
        <v>0</v>
      </c>
      <c r="AI130" s="5">
        <v>0</v>
      </c>
      <c r="AJ130" s="5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5">
        <v>0</v>
      </c>
      <c r="AV130" s="303"/>
    </row>
    <row r="131" spans="1:48" ht="19.5" customHeight="1" x14ac:dyDescent="0.25">
      <c r="A131" s="477"/>
      <c r="B131" s="421"/>
      <c r="C131" s="422"/>
      <c r="D131" s="421"/>
      <c r="E131" s="423"/>
      <c r="F131" s="423" t="s">
        <v>39</v>
      </c>
      <c r="G131" s="423" t="s">
        <v>21</v>
      </c>
      <c r="H131" s="423" t="s">
        <v>375</v>
      </c>
      <c r="I131" s="423" t="s">
        <v>316</v>
      </c>
      <c r="J131" s="480"/>
      <c r="K131" s="480"/>
      <c r="L131" s="462"/>
      <c r="M131" s="46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5">
        <v>0</v>
      </c>
      <c r="AI131" s="5">
        <v>0</v>
      </c>
      <c r="AJ131" s="5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5">
        <v>0</v>
      </c>
      <c r="AV131" s="303"/>
    </row>
    <row r="132" spans="1:48" ht="19.5" customHeight="1" x14ac:dyDescent="0.25">
      <c r="A132" s="477"/>
      <c r="B132" s="421"/>
      <c r="C132" s="422"/>
      <c r="D132" s="421"/>
      <c r="E132" s="423"/>
      <c r="F132" s="423"/>
      <c r="G132" s="423"/>
      <c r="H132" s="423"/>
      <c r="I132" s="423"/>
      <c r="J132" s="480"/>
      <c r="K132" s="480"/>
      <c r="L132" s="462"/>
      <c r="M132" s="46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51</v>
      </c>
      <c r="W132" s="94">
        <v>0</v>
      </c>
      <c r="X132" s="94">
        <v>0</v>
      </c>
      <c r="Y132" s="94">
        <v>0</v>
      </c>
      <c r="Z132" s="94">
        <v>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5">
        <v>0</v>
      </c>
      <c r="AI132" s="5">
        <v>0</v>
      </c>
      <c r="AJ132" s="5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5">
        <v>0</v>
      </c>
      <c r="AV132" s="303"/>
    </row>
    <row r="133" spans="1:48" ht="18" customHeight="1" x14ac:dyDescent="0.25">
      <c r="A133" s="477"/>
      <c r="B133" s="421"/>
      <c r="C133" s="422"/>
      <c r="D133" s="421"/>
      <c r="E133" s="423"/>
      <c r="F133" s="423"/>
      <c r="G133" s="423"/>
      <c r="H133" s="423"/>
      <c r="I133" s="423"/>
      <c r="J133" s="480"/>
      <c r="K133" s="480"/>
      <c r="L133" s="462"/>
      <c r="M133" s="462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34"/>
        <v>0</v>
      </c>
      <c r="V133" s="7" t="s">
        <v>52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5">
        <v>0</v>
      </c>
      <c r="AI133" s="5">
        <v>0</v>
      </c>
      <c r="AJ133" s="5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5">
        <v>0</v>
      </c>
      <c r="AV133" s="303"/>
    </row>
    <row r="134" spans="1:48" ht="17.25" customHeight="1" x14ac:dyDescent="0.25">
      <c r="A134" s="477"/>
      <c r="B134" s="421"/>
      <c r="C134" s="422"/>
      <c r="D134" s="421"/>
      <c r="E134" s="423"/>
      <c r="F134" s="423"/>
      <c r="G134" s="423"/>
      <c r="H134" s="423"/>
      <c r="I134" s="423"/>
      <c r="J134" s="481"/>
      <c r="K134" s="481"/>
      <c r="L134" s="462"/>
      <c r="M134" s="462"/>
      <c r="N134" s="231">
        <f t="shared" ref="N134:T134" si="47">SUM(N129:N133)</f>
        <v>0</v>
      </c>
      <c r="O134" s="231">
        <f t="shared" si="47"/>
        <v>0</v>
      </c>
      <c r="P134" s="231">
        <f t="shared" si="47"/>
        <v>0</v>
      </c>
      <c r="Q134" s="231">
        <f t="shared" si="47"/>
        <v>0</v>
      </c>
      <c r="R134" s="231">
        <f t="shared" si="47"/>
        <v>3.5340400000000001</v>
      </c>
      <c r="S134" s="231">
        <f t="shared" si="47"/>
        <v>0</v>
      </c>
      <c r="T134" s="231">
        <f t="shared" si="47"/>
        <v>0</v>
      </c>
      <c r="U134" s="232">
        <f t="shared" si="34"/>
        <v>3.5340400000000001</v>
      </c>
      <c r="V134" s="232" t="s">
        <v>11</v>
      </c>
      <c r="W134" s="194">
        <f t="shared" ref="W134:AU134" si="48">SUM(W129:W133)</f>
        <v>0</v>
      </c>
      <c r="X134" s="194">
        <f t="shared" si="48"/>
        <v>0</v>
      </c>
      <c r="Y134" s="194">
        <f t="shared" si="48"/>
        <v>0</v>
      </c>
      <c r="Z134" s="194">
        <f t="shared" si="48"/>
        <v>0</v>
      </c>
      <c r="AA134" s="194">
        <f t="shared" si="48"/>
        <v>0</v>
      </c>
      <c r="AB134" s="194">
        <f t="shared" si="48"/>
        <v>0</v>
      </c>
      <c r="AC134" s="194">
        <f t="shared" si="48"/>
        <v>0</v>
      </c>
      <c r="AD134" s="194">
        <f t="shared" si="48"/>
        <v>0</v>
      </c>
      <c r="AE134" s="194">
        <f t="shared" si="48"/>
        <v>0</v>
      </c>
      <c r="AF134" s="194">
        <f t="shared" si="48"/>
        <v>0</v>
      </c>
      <c r="AG134" s="194">
        <f t="shared" si="48"/>
        <v>0</v>
      </c>
      <c r="AH134" s="231">
        <f t="shared" si="48"/>
        <v>0</v>
      </c>
      <c r="AI134" s="231">
        <f t="shared" si="48"/>
        <v>0</v>
      </c>
      <c r="AJ134" s="231">
        <f t="shared" si="48"/>
        <v>0</v>
      </c>
      <c r="AK134" s="194">
        <f t="shared" si="48"/>
        <v>0</v>
      </c>
      <c r="AL134" s="194">
        <f t="shared" si="48"/>
        <v>0</v>
      </c>
      <c r="AM134" s="194">
        <f t="shared" si="48"/>
        <v>0</v>
      </c>
      <c r="AN134" s="194">
        <f t="shared" si="48"/>
        <v>0</v>
      </c>
      <c r="AO134" s="194">
        <f t="shared" si="48"/>
        <v>0</v>
      </c>
      <c r="AP134" s="194">
        <f t="shared" si="48"/>
        <v>0</v>
      </c>
      <c r="AQ134" s="194">
        <f t="shared" si="48"/>
        <v>0</v>
      </c>
      <c r="AR134" s="194">
        <f t="shared" si="48"/>
        <v>0</v>
      </c>
      <c r="AS134" s="194">
        <f t="shared" si="48"/>
        <v>0</v>
      </c>
      <c r="AT134" s="194">
        <f t="shared" si="48"/>
        <v>0</v>
      </c>
      <c r="AU134" s="231">
        <f t="shared" si="48"/>
        <v>0</v>
      </c>
      <c r="AV134" s="329"/>
    </row>
    <row r="135" spans="1:48" ht="19.5" customHeight="1" x14ac:dyDescent="0.25">
      <c r="A135" s="477"/>
      <c r="B135" s="421" t="s">
        <v>220</v>
      </c>
      <c r="C135" s="422" t="s">
        <v>131</v>
      </c>
      <c r="D135" s="421" t="s">
        <v>261</v>
      </c>
      <c r="E135" s="423" t="s">
        <v>132</v>
      </c>
      <c r="F135" s="6" t="s">
        <v>18</v>
      </c>
      <c r="G135" s="6" t="s">
        <v>20</v>
      </c>
      <c r="H135" s="6" t="s">
        <v>57</v>
      </c>
      <c r="I135" s="6" t="s">
        <v>55</v>
      </c>
      <c r="J135" s="479">
        <v>2023</v>
      </c>
      <c r="K135" s="479">
        <v>2023</v>
      </c>
      <c r="L135" s="462">
        <v>5.1384600000000002</v>
      </c>
      <c r="M135" s="462">
        <f t="shared" ref="M135" si="49">Q140+R140+S140+T140</f>
        <v>5.1384600000000002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34"/>
        <v>0</v>
      </c>
      <c r="V135" s="7" t="s">
        <v>3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5">
        <v>0</v>
      </c>
      <c r="AI135" s="5">
        <v>0</v>
      </c>
      <c r="AJ135" s="5">
        <v>0</v>
      </c>
      <c r="AK135" s="94">
        <v>0</v>
      </c>
      <c r="AL135" s="94">
        <v>0</v>
      </c>
      <c r="AM135" s="94">
        <v>0</v>
      </c>
      <c r="AN135" s="94">
        <v>0</v>
      </c>
      <c r="AO135" s="94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5">
        <v>0</v>
      </c>
      <c r="AV135" s="303"/>
    </row>
    <row r="136" spans="1:48" ht="19.5" customHeight="1" x14ac:dyDescent="0.25">
      <c r="A136" s="477"/>
      <c r="B136" s="421"/>
      <c r="C136" s="422"/>
      <c r="D136" s="421"/>
      <c r="E136" s="423"/>
      <c r="F136" s="6" t="s">
        <v>19</v>
      </c>
      <c r="G136" s="6" t="s">
        <v>22</v>
      </c>
      <c r="H136" s="6" t="s">
        <v>307</v>
      </c>
      <c r="I136" s="6" t="s">
        <v>307</v>
      </c>
      <c r="J136" s="480"/>
      <c r="K136" s="480"/>
      <c r="L136" s="462"/>
      <c r="M136" s="462"/>
      <c r="N136" s="5">
        <v>0</v>
      </c>
      <c r="O136" s="5">
        <v>0</v>
      </c>
      <c r="P136" s="5">
        <v>0</v>
      </c>
      <c r="Q136" s="5">
        <v>0</v>
      </c>
      <c r="R136" s="5">
        <v>5.1384600000000002</v>
      </c>
      <c r="S136" s="5">
        <v>0</v>
      </c>
      <c r="T136" s="5">
        <v>0</v>
      </c>
      <c r="U136" s="5">
        <f t="shared" si="34"/>
        <v>5.1384600000000002</v>
      </c>
      <c r="V136" s="5" t="s">
        <v>8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5">
        <v>0</v>
      </c>
      <c r="AI136" s="5">
        <v>0</v>
      </c>
      <c r="AJ136" s="5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5">
        <v>0</v>
      </c>
      <c r="AV136" s="303"/>
    </row>
    <row r="137" spans="1:48" ht="19.5" customHeight="1" x14ac:dyDescent="0.25">
      <c r="A137" s="477"/>
      <c r="B137" s="421"/>
      <c r="C137" s="422"/>
      <c r="D137" s="421"/>
      <c r="E137" s="423"/>
      <c r="F137" s="423" t="s">
        <v>39</v>
      </c>
      <c r="G137" s="423" t="s">
        <v>21</v>
      </c>
      <c r="H137" s="423" t="s">
        <v>377</v>
      </c>
      <c r="I137" s="423" t="s">
        <v>365</v>
      </c>
      <c r="J137" s="480"/>
      <c r="K137" s="480"/>
      <c r="L137" s="462"/>
      <c r="M137" s="46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50</v>
      </c>
      <c r="W137" s="94">
        <v>0</v>
      </c>
      <c r="X137" s="94">
        <v>0</v>
      </c>
      <c r="Y137" s="94">
        <v>0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5">
        <v>0</v>
      </c>
      <c r="AI137" s="5">
        <v>0</v>
      </c>
      <c r="AJ137" s="5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5">
        <v>0</v>
      </c>
      <c r="AV137" s="303"/>
    </row>
    <row r="138" spans="1:48" ht="19.5" customHeight="1" x14ac:dyDescent="0.25">
      <c r="A138" s="477"/>
      <c r="B138" s="421"/>
      <c r="C138" s="422"/>
      <c r="D138" s="421"/>
      <c r="E138" s="423"/>
      <c r="F138" s="423"/>
      <c r="G138" s="423"/>
      <c r="H138" s="423"/>
      <c r="I138" s="423"/>
      <c r="J138" s="480"/>
      <c r="K138" s="480"/>
      <c r="L138" s="462"/>
      <c r="M138" s="46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51</v>
      </c>
      <c r="W138" s="94">
        <v>0</v>
      </c>
      <c r="X138" s="94">
        <v>0</v>
      </c>
      <c r="Y138" s="94">
        <v>0</v>
      </c>
      <c r="Z138" s="94">
        <v>0</v>
      </c>
      <c r="AA138" s="94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5">
        <v>0</v>
      </c>
      <c r="AI138" s="5">
        <v>0</v>
      </c>
      <c r="AJ138" s="5">
        <v>0</v>
      </c>
      <c r="AK138" s="94">
        <v>0</v>
      </c>
      <c r="AL138" s="94">
        <v>0</v>
      </c>
      <c r="AM138" s="94">
        <v>0</v>
      </c>
      <c r="AN138" s="94">
        <v>0</v>
      </c>
      <c r="AO138" s="94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5">
        <v>0</v>
      </c>
      <c r="AV138" s="303"/>
    </row>
    <row r="139" spans="1:48" ht="18" customHeight="1" x14ac:dyDescent="0.25">
      <c r="A139" s="477"/>
      <c r="B139" s="421"/>
      <c r="C139" s="422"/>
      <c r="D139" s="421"/>
      <c r="E139" s="423"/>
      <c r="F139" s="423"/>
      <c r="G139" s="423"/>
      <c r="H139" s="423"/>
      <c r="I139" s="423"/>
      <c r="J139" s="480"/>
      <c r="K139" s="480"/>
      <c r="L139" s="462"/>
      <c r="M139" s="462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34"/>
        <v>0</v>
      </c>
      <c r="V139" s="7" t="s">
        <v>52</v>
      </c>
      <c r="W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5">
        <v>0</v>
      </c>
      <c r="AI139" s="5">
        <v>0</v>
      </c>
      <c r="AJ139" s="5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5">
        <v>0</v>
      </c>
      <c r="AV139" s="303"/>
    </row>
    <row r="140" spans="1:48" ht="17.25" customHeight="1" x14ac:dyDescent="0.25">
      <c r="A140" s="478"/>
      <c r="B140" s="421"/>
      <c r="C140" s="422"/>
      <c r="D140" s="421"/>
      <c r="E140" s="423"/>
      <c r="F140" s="423"/>
      <c r="G140" s="423"/>
      <c r="H140" s="423"/>
      <c r="I140" s="423"/>
      <c r="J140" s="481"/>
      <c r="K140" s="481"/>
      <c r="L140" s="462"/>
      <c r="M140" s="462"/>
      <c r="N140" s="231">
        <f t="shared" ref="N140:T140" si="50">SUM(N135:N139)</f>
        <v>0</v>
      </c>
      <c r="O140" s="231">
        <f t="shared" si="50"/>
        <v>0</v>
      </c>
      <c r="P140" s="231">
        <f t="shared" si="50"/>
        <v>0</v>
      </c>
      <c r="Q140" s="231">
        <f t="shared" si="50"/>
        <v>0</v>
      </c>
      <c r="R140" s="231">
        <f t="shared" si="50"/>
        <v>5.1384600000000002</v>
      </c>
      <c r="S140" s="231">
        <f t="shared" si="50"/>
        <v>0</v>
      </c>
      <c r="T140" s="231">
        <f t="shared" si="50"/>
        <v>0</v>
      </c>
      <c r="U140" s="232">
        <f t="shared" si="34"/>
        <v>5.1384600000000002</v>
      </c>
      <c r="V140" s="232" t="s">
        <v>11</v>
      </c>
      <c r="W140" s="194">
        <f t="shared" ref="W140:AU140" si="51">SUM(W135:W139)</f>
        <v>0</v>
      </c>
      <c r="X140" s="194">
        <f t="shared" si="51"/>
        <v>0</v>
      </c>
      <c r="Y140" s="194">
        <f t="shared" si="51"/>
        <v>0</v>
      </c>
      <c r="Z140" s="194">
        <f t="shared" si="51"/>
        <v>0</v>
      </c>
      <c r="AA140" s="194">
        <f t="shared" si="51"/>
        <v>0</v>
      </c>
      <c r="AB140" s="194">
        <f t="shared" si="51"/>
        <v>0</v>
      </c>
      <c r="AC140" s="194">
        <f t="shared" si="51"/>
        <v>0</v>
      </c>
      <c r="AD140" s="194">
        <f t="shared" si="51"/>
        <v>0</v>
      </c>
      <c r="AE140" s="194">
        <f t="shared" si="51"/>
        <v>0</v>
      </c>
      <c r="AF140" s="194">
        <f t="shared" si="51"/>
        <v>0</v>
      </c>
      <c r="AG140" s="194">
        <f t="shared" si="51"/>
        <v>0</v>
      </c>
      <c r="AH140" s="231">
        <f t="shared" si="51"/>
        <v>0</v>
      </c>
      <c r="AI140" s="231">
        <f t="shared" si="51"/>
        <v>0</v>
      </c>
      <c r="AJ140" s="231">
        <f t="shared" si="51"/>
        <v>0</v>
      </c>
      <c r="AK140" s="194">
        <f t="shared" si="51"/>
        <v>0</v>
      </c>
      <c r="AL140" s="194">
        <f t="shared" si="51"/>
        <v>0</v>
      </c>
      <c r="AM140" s="194">
        <f t="shared" si="51"/>
        <v>0</v>
      </c>
      <c r="AN140" s="194">
        <f t="shared" si="51"/>
        <v>0</v>
      </c>
      <c r="AO140" s="194">
        <f t="shared" si="51"/>
        <v>0</v>
      </c>
      <c r="AP140" s="194">
        <f t="shared" si="51"/>
        <v>0</v>
      </c>
      <c r="AQ140" s="194">
        <f t="shared" si="51"/>
        <v>0</v>
      </c>
      <c r="AR140" s="194">
        <f t="shared" si="51"/>
        <v>0</v>
      </c>
      <c r="AS140" s="194">
        <f t="shared" si="51"/>
        <v>0</v>
      </c>
      <c r="AT140" s="194">
        <f t="shared" si="51"/>
        <v>0</v>
      </c>
      <c r="AU140" s="231">
        <f t="shared" si="51"/>
        <v>0</v>
      </c>
      <c r="AV140" s="329"/>
    </row>
    <row r="141" spans="1:48" ht="15.75" customHeight="1" x14ac:dyDescent="0.25">
      <c r="A141" s="414" t="s">
        <v>163</v>
      </c>
      <c r="B141" s="415"/>
      <c r="C141" s="415"/>
      <c r="D141" s="415"/>
      <c r="E141" s="415"/>
      <c r="F141" s="415"/>
      <c r="G141" s="415"/>
      <c r="H141" s="415"/>
      <c r="I141" s="415"/>
      <c r="J141" s="415"/>
      <c r="K141" s="415"/>
      <c r="L141" s="415"/>
      <c r="M141" s="415"/>
      <c r="N141" s="415"/>
      <c r="O141" s="415"/>
      <c r="P141" s="415"/>
      <c r="Q141" s="415"/>
      <c r="R141" s="415"/>
      <c r="S141" s="415"/>
      <c r="T141" s="415"/>
      <c r="U141" s="415"/>
      <c r="V141" s="415"/>
      <c r="W141" s="416"/>
      <c r="X141" s="416"/>
      <c r="Y141" s="416"/>
      <c r="Z141" s="416"/>
      <c r="AA141" s="416"/>
      <c r="AB141" s="416"/>
      <c r="AC141" s="416"/>
      <c r="AD141" s="416"/>
      <c r="AE141" s="416"/>
      <c r="AF141" s="416"/>
      <c r="AG141" s="416"/>
      <c r="AH141" s="416"/>
      <c r="AI141" s="416"/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7"/>
    </row>
    <row r="142" spans="1:48" ht="19.5" customHeight="1" x14ac:dyDescent="0.25">
      <c r="A142" s="472"/>
      <c r="B142" s="421" t="s">
        <v>221</v>
      </c>
      <c r="C142" s="422" t="s">
        <v>76</v>
      </c>
      <c r="D142" s="421" t="s">
        <v>261</v>
      </c>
      <c r="E142" s="423" t="s">
        <v>284</v>
      </c>
      <c r="F142" s="6" t="s">
        <v>18</v>
      </c>
      <c r="G142" s="6" t="s">
        <v>20</v>
      </c>
      <c r="H142" s="6" t="s">
        <v>378</v>
      </c>
      <c r="I142" s="6" t="s">
        <v>308</v>
      </c>
      <c r="J142" s="464">
        <v>2023</v>
      </c>
      <c r="K142" s="464">
        <v>2023</v>
      </c>
      <c r="L142" s="462">
        <v>5.19611</v>
      </c>
      <c r="M142" s="462">
        <f>Q147+R147+S147+T147</f>
        <v>5.1961200000000005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ref="U142:U153" si="52">SUM(N142:T142)</f>
        <v>0</v>
      </c>
      <c r="V142" s="7" t="s">
        <v>3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5">
        <v>0</v>
      </c>
      <c r="AI142" s="5">
        <v>0</v>
      </c>
      <c r="AJ142" s="5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5">
        <v>0</v>
      </c>
      <c r="AV142" s="303"/>
    </row>
    <row r="143" spans="1:48" ht="19.5" customHeight="1" x14ac:dyDescent="0.25">
      <c r="A143" s="473"/>
      <c r="B143" s="421"/>
      <c r="C143" s="422"/>
      <c r="D143" s="421"/>
      <c r="E143" s="423"/>
      <c r="F143" s="6" t="s">
        <v>19</v>
      </c>
      <c r="G143" s="6" t="s">
        <v>22</v>
      </c>
      <c r="H143" s="6" t="s">
        <v>309</v>
      </c>
      <c r="I143" s="6" t="s">
        <v>309</v>
      </c>
      <c r="J143" s="464"/>
      <c r="K143" s="464"/>
      <c r="L143" s="462"/>
      <c r="M143" s="462"/>
      <c r="N143" s="5">
        <v>0</v>
      </c>
      <c r="O143" s="5">
        <v>0</v>
      </c>
      <c r="P143" s="5">
        <v>0</v>
      </c>
      <c r="Q143" s="5">
        <v>0</v>
      </c>
      <c r="R143" s="5">
        <v>0.65</v>
      </c>
      <c r="S143" s="5">
        <v>2.2730600000000001</v>
      </c>
      <c r="T143" s="5">
        <v>2.2730600000000001</v>
      </c>
      <c r="U143" s="5">
        <f t="shared" si="52"/>
        <v>5.1961200000000005</v>
      </c>
      <c r="V143" s="5" t="s">
        <v>8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5">
        <v>0</v>
      </c>
      <c r="AI143" s="5">
        <v>0</v>
      </c>
      <c r="AJ143" s="5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5">
        <v>0</v>
      </c>
      <c r="AV143" s="303"/>
    </row>
    <row r="144" spans="1:48" ht="19.5" customHeight="1" x14ac:dyDescent="0.25">
      <c r="A144" s="473"/>
      <c r="B144" s="421"/>
      <c r="C144" s="422"/>
      <c r="D144" s="421"/>
      <c r="E144" s="423"/>
      <c r="F144" s="423" t="s">
        <v>39</v>
      </c>
      <c r="G144" s="423" t="s">
        <v>21</v>
      </c>
      <c r="H144" s="423" t="s">
        <v>302</v>
      </c>
      <c r="I144" s="423" t="s">
        <v>379</v>
      </c>
      <c r="J144" s="464"/>
      <c r="K144" s="464"/>
      <c r="L144" s="462"/>
      <c r="M144" s="46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50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5">
        <v>0</v>
      </c>
      <c r="AI144" s="5">
        <v>0</v>
      </c>
      <c r="AJ144" s="5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5">
        <v>0</v>
      </c>
      <c r="AV144" s="303"/>
    </row>
    <row r="145" spans="1:48" ht="19.5" customHeight="1" x14ac:dyDescent="0.25">
      <c r="A145" s="473"/>
      <c r="B145" s="421"/>
      <c r="C145" s="422"/>
      <c r="D145" s="421"/>
      <c r="E145" s="423"/>
      <c r="F145" s="423"/>
      <c r="G145" s="423"/>
      <c r="H145" s="423"/>
      <c r="I145" s="423"/>
      <c r="J145" s="464"/>
      <c r="K145" s="464"/>
      <c r="L145" s="462"/>
      <c r="M145" s="46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51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5">
        <v>0</v>
      </c>
      <c r="AI145" s="5">
        <v>0</v>
      </c>
      <c r="AJ145" s="5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5">
        <v>0</v>
      </c>
      <c r="AV145" s="303"/>
    </row>
    <row r="146" spans="1:48" ht="18" customHeight="1" x14ac:dyDescent="0.25">
      <c r="A146" s="473"/>
      <c r="B146" s="421"/>
      <c r="C146" s="422"/>
      <c r="D146" s="421"/>
      <c r="E146" s="423"/>
      <c r="F146" s="423"/>
      <c r="G146" s="423"/>
      <c r="H146" s="423"/>
      <c r="I146" s="423"/>
      <c r="J146" s="464"/>
      <c r="K146" s="464"/>
      <c r="L146" s="462"/>
      <c r="M146" s="462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52"/>
        <v>0</v>
      </c>
      <c r="V146" s="7" t="s">
        <v>52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5">
        <v>0</v>
      </c>
      <c r="AI146" s="5">
        <v>0</v>
      </c>
      <c r="AJ146" s="5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5">
        <v>0</v>
      </c>
      <c r="AV146" s="303"/>
    </row>
    <row r="147" spans="1:48" ht="17.25" customHeight="1" x14ac:dyDescent="0.25">
      <c r="A147" s="473"/>
      <c r="B147" s="421"/>
      <c r="C147" s="422"/>
      <c r="D147" s="421"/>
      <c r="E147" s="423"/>
      <c r="F147" s="423"/>
      <c r="G147" s="423"/>
      <c r="H147" s="423"/>
      <c r="I147" s="423"/>
      <c r="J147" s="464"/>
      <c r="K147" s="464"/>
      <c r="L147" s="462"/>
      <c r="M147" s="462"/>
      <c r="N147" s="231">
        <f t="shared" ref="N147:T147" si="53">SUM(N142:N146)</f>
        <v>0</v>
      </c>
      <c r="O147" s="231">
        <f t="shared" si="53"/>
        <v>0</v>
      </c>
      <c r="P147" s="231">
        <f t="shared" si="53"/>
        <v>0</v>
      </c>
      <c r="Q147" s="231">
        <f t="shared" si="53"/>
        <v>0</v>
      </c>
      <c r="R147" s="231">
        <f t="shared" si="53"/>
        <v>0.65</v>
      </c>
      <c r="S147" s="231">
        <f t="shared" si="53"/>
        <v>2.2730600000000001</v>
      </c>
      <c r="T147" s="231">
        <f t="shared" si="53"/>
        <v>2.2730600000000001</v>
      </c>
      <c r="U147" s="232">
        <f t="shared" si="52"/>
        <v>5.1961200000000005</v>
      </c>
      <c r="V147" s="232" t="s">
        <v>11</v>
      </c>
      <c r="W147" s="194">
        <f t="shared" ref="W147:AU147" si="54">SUM(W142:W146)</f>
        <v>0</v>
      </c>
      <c r="X147" s="194">
        <f t="shared" si="54"/>
        <v>0</v>
      </c>
      <c r="Y147" s="194">
        <f t="shared" si="54"/>
        <v>0</v>
      </c>
      <c r="Z147" s="194">
        <f t="shared" si="54"/>
        <v>0</v>
      </c>
      <c r="AA147" s="194">
        <f t="shared" si="54"/>
        <v>0</v>
      </c>
      <c r="AB147" s="194">
        <f t="shared" si="54"/>
        <v>0</v>
      </c>
      <c r="AC147" s="194">
        <f t="shared" si="54"/>
        <v>0</v>
      </c>
      <c r="AD147" s="194">
        <f t="shared" si="54"/>
        <v>0</v>
      </c>
      <c r="AE147" s="194">
        <f t="shared" si="54"/>
        <v>0</v>
      </c>
      <c r="AF147" s="194">
        <f t="shared" si="54"/>
        <v>0</v>
      </c>
      <c r="AG147" s="194">
        <f t="shared" si="54"/>
        <v>0</v>
      </c>
      <c r="AH147" s="231">
        <f t="shared" si="54"/>
        <v>0</v>
      </c>
      <c r="AI147" s="231">
        <f t="shared" si="54"/>
        <v>0</v>
      </c>
      <c r="AJ147" s="231">
        <f t="shared" si="54"/>
        <v>0</v>
      </c>
      <c r="AK147" s="194">
        <f t="shared" si="54"/>
        <v>0</v>
      </c>
      <c r="AL147" s="194">
        <f t="shared" si="54"/>
        <v>0</v>
      </c>
      <c r="AM147" s="194">
        <f t="shared" si="54"/>
        <v>0</v>
      </c>
      <c r="AN147" s="194">
        <f t="shared" si="54"/>
        <v>0</v>
      </c>
      <c r="AO147" s="194">
        <f t="shared" si="54"/>
        <v>0</v>
      </c>
      <c r="AP147" s="194">
        <f t="shared" si="54"/>
        <v>0</v>
      </c>
      <c r="AQ147" s="194">
        <f t="shared" si="54"/>
        <v>0</v>
      </c>
      <c r="AR147" s="194">
        <f t="shared" si="54"/>
        <v>0</v>
      </c>
      <c r="AS147" s="194">
        <f t="shared" si="54"/>
        <v>0</v>
      </c>
      <c r="AT147" s="194">
        <f t="shared" si="54"/>
        <v>0</v>
      </c>
      <c r="AU147" s="231">
        <f t="shared" si="54"/>
        <v>0</v>
      </c>
      <c r="AV147" s="329"/>
    </row>
    <row r="148" spans="1:48" ht="19.5" customHeight="1" x14ac:dyDescent="0.25">
      <c r="A148" s="473"/>
      <c r="B148" s="421" t="s">
        <v>222</v>
      </c>
      <c r="C148" s="422" t="s">
        <v>77</v>
      </c>
      <c r="D148" s="421" t="s">
        <v>261</v>
      </c>
      <c r="E148" s="423" t="s">
        <v>285</v>
      </c>
      <c r="F148" s="6" t="s">
        <v>18</v>
      </c>
      <c r="G148" s="6" t="s">
        <v>20</v>
      </c>
      <c r="H148" s="6" t="s">
        <v>378</v>
      </c>
      <c r="I148" s="6" t="s">
        <v>308</v>
      </c>
      <c r="J148" s="464">
        <v>2023</v>
      </c>
      <c r="K148" s="464">
        <v>2024</v>
      </c>
      <c r="L148" s="462">
        <v>6.3138699999999996</v>
      </c>
      <c r="M148" s="462">
        <f>Q153+R153+S153+T153</f>
        <v>6.3138799999999993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52"/>
        <v>0</v>
      </c>
      <c r="V148" s="7" t="s">
        <v>3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5">
        <v>0</v>
      </c>
      <c r="AI148" s="5">
        <v>0</v>
      </c>
      <c r="AJ148" s="5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5">
        <v>0</v>
      </c>
      <c r="AV148" s="303"/>
    </row>
    <row r="149" spans="1:48" ht="19.5" customHeight="1" x14ac:dyDescent="0.25">
      <c r="A149" s="473"/>
      <c r="B149" s="421"/>
      <c r="C149" s="422"/>
      <c r="D149" s="421"/>
      <c r="E149" s="423"/>
      <c r="F149" s="6" t="s">
        <v>19</v>
      </c>
      <c r="G149" s="6" t="s">
        <v>22</v>
      </c>
      <c r="H149" s="6" t="s">
        <v>310</v>
      </c>
      <c r="I149" s="6" t="s">
        <v>310</v>
      </c>
      <c r="J149" s="464"/>
      <c r="K149" s="464"/>
      <c r="L149" s="462"/>
      <c r="M149" s="462"/>
      <c r="N149" s="5">
        <v>0</v>
      </c>
      <c r="O149" s="5">
        <v>0</v>
      </c>
      <c r="P149" s="5">
        <v>0</v>
      </c>
      <c r="Q149" s="5">
        <v>0</v>
      </c>
      <c r="R149" s="5">
        <v>0.65</v>
      </c>
      <c r="S149" s="5">
        <v>2.8319399999999999</v>
      </c>
      <c r="T149" s="5">
        <v>2.8319399999999999</v>
      </c>
      <c r="U149" s="5">
        <f t="shared" si="52"/>
        <v>6.3138799999999993</v>
      </c>
      <c r="V149" s="5" t="s">
        <v>8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5">
        <v>0</v>
      </c>
      <c r="AI149" s="5">
        <v>0</v>
      </c>
      <c r="AJ149" s="5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5">
        <v>0</v>
      </c>
      <c r="AV149" s="303"/>
    </row>
    <row r="150" spans="1:48" ht="19.5" customHeight="1" x14ac:dyDescent="0.25">
      <c r="A150" s="473"/>
      <c r="B150" s="421"/>
      <c r="C150" s="422"/>
      <c r="D150" s="421"/>
      <c r="E150" s="423"/>
      <c r="F150" s="423" t="s">
        <v>39</v>
      </c>
      <c r="G150" s="423" t="s">
        <v>21</v>
      </c>
      <c r="H150" s="423" t="s">
        <v>302</v>
      </c>
      <c r="I150" s="423" t="s">
        <v>379</v>
      </c>
      <c r="J150" s="464"/>
      <c r="K150" s="464"/>
      <c r="L150" s="462"/>
      <c r="M150" s="46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50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5">
        <v>0</v>
      </c>
      <c r="AI150" s="5">
        <v>0</v>
      </c>
      <c r="AJ150" s="5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5">
        <v>0</v>
      </c>
      <c r="AV150" s="303"/>
    </row>
    <row r="151" spans="1:48" ht="19.5" customHeight="1" x14ac:dyDescent="0.25">
      <c r="A151" s="473"/>
      <c r="B151" s="421"/>
      <c r="C151" s="422"/>
      <c r="D151" s="421"/>
      <c r="E151" s="423"/>
      <c r="F151" s="423"/>
      <c r="G151" s="423"/>
      <c r="H151" s="423"/>
      <c r="I151" s="423"/>
      <c r="J151" s="464"/>
      <c r="K151" s="464"/>
      <c r="L151" s="462"/>
      <c r="M151" s="46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51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5">
        <v>0</v>
      </c>
      <c r="AI151" s="5">
        <v>0</v>
      </c>
      <c r="AJ151" s="5">
        <v>0</v>
      </c>
      <c r="AK151" s="94">
        <v>0</v>
      </c>
      <c r="AL151" s="94">
        <v>0</v>
      </c>
      <c r="AM151" s="94">
        <v>0</v>
      </c>
      <c r="AN151" s="94">
        <v>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5">
        <v>0</v>
      </c>
      <c r="AV151" s="303"/>
    </row>
    <row r="152" spans="1:48" ht="18" customHeight="1" x14ac:dyDescent="0.25">
      <c r="A152" s="473"/>
      <c r="B152" s="421"/>
      <c r="C152" s="422"/>
      <c r="D152" s="421"/>
      <c r="E152" s="423"/>
      <c r="F152" s="423"/>
      <c r="G152" s="423"/>
      <c r="H152" s="423"/>
      <c r="I152" s="423"/>
      <c r="J152" s="464"/>
      <c r="K152" s="464"/>
      <c r="L152" s="462"/>
      <c r="M152" s="462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52"/>
        <v>0</v>
      </c>
      <c r="V152" s="7" t="s">
        <v>52</v>
      </c>
      <c r="W152" s="94">
        <v>0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5">
        <v>0</v>
      </c>
      <c r="AI152" s="5">
        <v>0</v>
      </c>
      <c r="AJ152" s="5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5">
        <v>0</v>
      </c>
      <c r="AV152" s="303"/>
    </row>
    <row r="153" spans="1:48" ht="17.25" customHeight="1" x14ac:dyDescent="0.25">
      <c r="A153" s="474"/>
      <c r="B153" s="421"/>
      <c r="C153" s="422"/>
      <c r="D153" s="421"/>
      <c r="E153" s="423"/>
      <c r="F153" s="423"/>
      <c r="G153" s="423"/>
      <c r="H153" s="423"/>
      <c r="I153" s="423"/>
      <c r="J153" s="464"/>
      <c r="K153" s="464"/>
      <c r="L153" s="462"/>
      <c r="M153" s="462"/>
      <c r="N153" s="231">
        <f t="shared" ref="N153:T153" si="55">SUM(N148:N152)</f>
        <v>0</v>
      </c>
      <c r="O153" s="231">
        <f t="shared" si="55"/>
        <v>0</v>
      </c>
      <c r="P153" s="231">
        <f t="shared" si="55"/>
        <v>0</v>
      </c>
      <c r="Q153" s="231">
        <f t="shared" si="55"/>
        <v>0</v>
      </c>
      <c r="R153" s="231">
        <f t="shared" si="55"/>
        <v>0.65</v>
      </c>
      <c r="S153" s="231">
        <f t="shared" si="55"/>
        <v>2.8319399999999999</v>
      </c>
      <c r="T153" s="231">
        <f t="shared" si="55"/>
        <v>2.8319399999999999</v>
      </c>
      <c r="U153" s="232">
        <f t="shared" si="52"/>
        <v>6.3138799999999993</v>
      </c>
      <c r="V153" s="232" t="s">
        <v>11</v>
      </c>
      <c r="W153" s="194">
        <f t="shared" ref="W153:AU153" si="56">SUM(W148:W152)</f>
        <v>0</v>
      </c>
      <c r="X153" s="194">
        <f t="shared" si="56"/>
        <v>0</v>
      </c>
      <c r="Y153" s="194">
        <f t="shared" si="56"/>
        <v>0</v>
      </c>
      <c r="Z153" s="194">
        <f t="shared" si="56"/>
        <v>0</v>
      </c>
      <c r="AA153" s="194">
        <f t="shared" si="56"/>
        <v>0</v>
      </c>
      <c r="AB153" s="194">
        <f t="shared" si="56"/>
        <v>0</v>
      </c>
      <c r="AC153" s="194">
        <f t="shared" si="56"/>
        <v>0</v>
      </c>
      <c r="AD153" s="194">
        <f t="shared" si="56"/>
        <v>0</v>
      </c>
      <c r="AE153" s="194">
        <f t="shared" si="56"/>
        <v>0</v>
      </c>
      <c r="AF153" s="194">
        <f t="shared" si="56"/>
        <v>0</v>
      </c>
      <c r="AG153" s="194">
        <f t="shared" si="56"/>
        <v>0</v>
      </c>
      <c r="AH153" s="231">
        <f t="shared" si="56"/>
        <v>0</v>
      </c>
      <c r="AI153" s="231">
        <f t="shared" si="56"/>
        <v>0</v>
      </c>
      <c r="AJ153" s="231">
        <f t="shared" si="56"/>
        <v>0</v>
      </c>
      <c r="AK153" s="194">
        <f t="shared" si="56"/>
        <v>0</v>
      </c>
      <c r="AL153" s="194">
        <f t="shared" si="56"/>
        <v>0</v>
      </c>
      <c r="AM153" s="194">
        <f t="shared" si="56"/>
        <v>0</v>
      </c>
      <c r="AN153" s="194">
        <f t="shared" si="56"/>
        <v>0</v>
      </c>
      <c r="AO153" s="194">
        <f t="shared" si="56"/>
        <v>0</v>
      </c>
      <c r="AP153" s="194">
        <f t="shared" si="56"/>
        <v>0</v>
      </c>
      <c r="AQ153" s="194">
        <f t="shared" si="56"/>
        <v>0</v>
      </c>
      <c r="AR153" s="194">
        <f t="shared" si="56"/>
        <v>0</v>
      </c>
      <c r="AS153" s="194">
        <f t="shared" si="56"/>
        <v>0</v>
      </c>
      <c r="AT153" s="194">
        <f t="shared" si="56"/>
        <v>0</v>
      </c>
      <c r="AU153" s="231">
        <f t="shared" si="56"/>
        <v>0</v>
      </c>
      <c r="AV153" s="329"/>
    </row>
    <row r="154" spans="1:48" ht="15.75" customHeight="1" x14ac:dyDescent="0.25">
      <c r="A154" s="410" t="s">
        <v>26</v>
      </c>
      <c r="B154" s="411"/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412"/>
      <c r="AJ154" s="412"/>
      <c r="AK154" s="412"/>
      <c r="AL154" s="412"/>
      <c r="AM154" s="412"/>
      <c r="AN154" s="412"/>
      <c r="AO154" s="412"/>
      <c r="AP154" s="412"/>
      <c r="AQ154" s="412"/>
      <c r="AR154" s="412"/>
      <c r="AS154" s="412"/>
      <c r="AT154" s="412"/>
      <c r="AU154" s="412"/>
      <c r="AV154" s="413"/>
    </row>
    <row r="155" spans="1:48" ht="15.75" customHeight="1" x14ac:dyDescent="0.25">
      <c r="A155" s="414" t="s">
        <v>164</v>
      </c>
      <c r="B155" s="415"/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7"/>
    </row>
    <row r="156" spans="1:48" ht="19.5" customHeight="1" x14ac:dyDescent="0.25">
      <c r="A156" s="472"/>
      <c r="B156" s="421" t="s">
        <v>223</v>
      </c>
      <c r="C156" s="422" t="s">
        <v>86</v>
      </c>
      <c r="D156" s="421" t="s">
        <v>264</v>
      </c>
      <c r="E156" s="482" t="s">
        <v>278</v>
      </c>
      <c r="F156" s="6" t="s">
        <v>18</v>
      </c>
      <c r="G156" s="6" t="s">
        <v>20</v>
      </c>
      <c r="H156" s="6" t="s">
        <v>296</v>
      </c>
      <c r="I156" s="6" t="s">
        <v>296</v>
      </c>
      <c r="J156" s="421">
        <v>2017</v>
      </c>
      <c r="K156" s="421" t="s">
        <v>78</v>
      </c>
      <c r="L156" s="462">
        <v>1083.165</v>
      </c>
      <c r="M156" s="462">
        <f>SUM(Q162:T162)</f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ref="U156:U205" si="57">SUM(N156:T156)</f>
        <v>0</v>
      </c>
      <c r="V156" s="7" t="s">
        <v>3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5">
        <v>0</v>
      </c>
      <c r="AI156" s="5">
        <v>0</v>
      </c>
      <c r="AJ156" s="5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5">
        <v>0</v>
      </c>
      <c r="AV156" s="303"/>
    </row>
    <row r="157" spans="1:48" ht="19.5" customHeight="1" x14ac:dyDescent="0.25">
      <c r="A157" s="473"/>
      <c r="B157" s="421"/>
      <c r="C157" s="422"/>
      <c r="D157" s="421"/>
      <c r="E157" s="483"/>
      <c r="F157" s="6" t="s">
        <v>19</v>
      </c>
      <c r="G157" s="6" t="s">
        <v>22</v>
      </c>
      <c r="H157" s="6" t="s">
        <v>296</v>
      </c>
      <c r="I157" s="6" t="s">
        <v>296</v>
      </c>
      <c r="J157" s="421"/>
      <c r="K157" s="421"/>
      <c r="L157" s="462"/>
      <c r="M157" s="462"/>
      <c r="N157" s="5">
        <v>76.415109999999999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76.415109999999999</v>
      </c>
      <c r="V157" s="5" t="s">
        <v>8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5">
        <v>0</v>
      </c>
      <c r="AI157" s="5">
        <v>0</v>
      </c>
      <c r="AJ157" s="5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5">
        <v>0</v>
      </c>
      <c r="AV157" s="303"/>
    </row>
    <row r="158" spans="1:48" ht="19.5" customHeight="1" x14ac:dyDescent="0.25">
      <c r="A158" s="473"/>
      <c r="B158" s="421"/>
      <c r="C158" s="422"/>
      <c r="D158" s="421"/>
      <c r="E158" s="483"/>
      <c r="F158" s="423" t="s">
        <v>39</v>
      </c>
      <c r="G158" s="423" t="s">
        <v>21</v>
      </c>
      <c r="H158" s="423" t="s">
        <v>311</v>
      </c>
      <c r="I158" s="423" t="s">
        <v>312</v>
      </c>
      <c r="J158" s="421"/>
      <c r="K158" s="421"/>
      <c r="L158" s="462"/>
      <c r="M158" s="46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5">
        <v>0</v>
      </c>
      <c r="AI158" s="5">
        <v>0</v>
      </c>
      <c r="AJ158" s="5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5">
        <v>0</v>
      </c>
      <c r="AV158" s="303"/>
    </row>
    <row r="159" spans="1:48" ht="19.5" customHeight="1" x14ac:dyDescent="0.25">
      <c r="A159" s="473"/>
      <c r="B159" s="421"/>
      <c r="C159" s="422"/>
      <c r="D159" s="421"/>
      <c r="E159" s="483"/>
      <c r="F159" s="423"/>
      <c r="G159" s="423"/>
      <c r="H159" s="423"/>
      <c r="I159" s="423"/>
      <c r="J159" s="421"/>
      <c r="K159" s="421"/>
      <c r="L159" s="462"/>
      <c r="M159" s="462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0</v>
      </c>
      <c r="V159" s="7" t="s">
        <v>51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5">
        <v>0</v>
      </c>
      <c r="AI159" s="5">
        <v>0</v>
      </c>
      <c r="AJ159" s="5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5">
        <v>0</v>
      </c>
      <c r="AV159" s="303"/>
    </row>
    <row r="160" spans="1:48" ht="18" customHeight="1" x14ac:dyDescent="0.25">
      <c r="A160" s="473"/>
      <c r="B160" s="421"/>
      <c r="C160" s="422"/>
      <c r="D160" s="421"/>
      <c r="E160" s="483"/>
      <c r="F160" s="423"/>
      <c r="G160" s="423"/>
      <c r="H160" s="423"/>
      <c r="I160" s="423"/>
      <c r="J160" s="421"/>
      <c r="K160" s="421"/>
      <c r="L160" s="462"/>
      <c r="M160" s="462"/>
      <c r="N160" s="5">
        <v>135.50400999999999</v>
      </c>
      <c r="O160" s="5">
        <v>36.499809999999997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172.00381999999999</v>
      </c>
      <c r="V160" s="7" t="s">
        <v>52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5">
        <v>0</v>
      </c>
      <c r="AI160" s="5">
        <v>0</v>
      </c>
      <c r="AJ160" s="5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5">
        <v>0</v>
      </c>
      <c r="AV160" s="303"/>
    </row>
    <row r="161" spans="1:48" ht="18" customHeight="1" x14ac:dyDescent="0.25">
      <c r="A161" s="473"/>
      <c r="B161" s="421"/>
      <c r="C161" s="422"/>
      <c r="D161" s="421"/>
      <c r="E161" s="483"/>
      <c r="F161" s="423"/>
      <c r="G161" s="423"/>
      <c r="H161" s="423"/>
      <c r="I161" s="423"/>
      <c r="J161" s="421"/>
      <c r="K161" s="421"/>
      <c r="L161" s="462"/>
      <c r="M161" s="462"/>
      <c r="N161" s="5">
        <v>348.94119000000001</v>
      </c>
      <c r="O161" s="5">
        <v>196.47309999999999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57"/>
        <v>545.41428999999994</v>
      </c>
      <c r="V161" s="7" t="s">
        <v>202</v>
      </c>
      <c r="W161" s="94">
        <v>0</v>
      </c>
      <c r="X161" s="94">
        <v>0</v>
      </c>
      <c r="Y161" s="94">
        <v>0</v>
      </c>
      <c r="Z161" s="94">
        <v>0</v>
      </c>
      <c r="AA161" s="94">
        <v>0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5">
        <v>0</v>
      </c>
      <c r="AI161" s="5">
        <v>0</v>
      </c>
      <c r="AJ161" s="5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5">
        <v>0</v>
      </c>
      <c r="AV161" s="303"/>
    </row>
    <row r="162" spans="1:48" ht="18" customHeight="1" x14ac:dyDescent="0.25">
      <c r="A162" s="473"/>
      <c r="B162" s="421"/>
      <c r="C162" s="204"/>
      <c r="D162" s="421"/>
      <c r="E162" s="484"/>
      <c r="F162" s="423"/>
      <c r="G162" s="423"/>
      <c r="H162" s="423"/>
      <c r="I162" s="423"/>
      <c r="J162" s="421"/>
      <c r="K162" s="421"/>
      <c r="L162" s="462"/>
      <c r="M162" s="462"/>
      <c r="N162" s="231">
        <f>SUM(N156:N161)</f>
        <v>560.86031000000003</v>
      </c>
      <c r="O162" s="231">
        <f t="shared" ref="O162:T162" si="58">SUM(O156:O161)</f>
        <v>232.97290999999998</v>
      </c>
      <c r="P162" s="231">
        <f t="shared" si="58"/>
        <v>0</v>
      </c>
      <c r="Q162" s="231">
        <f t="shared" si="58"/>
        <v>0</v>
      </c>
      <c r="R162" s="231">
        <f t="shared" si="58"/>
        <v>0</v>
      </c>
      <c r="S162" s="231">
        <f t="shared" si="58"/>
        <v>0</v>
      </c>
      <c r="T162" s="231">
        <f t="shared" si="58"/>
        <v>0</v>
      </c>
      <c r="U162" s="232">
        <f t="shared" si="57"/>
        <v>793.83321999999998</v>
      </c>
      <c r="V162" s="232" t="s">
        <v>11</v>
      </c>
      <c r="W162" s="194">
        <f t="shared" ref="W162:AU162" si="59">SUM(W156:W161)</f>
        <v>0</v>
      </c>
      <c r="X162" s="194">
        <f t="shared" si="59"/>
        <v>0</v>
      </c>
      <c r="Y162" s="194">
        <f t="shared" si="59"/>
        <v>0</v>
      </c>
      <c r="Z162" s="194">
        <f t="shared" si="59"/>
        <v>0</v>
      </c>
      <c r="AA162" s="194">
        <f t="shared" si="59"/>
        <v>0</v>
      </c>
      <c r="AB162" s="194">
        <f t="shared" si="59"/>
        <v>0</v>
      </c>
      <c r="AC162" s="194">
        <f t="shared" si="59"/>
        <v>0</v>
      </c>
      <c r="AD162" s="194">
        <f t="shared" si="59"/>
        <v>0</v>
      </c>
      <c r="AE162" s="194">
        <f t="shared" si="59"/>
        <v>0</v>
      </c>
      <c r="AF162" s="194">
        <f t="shared" si="59"/>
        <v>0</v>
      </c>
      <c r="AG162" s="194">
        <f t="shared" si="59"/>
        <v>0</v>
      </c>
      <c r="AH162" s="231">
        <f t="shared" si="59"/>
        <v>0</v>
      </c>
      <c r="AI162" s="231">
        <f t="shared" si="59"/>
        <v>0</v>
      </c>
      <c r="AJ162" s="231">
        <f t="shared" si="59"/>
        <v>0</v>
      </c>
      <c r="AK162" s="194">
        <f t="shared" si="59"/>
        <v>0</v>
      </c>
      <c r="AL162" s="194">
        <f t="shared" si="59"/>
        <v>0</v>
      </c>
      <c r="AM162" s="194">
        <f t="shared" si="59"/>
        <v>0</v>
      </c>
      <c r="AN162" s="194">
        <f t="shared" si="59"/>
        <v>0</v>
      </c>
      <c r="AO162" s="194">
        <f t="shared" si="59"/>
        <v>0</v>
      </c>
      <c r="AP162" s="194">
        <f t="shared" si="59"/>
        <v>0</v>
      </c>
      <c r="AQ162" s="194">
        <f t="shared" si="59"/>
        <v>0</v>
      </c>
      <c r="AR162" s="194">
        <f t="shared" si="59"/>
        <v>0</v>
      </c>
      <c r="AS162" s="194">
        <f t="shared" si="59"/>
        <v>0</v>
      </c>
      <c r="AT162" s="194">
        <f t="shared" si="59"/>
        <v>0</v>
      </c>
      <c r="AU162" s="231">
        <f t="shared" si="59"/>
        <v>0</v>
      </c>
      <c r="AV162" s="329"/>
    </row>
    <row r="163" spans="1:48" ht="19.5" customHeight="1" x14ac:dyDescent="0.25">
      <c r="A163" s="473"/>
      <c r="B163" s="421" t="s">
        <v>224</v>
      </c>
      <c r="C163" s="422" t="s">
        <v>89</v>
      </c>
      <c r="D163" s="421" t="s">
        <v>264</v>
      </c>
      <c r="E163" s="421" t="s">
        <v>133</v>
      </c>
      <c r="F163" s="6" t="s">
        <v>18</v>
      </c>
      <c r="G163" s="6" t="s">
        <v>20</v>
      </c>
      <c r="H163" s="6" t="s">
        <v>296</v>
      </c>
      <c r="I163" s="6" t="s">
        <v>296</v>
      </c>
      <c r="J163" s="421" t="s">
        <v>78</v>
      </c>
      <c r="K163" s="421" t="s">
        <v>79</v>
      </c>
      <c r="L163" s="462">
        <v>303.57499999999999</v>
      </c>
      <c r="M163" s="462">
        <v>130.03543999999999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f t="shared" si="57"/>
        <v>0</v>
      </c>
      <c r="V163" s="7" t="s">
        <v>3</v>
      </c>
      <c r="W163" s="94">
        <v>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0</v>
      </c>
      <c r="AF163" s="94">
        <v>0</v>
      </c>
      <c r="AG163" s="94">
        <v>0</v>
      </c>
      <c r="AH163" s="5">
        <v>0</v>
      </c>
      <c r="AI163" s="5">
        <v>0</v>
      </c>
      <c r="AJ163" s="5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5">
        <v>0</v>
      </c>
      <c r="AV163" s="583" t="s">
        <v>996</v>
      </c>
    </row>
    <row r="164" spans="1:48" ht="19.5" customHeight="1" x14ac:dyDescent="0.25">
      <c r="A164" s="473"/>
      <c r="B164" s="421"/>
      <c r="C164" s="422"/>
      <c r="D164" s="421"/>
      <c r="E164" s="421"/>
      <c r="F164" s="6" t="s">
        <v>19</v>
      </c>
      <c r="G164" s="6" t="s">
        <v>22</v>
      </c>
      <c r="H164" s="6" t="s">
        <v>296</v>
      </c>
      <c r="I164" s="6" t="s">
        <v>296</v>
      </c>
      <c r="J164" s="421"/>
      <c r="K164" s="421"/>
      <c r="L164" s="462"/>
      <c r="M164" s="462"/>
      <c r="N164" s="5">
        <v>0</v>
      </c>
      <c r="O164" s="5">
        <v>0</v>
      </c>
      <c r="P164" s="5">
        <v>0</v>
      </c>
      <c r="Q164" s="5">
        <v>74</v>
      </c>
      <c r="R164" s="5">
        <v>20</v>
      </c>
      <c r="S164" s="5">
        <v>9.0088600000000003</v>
      </c>
      <c r="T164" s="5">
        <v>9.0088600000000003</v>
      </c>
      <c r="U164" s="5">
        <f t="shared" si="57"/>
        <v>112.01772</v>
      </c>
      <c r="V164" s="5" t="s">
        <v>8</v>
      </c>
      <c r="W164" s="94">
        <v>74000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5">
        <v>0</v>
      </c>
      <c r="AI164" s="5">
        <v>0</v>
      </c>
      <c r="AJ164" s="5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5">
        <v>0</v>
      </c>
      <c r="AV164" s="584"/>
    </row>
    <row r="165" spans="1:48" ht="19.5" customHeight="1" x14ac:dyDescent="0.25">
      <c r="A165" s="473"/>
      <c r="B165" s="421"/>
      <c r="C165" s="422"/>
      <c r="D165" s="421"/>
      <c r="E165" s="421"/>
      <c r="F165" s="423" t="s">
        <v>39</v>
      </c>
      <c r="G165" s="423" t="s">
        <v>21</v>
      </c>
      <c r="H165" s="423" t="s">
        <v>313</v>
      </c>
      <c r="I165" s="423" t="s">
        <v>311</v>
      </c>
      <c r="J165" s="421"/>
      <c r="K165" s="421"/>
      <c r="L165" s="462"/>
      <c r="M165" s="462"/>
      <c r="N165" s="5">
        <v>0</v>
      </c>
      <c r="O165" s="5">
        <v>0</v>
      </c>
      <c r="P165" s="5">
        <v>0</v>
      </c>
      <c r="Q165" s="5">
        <v>0</v>
      </c>
      <c r="R165" s="5">
        <v>69.944000000000003</v>
      </c>
      <c r="S165" s="5">
        <v>58.198</v>
      </c>
      <c r="T165" s="5">
        <v>58.198</v>
      </c>
      <c r="U165" s="5">
        <f t="shared" si="57"/>
        <v>186.34</v>
      </c>
      <c r="V165" s="7" t="s">
        <v>50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5">
        <v>0</v>
      </c>
      <c r="AI165" s="5">
        <v>0</v>
      </c>
      <c r="AJ165" s="5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5">
        <v>0</v>
      </c>
      <c r="AV165" s="584"/>
    </row>
    <row r="166" spans="1:48" ht="19.5" customHeight="1" x14ac:dyDescent="0.25">
      <c r="A166" s="473"/>
      <c r="B166" s="421"/>
      <c r="C166" s="422"/>
      <c r="D166" s="421"/>
      <c r="E166" s="421"/>
      <c r="F166" s="423"/>
      <c r="G166" s="423"/>
      <c r="H166" s="423"/>
      <c r="I166" s="423"/>
      <c r="J166" s="421"/>
      <c r="K166" s="421"/>
      <c r="L166" s="462"/>
      <c r="M166" s="46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51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5">
        <v>0</v>
      </c>
      <c r="AI166" s="5">
        <v>0</v>
      </c>
      <c r="AJ166" s="5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5">
        <v>0</v>
      </c>
      <c r="AV166" s="584"/>
    </row>
    <row r="167" spans="1:48" ht="18" customHeight="1" x14ac:dyDescent="0.25">
      <c r="A167" s="473"/>
      <c r="B167" s="421"/>
      <c r="C167" s="422"/>
      <c r="D167" s="421"/>
      <c r="E167" s="421"/>
      <c r="F167" s="423"/>
      <c r="G167" s="423"/>
      <c r="H167" s="423"/>
      <c r="I167" s="423"/>
      <c r="J167" s="421"/>
      <c r="K167" s="421"/>
      <c r="L167" s="462"/>
      <c r="M167" s="462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57"/>
        <v>0</v>
      </c>
      <c r="V167" s="7" t="s">
        <v>52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5">
        <v>0</v>
      </c>
      <c r="AI167" s="5">
        <v>0</v>
      </c>
      <c r="AJ167" s="5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5">
        <v>0</v>
      </c>
      <c r="AV167" s="585"/>
    </row>
    <row r="168" spans="1:48" ht="18" customHeight="1" x14ac:dyDescent="0.25">
      <c r="A168" s="473"/>
      <c r="B168" s="421"/>
      <c r="C168" s="422"/>
      <c r="D168" s="421"/>
      <c r="E168" s="421"/>
      <c r="F168" s="423"/>
      <c r="G168" s="423"/>
      <c r="H168" s="423"/>
      <c r="I168" s="423"/>
      <c r="J168" s="421"/>
      <c r="K168" s="421"/>
      <c r="L168" s="462"/>
      <c r="M168" s="462"/>
      <c r="N168" s="231">
        <f t="shared" ref="N168:T168" si="60">SUM(N163:N167)</f>
        <v>0</v>
      </c>
      <c r="O168" s="231">
        <f t="shared" si="60"/>
        <v>0</v>
      </c>
      <c r="P168" s="231">
        <f t="shared" si="60"/>
        <v>0</v>
      </c>
      <c r="Q168" s="231">
        <f t="shared" si="60"/>
        <v>74</v>
      </c>
      <c r="R168" s="231">
        <f t="shared" si="60"/>
        <v>89.944000000000003</v>
      </c>
      <c r="S168" s="231">
        <f t="shared" si="60"/>
        <v>67.206860000000006</v>
      </c>
      <c r="T168" s="231">
        <f t="shared" si="60"/>
        <v>67.206860000000006</v>
      </c>
      <c r="U168" s="232">
        <f t="shared" si="57"/>
        <v>298.35772000000003</v>
      </c>
      <c r="V168" s="232" t="s">
        <v>11</v>
      </c>
      <c r="W168" s="194">
        <f t="shared" ref="W168:AU168" si="61">SUM(W163:W167)</f>
        <v>74000</v>
      </c>
      <c r="X168" s="194">
        <f t="shared" si="61"/>
        <v>0</v>
      </c>
      <c r="Y168" s="194">
        <f t="shared" si="61"/>
        <v>0</v>
      </c>
      <c r="Z168" s="194">
        <f t="shared" si="61"/>
        <v>0</v>
      </c>
      <c r="AA168" s="194">
        <f t="shared" si="61"/>
        <v>0</v>
      </c>
      <c r="AB168" s="194">
        <f t="shared" si="61"/>
        <v>0</v>
      </c>
      <c r="AC168" s="194">
        <f t="shared" si="61"/>
        <v>0</v>
      </c>
      <c r="AD168" s="194">
        <f t="shared" si="61"/>
        <v>0</v>
      </c>
      <c r="AE168" s="194">
        <f t="shared" si="61"/>
        <v>0</v>
      </c>
      <c r="AF168" s="194">
        <f t="shared" si="61"/>
        <v>0</v>
      </c>
      <c r="AG168" s="194">
        <f t="shared" si="61"/>
        <v>0</v>
      </c>
      <c r="AH168" s="231">
        <f t="shared" si="61"/>
        <v>0</v>
      </c>
      <c r="AI168" s="231">
        <f t="shared" si="61"/>
        <v>0</v>
      </c>
      <c r="AJ168" s="231">
        <f t="shared" si="61"/>
        <v>0</v>
      </c>
      <c r="AK168" s="194">
        <f t="shared" si="61"/>
        <v>0</v>
      </c>
      <c r="AL168" s="194">
        <f t="shared" si="61"/>
        <v>0</v>
      </c>
      <c r="AM168" s="194">
        <f t="shared" si="61"/>
        <v>0</v>
      </c>
      <c r="AN168" s="194">
        <f t="shared" si="61"/>
        <v>0</v>
      </c>
      <c r="AO168" s="194">
        <f t="shared" si="61"/>
        <v>0</v>
      </c>
      <c r="AP168" s="194">
        <f t="shared" si="61"/>
        <v>0</v>
      </c>
      <c r="AQ168" s="194">
        <f t="shared" si="61"/>
        <v>0</v>
      </c>
      <c r="AR168" s="194">
        <f t="shared" si="61"/>
        <v>0</v>
      </c>
      <c r="AS168" s="194">
        <f t="shared" si="61"/>
        <v>0</v>
      </c>
      <c r="AT168" s="194">
        <f t="shared" si="61"/>
        <v>0</v>
      </c>
      <c r="AU168" s="231">
        <f t="shared" si="61"/>
        <v>0</v>
      </c>
      <c r="AV168" s="329"/>
    </row>
    <row r="169" spans="1:48" ht="19.5" customHeight="1" x14ac:dyDescent="0.25">
      <c r="A169" s="473"/>
      <c r="B169" s="421" t="s">
        <v>225</v>
      </c>
      <c r="C169" s="422" t="s">
        <v>87</v>
      </c>
      <c r="D169" s="421" t="s">
        <v>264</v>
      </c>
      <c r="E169" s="421" t="s">
        <v>278</v>
      </c>
      <c r="F169" s="6" t="s">
        <v>18</v>
      </c>
      <c r="G169" s="6" t="s">
        <v>20</v>
      </c>
      <c r="H169" s="6" t="s">
        <v>296</v>
      </c>
      <c r="I169" s="6" t="s">
        <v>296</v>
      </c>
      <c r="J169" s="421" t="s">
        <v>80</v>
      </c>
      <c r="K169" s="421" t="s">
        <v>81</v>
      </c>
      <c r="L169" s="462">
        <v>367.79300000000001</v>
      </c>
      <c r="M169" s="462">
        <v>320.83357999999998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f t="shared" si="57"/>
        <v>0</v>
      </c>
      <c r="V169" s="7" t="s">
        <v>3</v>
      </c>
      <c r="W169" s="94">
        <v>0</v>
      </c>
      <c r="X169" s="94">
        <v>0</v>
      </c>
      <c r="Y169" s="94">
        <v>0</v>
      </c>
      <c r="Z169" s="94">
        <v>0</v>
      </c>
      <c r="AA169" s="94">
        <v>0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5">
        <v>0</v>
      </c>
      <c r="AI169" s="5">
        <v>0</v>
      </c>
      <c r="AJ169" s="5">
        <v>0</v>
      </c>
      <c r="AK169" s="94">
        <v>0</v>
      </c>
      <c r="AL169" s="94">
        <v>0</v>
      </c>
      <c r="AM169" s="94">
        <v>0</v>
      </c>
      <c r="AN169" s="94">
        <v>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5">
        <v>0</v>
      </c>
      <c r="AV169" s="583" t="s">
        <v>996</v>
      </c>
    </row>
    <row r="170" spans="1:48" ht="19.5" customHeight="1" x14ac:dyDescent="0.25">
      <c r="A170" s="473"/>
      <c r="B170" s="421"/>
      <c r="C170" s="422"/>
      <c r="D170" s="421"/>
      <c r="E170" s="421"/>
      <c r="F170" s="6" t="s">
        <v>19</v>
      </c>
      <c r="G170" s="6" t="s">
        <v>22</v>
      </c>
      <c r="H170" s="6" t="s">
        <v>296</v>
      </c>
      <c r="I170" s="6" t="s">
        <v>296</v>
      </c>
      <c r="J170" s="421"/>
      <c r="K170" s="421"/>
      <c r="L170" s="462"/>
      <c r="M170" s="462"/>
      <c r="N170" s="5">
        <v>16.268999999999998</v>
      </c>
      <c r="O170" s="5">
        <v>13.77323</v>
      </c>
      <c r="P170" s="5">
        <v>12.942970000000001</v>
      </c>
      <c r="Q170" s="5">
        <v>90</v>
      </c>
      <c r="R170" s="5">
        <v>5</v>
      </c>
      <c r="S170" s="5">
        <v>50</v>
      </c>
      <c r="T170" s="5">
        <v>50</v>
      </c>
      <c r="U170" s="5">
        <f t="shared" si="57"/>
        <v>237.98519999999999</v>
      </c>
      <c r="V170" s="5" t="s">
        <v>8</v>
      </c>
      <c r="W170" s="94">
        <v>90000</v>
      </c>
      <c r="X170" s="94">
        <v>0</v>
      </c>
      <c r="Y170" s="94">
        <v>0</v>
      </c>
      <c r="Z170" s="94">
        <v>0</v>
      </c>
      <c r="AA170" s="94">
        <v>0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5">
        <v>0</v>
      </c>
      <c r="AI170" s="5">
        <v>0</v>
      </c>
      <c r="AJ170" s="5">
        <v>0</v>
      </c>
      <c r="AK170" s="94">
        <v>0</v>
      </c>
      <c r="AL170" s="94">
        <v>0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5">
        <v>0</v>
      </c>
      <c r="AV170" s="584"/>
    </row>
    <row r="171" spans="1:48" ht="19.5" customHeight="1" x14ac:dyDescent="0.25">
      <c r="A171" s="473"/>
      <c r="B171" s="421"/>
      <c r="C171" s="422"/>
      <c r="D171" s="421"/>
      <c r="E171" s="421"/>
      <c r="F171" s="423" t="s">
        <v>39</v>
      </c>
      <c r="G171" s="423" t="s">
        <v>21</v>
      </c>
      <c r="H171" s="423" t="s">
        <v>314</v>
      </c>
      <c r="I171" s="423" t="s">
        <v>315</v>
      </c>
      <c r="J171" s="421"/>
      <c r="K171" s="421"/>
      <c r="L171" s="462"/>
      <c r="M171" s="462"/>
      <c r="N171" s="5">
        <v>0</v>
      </c>
      <c r="O171" s="5">
        <v>0</v>
      </c>
      <c r="P171" s="5">
        <v>0</v>
      </c>
      <c r="Q171" s="5">
        <v>0</v>
      </c>
      <c r="R171" s="5">
        <v>3.97411</v>
      </c>
      <c r="S171" s="5">
        <v>0</v>
      </c>
      <c r="T171" s="5">
        <v>0</v>
      </c>
      <c r="U171" s="5">
        <f t="shared" si="57"/>
        <v>3.97411</v>
      </c>
      <c r="V171" s="7" t="s">
        <v>50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5">
        <v>0</v>
      </c>
      <c r="AI171" s="5">
        <v>0</v>
      </c>
      <c r="AJ171" s="5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5">
        <v>0</v>
      </c>
      <c r="AV171" s="584"/>
    </row>
    <row r="172" spans="1:48" ht="19.5" customHeight="1" x14ac:dyDescent="0.25">
      <c r="A172" s="473"/>
      <c r="B172" s="421"/>
      <c r="C172" s="422"/>
      <c r="D172" s="421"/>
      <c r="E172" s="421"/>
      <c r="F172" s="423"/>
      <c r="G172" s="423"/>
      <c r="H172" s="423"/>
      <c r="I172" s="423"/>
      <c r="J172" s="421"/>
      <c r="K172" s="421"/>
      <c r="L172" s="462"/>
      <c r="M172" s="46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51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5">
        <v>0</v>
      </c>
      <c r="AI172" s="5">
        <v>0</v>
      </c>
      <c r="AJ172" s="5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5">
        <v>0</v>
      </c>
      <c r="AV172" s="584"/>
    </row>
    <row r="173" spans="1:48" ht="18" customHeight="1" x14ac:dyDescent="0.25">
      <c r="A173" s="473"/>
      <c r="B173" s="421"/>
      <c r="C173" s="422"/>
      <c r="D173" s="421"/>
      <c r="E173" s="421"/>
      <c r="F173" s="423"/>
      <c r="G173" s="423"/>
      <c r="H173" s="423"/>
      <c r="I173" s="423"/>
      <c r="J173" s="421"/>
      <c r="K173" s="421"/>
      <c r="L173" s="462"/>
      <c r="M173" s="462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57"/>
        <v>0</v>
      </c>
      <c r="V173" s="7" t="s">
        <v>52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0</v>
      </c>
      <c r="AE173" s="94">
        <v>0</v>
      </c>
      <c r="AF173" s="94">
        <v>0</v>
      </c>
      <c r="AG173" s="94">
        <v>0</v>
      </c>
      <c r="AH173" s="5">
        <v>0</v>
      </c>
      <c r="AI173" s="5">
        <v>0</v>
      </c>
      <c r="AJ173" s="5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5">
        <v>0</v>
      </c>
      <c r="AV173" s="585"/>
    </row>
    <row r="174" spans="1:48" ht="18" customHeight="1" x14ac:dyDescent="0.25">
      <c r="A174" s="473"/>
      <c r="B174" s="421"/>
      <c r="C174" s="422"/>
      <c r="D174" s="421"/>
      <c r="E174" s="421"/>
      <c r="F174" s="423"/>
      <c r="G174" s="423"/>
      <c r="H174" s="423"/>
      <c r="I174" s="423"/>
      <c r="J174" s="421"/>
      <c r="K174" s="421"/>
      <c r="L174" s="462"/>
      <c r="M174" s="462"/>
      <c r="N174" s="231">
        <f t="shared" ref="N174:T174" si="62">SUM(N169:N173)</f>
        <v>16.268999999999998</v>
      </c>
      <c r="O174" s="231">
        <f t="shared" si="62"/>
        <v>13.77323</v>
      </c>
      <c r="P174" s="231">
        <f t="shared" si="62"/>
        <v>12.942970000000001</v>
      </c>
      <c r="Q174" s="231">
        <f t="shared" si="62"/>
        <v>90</v>
      </c>
      <c r="R174" s="231">
        <f t="shared" si="62"/>
        <v>8.9741099999999996</v>
      </c>
      <c r="S174" s="231">
        <f t="shared" si="62"/>
        <v>50</v>
      </c>
      <c r="T174" s="231">
        <f t="shared" si="62"/>
        <v>50</v>
      </c>
      <c r="U174" s="232">
        <f t="shared" si="57"/>
        <v>241.95930999999999</v>
      </c>
      <c r="V174" s="232" t="s">
        <v>11</v>
      </c>
      <c r="W174" s="194">
        <f t="shared" ref="W174:AU174" si="63">SUM(W169:W173)</f>
        <v>90000</v>
      </c>
      <c r="X174" s="194">
        <f t="shared" si="63"/>
        <v>0</v>
      </c>
      <c r="Y174" s="194">
        <f t="shared" si="63"/>
        <v>0</v>
      </c>
      <c r="Z174" s="194">
        <f t="shared" si="63"/>
        <v>0</v>
      </c>
      <c r="AA174" s="194">
        <f t="shared" si="63"/>
        <v>0</v>
      </c>
      <c r="AB174" s="194">
        <f t="shared" si="63"/>
        <v>0</v>
      </c>
      <c r="AC174" s="194">
        <f t="shared" si="63"/>
        <v>0</v>
      </c>
      <c r="AD174" s="194">
        <f t="shared" si="63"/>
        <v>0</v>
      </c>
      <c r="AE174" s="194">
        <f t="shared" si="63"/>
        <v>0</v>
      </c>
      <c r="AF174" s="194">
        <f t="shared" si="63"/>
        <v>0</v>
      </c>
      <c r="AG174" s="194">
        <f t="shared" si="63"/>
        <v>0</v>
      </c>
      <c r="AH174" s="231">
        <f t="shared" si="63"/>
        <v>0</v>
      </c>
      <c r="AI174" s="231">
        <f t="shared" si="63"/>
        <v>0</v>
      </c>
      <c r="AJ174" s="231">
        <f t="shared" si="63"/>
        <v>0</v>
      </c>
      <c r="AK174" s="194">
        <f t="shared" si="63"/>
        <v>0</v>
      </c>
      <c r="AL174" s="194">
        <f t="shared" si="63"/>
        <v>0</v>
      </c>
      <c r="AM174" s="194">
        <f t="shared" si="63"/>
        <v>0</v>
      </c>
      <c r="AN174" s="194">
        <f t="shared" si="63"/>
        <v>0</v>
      </c>
      <c r="AO174" s="194">
        <f t="shared" si="63"/>
        <v>0</v>
      </c>
      <c r="AP174" s="194">
        <f t="shared" si="63"/>
        <v>0</v>
      </c>
      <c r="AQ174" s="194">
        <f t="shared" si="63"/>
        <v>0</v>
      </c>
      <c r="AR174" s="194">
        <f t="shared" si="63"/>
        <v>0</v>
      </c>
      <c r="AS174" s="194">
        <f t="shared" si="63"/>
        <v>0</v>
      </c>
      <c r="AT174" s="194">
        <f t="shared" si="63"/>
        <v>0</v>
      </c>
      <c r="AU174" s="231">
        <f t="shared" si="63"/>
        <v>0</v>
      </c>
      <c r="AV174" s="329"/>
    </row>
    <row r="175" spans="1:48" ht="19.5" customHeight="1" x14ac:dyDescent="0.25">
      <c r="A175" s="473"/>
      <c r="B175" s="421" t="s">
        <v>226</v>
      </c>
      <c r="C175" s="422" t="s">
        <v>88</v>
      </c>
      <c r="D175" s="421" t="s">
        <v>264</v>
      </c>
      <c r="E175" s="421" t="s">
        <v>134</v>
      </c>
      <c r="F175" s="6" t="s">
        <v>18</v>
      </c>
      <c r="G175" s="6" t="s">
        <v>20</v>
      </c>
      <c r="H175" s="6" t="s">
        <v>296</v>
      </c>
      <c r="I175" s="6" t="s">
        <v>296</v>
      </c>
      <c r="J175" s="421" t="s">
        <v>82</v>
      </c>
      <c r="K175" s="421" t="s">
        <v>82</v>
      </c>
      <c r="L175" s="462">
        <v>8.2159999999999993</v>
      </c>
      <c r="M175" s="462">
        <f t="shared" ref="M175" si="64">SUM(Q181:T181)</f>
        <v>8.2158999999999995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f t="shared" si="57"/>
        <v>0</v>
      </c>
      <c r="V175" s="7" t="s">
        <v>3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0</v>
      </c>
      <c r="AF175" s="94">
        <v>0</v>
      </c>
      <c r="AG175" s="94">
        <v>0</v>
      </c>
      <c r="AH175" s="5">
        <v>0</v>
      </c>
      <c r="AI175" s="5">
        <v>0</v>
      </c>
      <c r="AJ175" s="5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5">
        <v>0</v>
      </c>
      <c r="AV175" s="583" t="s">
        <v>987</v>
      </c>
    </row>
    <row r="176" spans="1:48" ht="39.75" customHeight="1" x14ac:dyDescent="0.25">
      <c r="A176" s="473"/>
      <c r="B176" s="421"/>
      <c r="C176" s="422"/>
      <c r="D176" s="421"/>
      <c r="E176" s="421"/>
      <c r="F176" s="6" t="s">
        <v>19</v>
      </c>
      <c r="G176" s="6" t="s">
        <v>22</v>
      </c>
      <c r="H176" s="6" t="s">
        <v>296</v>
      </c>
      <c r="I176" s="6" t="s">
        <v>296</v>
      </c>
      <c r="J176" s="421"/>
      <c r="K176" s="421"/>
      <c r="L176" s="462"/>
      <c r="M176" s="462"/>
      <c r="N176" s="5">
        <v>0</v>
      </c>
      <c r="O176" s="5">
        <v>0</v>
      </c>
      <c r="P176" s="5">
        <v>0</v>
      </c>
      <c r="Q176" s="5">
        <v>8.2158999999999995</v>
      </c>
      <c r="R176" s="5">
        <v>0</v>
      </c>
      <c r="S176" s="5">
        <v>0</v>
      </c>
      <c r="T176" s="5">
        <v>0</v>
      </c>
      <c r="U176" s="5">
        <f t="shared" si="57"/>
        <v>8.2158999999999995</v>
      </c>
      <c r="V176" s="5" t="s">
        <v>8</v>
      </c>
      <c r="W176" s="94">
        <v>8215.9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f t="shared" ref="AG176:AJ176" si="65">AG177</f>
        <v>1185.06</v>
      </c>
      <c r="AH176" s="5">
        <f t="shared" si="65"/>
        <v>0</v>
      </c>
      <c r="AI176" s="5">
        <f t="shared" si="65"/>
        <v>0</v>
      </c>
      <c r="AJ176" s="5">
        <f t="shared" si="65"/>
        <v>0</v>
      </c>
      <c r="AK176" s="94">
        <f>AK177</f>
        <v>1185.06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5">
        <v>0</v>
      </c>
      <c r="AV176" s="584"/>
    </row>
    <row r="177" spans="1:48" s="276" customFormat="1" ht="27.75" hidden="1" customHeight="1" x14ac:dyDescent="0.2">
      <c r="A177" s="473"/>
      <c r="B177" s="421"/>
      <c r="C177" s="422"/>
      <c r="D177" s="421"/>
      <c r="E177" s="421"/>
      <c r="F177" s="273"/>
      <c r="G177" s="273"/>
      <c r="H177" s="273"/>
      <c r="I177" s="273"/>
      <c r="J177" s="421"/>
      <c r="K177" s="421"/>
      <c r="L177" s="462"/>
      <c r="M177" s="462"/>
      <c r="N177" s="274"/>
      <c r="O177" s="274"/>
      <c r="P177" s="274"/>
      <c r="Q177" s="274"/>
      <c r="R177" s="274"/>
      <c r="S177" s="274"/>
      <c r="T177" s="274"/>
      <c r="U177" s="274"/>
      <c r="V177" s="277" t="s">
        <v>927</v>
      </c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>
        <f>AK177</f>
        <v>1185.06</v>
      </c>
      <c r="AH177" s="278"/>
      <c r="AI177" s="278"/>
      <c r="AJ177" s="278"/>
      <c r="AK177" s="275">
        <v>1185.06</v>
      </c>
      <c r="AL177" s="275"/>
      <c r="AM177" s="275"/>
      <c r="AN177" s="275"/>
      <c r="AO177" s="275"/>
      <c r="AP177" s="275"/>
      <c r="AQ177" s="275"/>
      <c r="AR177" s="275"/>
      <c r="AS177" s="275"/>
      <c r="AT177" s="275"/>
      <c r="AU177" s="274"/>
      <c r="AV177" s="584"/>
    </row>
    <row r="178" spans="1:48" ht="19.5" customHeight="1" x14ac:dyDescent="0.25">
      <c r="A178" s="473"/>
      <c r="B178" s="421"/>
      <c r="C178" s="422"/>
      <c r="D178" s="421"/>
      <c r="E178" s="421"/>
      <c r="F178" s="423" t="s">
        <v>39</v>
      </c>
      <c r="G178" s="423" t="s">
        <v>21</v>
      </c>
      <c r="H178" s="423" t="s">
        <v>296</v>
      </c>
      <c r="I178" s="423" t="s">
        <v>316</v>
      </c>
      <c r="J178" s="421"/>
      <c r="K178" s="421"/>
      <c r="L178" s="462"/>
      <c r="M178" s="46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50</v>
      </c>
      <c r="W178" s="94">
        <v>0</v>
      </c>
      <c r="X178" s="94">
        <v>0</v>
      </c>
      <c r="Y178" s="94">
        <v>0</v>
      </c>
      <c r="Z178" s="94">
        <v>0</v>
      </c>
      <c r="AA178" s="94">
        <v>0</v>
      </c>
      <c r="AB178" s="94">
        <v>0</v>
      </c>
      <c r="AC178" s="94">
        <v>0</v>
      </c>
      <c r="AD178" s="94">
        <v>0</v>
      </c>
      <c r="AE178" s="94">
        <v>0</v>
      </c>
      <c r="AF178" s="94">
        <v>0</v>
      </c>
      <c r="AG178" s="94">
        <v>0</v>
      </c>
      <c r="AH178" s="5">
        <v>0</v>
      </c>
      <c r="AI178" s="5">
        <v>0</v>
      </c>
      <c r="AJ178" s="5">
        <v>0</v>
      </c>
      <c r="AK178" s="94">
        <v>0</v>
      </c>
      <c r="AL178" s="94">
        <v>0</v>
      </c>
      <c r="AM178" s="94">
        <v>0</v>
      </c>
      <c r="AN178" s="94">
        <v>0</v>
      </c>
      <c r="AO178" s="94">
        <v>0</v>
      </c>
      <c r="AP178" s="94">
        <v>0</v>
      </c>
      <c r="AQ178" s="94">
        <v>0</v>
      </c>
      <c r="AR178" s="94">
        <v>0</v>
      </c>
      <c r="AS178" s="94">
        <v>0</v>
      </c>
      <c r="AT178" s="94">
        <v>0</v>
      </c>
      <c r="AU178" s="5">
        <v>0</v>
      </c>
      <c r="AV178" s="584"/>
    </row>
    <row r="179" spans="1:48" ht="19.5" customHeight="1" x14ac:dyDescent="0.25">
      <c r="A179" s="473"/>
      <c r="B179" s="421"/>
      <c r="C179" s="422"/>
      <c r="D179" s="421"/>
      <c r="E179" s="421"/>
      <c r="F179" s="423"/>
      <c r="G179" s="423"/>
      <c r="H179" s="423"/>
      <c r="I179" s="423"/>
      <c r="J179" s="421"/>
      <c r="K179" s="421"/>
      <c r="L179" s="462"/>
      <c r="M179" s="46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51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0</v>
      </c>
      <c r="AF179" s="94">
        <v>0</v>
      </c>
      <c r="AG179" s="94">
        <v>0</v>
      </c>
      <c r="AH179" s="5">
        <v>0</v>
      </c>
      <c r="AI179" s="5">
        <v>0</v>
      </c>
      <c r="AJ179" s="5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0</v>
      </c>
      <c r="AQ179" s="94">
        <v>0</v>
      </c>
      <c r="AR179" s="94">
        <v>0</v>
      </c>
      <c r="AS179" s="94">
        <v>0</v>
      </c>
      <c r="AT179" s="94">
        <v>0</v>
      </c>
      <c r="AU179" s="5">
        <v>0</v>
      </c>
      <c r="AV179" s="584"/>
    </row>
    <row r="180" spans="1:48" ht="18" customHeight="1" x14ac:dyDescent="0.25">
      <c r="A180" s="473"/>
      <c r="B180" s="421"/>
      <c r="C180" s="422"/>
      <c r="D180" s="421"/>
      <c r="E180" s="421"/>
      <c r="F180" s="423"/>
      <c r="G180" s="423"/>
      <c r="H180" s="423"/>
      <c r="I180" s="423"/>
      <c r="J180" s="421"/>
      <c r="K180" s="421"/>
      <c r="L180" s="462"/>
      <c r="M180" s="462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57"/>
        <v>0</v>
      </c>
      <c r="V180" s="7" t="s">
        <v>52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0</v>
      </c>
      <c r="AF180" s="94">
        <v>0</v>
      </c>
      <c r="AG180" s="94">
        <v>0</v>
      </c>
      <c r="AH180" s="5">
        <v>0</v>
      </c>
      <c r="AI180" s="5">
        <v>0</v>
      </c>
      <c r="AJ180" s="5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5">
        <v>0</v>
      </c>
      <c r="AV180" s="586"/>
    </row>
    <row r="181" spans="1:48" ht="18" customHeight="1" x14ac:dyDescent="0.25">
      <c r="A181" s="473"/>
      <c r="B181" s="421"/>
      <c r="C181" s="422"/>
      <c r="D181" s="421"/>
      <c r="E181" s="421"/>
      <c r="F181" s="423"/>
      <c r="G181" s="423"/>
      <c r="H181" s="423"/>
      <c r="I181" s="423"/>
      <c r="J181" s="421"/>
      <c r="K181" s="421"/>
      <c r="L181" s="462"/>
      <c r="M181" s="462"/>
      <c r="N181" s="231">
        <f t="shared" ref="N181:T181" si="66">SUM(N175:N180)</f>
        <v>0</v>
      </c>
      <c r="O181" s="231">
        <f t="shared" si="66"/>
        <v>0</v>
      </c>
      <c r="P181" s="231">
        <f t="shared" si="66"/>
        <v>0</v>
      </c>
      <c r="Q181" s="231">
        <f t="shared" si="66"/>
        <v>8.2158999999999995</v>
      </c>
      <c r="R181" s="231">
        <f t="shared" si="66"/>
        <v>0</v>
      </c>
      <c r="S181" s="231">
        <f t="shared" si="66"/>
        <v>0</v>
      </c>
      <c r="T181" s="231">
        <f t="shared" si="66"/>
        <v>0</v>
      </c>
      <c r="U181" s="232">
        <f t="shared" si="57"/>
        <v>8.2158999999999995</v>
      </c>
      <c r="V181" s="232" t="s">
        <v>11</v>
      </c>
      <c r="W181" s="194">
        <f>SUM(W175:W180)</f>
        <v>8215.9</v>
      </c>
      <c r="X181" s="194">
        <f t="shared" ref="X181:AU181" si="67">SUM(X175:X180)</f>
        <v>0</v>
      </c>
      <c r="Y181" s="194">
        <f t="shared" si="67"/>
        <v>0</v>
      </c>
      <c r="Z181" s="194">
        <f t="shared" si="67"/>
        <v>0</v>
      </c>
      <c r="AA181" s="194">
        <f t="shared" si="67"/>
        <v>0</v>
      </c>
      <c r="AB181" s="194">
        <f t="shared" si="67"/>
        <v>0</v>
      </c>
      <c r="AC181" s="194">
        <f t="shared" si="67"/>
        <v>0</v>
      </c>
      <c r="AD181" s="194">
        <f t="shared" si="67"/>
        <v>0</v>
      </c>
      <c r="AE181" s="194">
        <f t="shared" si="67"/>
        <v>0</v>
      </c>
      <c r="AF181" s="194">
        <f t="shared" si="67"/>
        <v>0</v>
      </c>
      <c r="AG181" s="194">
        <f t="shared" ref="AG181:AJ181" si="68">AG176+AG178+AG179+AG180</f>
        <v>1185.06</v>
      </c>
      <c r="AH181" s="194">
        <f t="shared" si="68"/>
        <v>0</v>
      </c>
      <c r="AI181" s="194">
        <f t="shared" si="68"/>
        <v>0</v>
      </c>
      <c r="AJ181" s="194">
        <f t="shared" si="68"/>
        <v>0</v>
      </c>
      <c r="AK181" s="194">
        <f>AK176+AK178+AK179+AK180</f>
        <v>1185.06</v>
      </c>
      <c r="AL181" s="194">
        <f t="shared" si="67"/>
        <v>0</v>
      </c>
      <c r="AM181" s="194">
        <f t="shared" si="67"/>
        <v>0</v>
      </c>
      <c r="AN181" s="194">
        <f t="shared" si="67"/>
        <v>0</v>
      </c>
      <c r="AO181" s="194">
        <f t="shared" si="67"/>
        <v>0</v>
      </c>
      <c r="AP181" s="194">
        <f t="shared" si="67"/>
        <v>0</v>
      </c>
      <c r="AQ181" s="194">
        <f t="shared" si="67"/>
        <v>0</v>
      </c>
      <c r="AR181" s="194">
        <f t="shared" si="67"/>
        <v>0</v>
      </c>
      <c r="AS181" s="194">
        <f t="shared" si="67"/>
        <v>0</v>
      </c>
      <c r="AT181" s="194">
        <f t="shared" si="67"/>
        <v>0</v>
      </c>
      <c r="AU181" s="231">
        <f t="shared" si="67"/>
        <v>0</v>
      </c>
      <c r="AV181" s="329"/>
    </row>
    <row r="182" spans="1:48" ht="18" customHeight="1" x14ac:dyDescent="0.25">
      <c r="A182" s="473"/>
      <c r="B182" s="421" t="s">
        <v>227</v>
      </c>
      <c r="C182" s="422" t="s">
        <v>83</v>
      </c>
      <c r="D182" s="421" t="s">
        <v>264</v>
      </c>
      <c r="E182" s="421" t="s">
        <v>279</v>
      </c>
      <c r="F182" s="6" t="s">
        <v>18</v>
      </c>
      <c r="G182" s="6" t="s">
        <v>20</v>
      </c>
      <c r="H182" s="6" t="s">
        <v>296</v>
      </c>
      <c r="I182" s="6" t="s">
        <v>296</v>
      </c>
      <c r="J182" s="421" t="s">
        <v>82</v>
      </c>
      <c r="K182" s="421" t="s">
        <v>82</v>
      </c>
      <c r="L182" s="462">
        <v>40</v>
      </c>
      <c r="M182" s="462">
        <f t="shared" ref="M182" si="69">SUM(Q190:T190)</f>
        <v>40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57"/>
        <v>0</v>
      </c>
      <c r="V182" s="7" t="s">
        <v>3</v>
      </c>
      <c r="W182" s="94">
        <v>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5">
        <v>0</v>
      </c>
      <c r="AI182" s="5">
        <v>0</v>
      </c>
      <c r="AJ182" s="5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0</v>
      </c>
      <c r="AQ182" s="94">
        <v>0</v>
      </c>
      <c r="AR182" s="94">
        <v>0</v>
      </c>
      <c r="AS182" s="94">
        <v>0</v>
      </c>
      <c r="AT182" s="94">
        <v>0</v>
      </c>
      <c r="AU182" s="5">
        <v>0</v>
      </c>
      <c r="AV182" s="303"/>
    </row>
    <row r="183" spans="1:48" ht="34.5" customHeight="1" x14ac:dyDescent="0.25">
      <c r="A183" s="473"/>
      <c r="B183" s="421"/>
      <c r="C183" s="422"/>
      <c r="D183" s="421"/>
      <c r="E183" s="421"/>
      <c r="F183" s="6" t="s">
        <v>19</v>
      </c>
      <c r="G183" s="6" t="s">
        <v>22</v>
      </c>
      <c r="H183" s="6" t="s">
        <v>296</v>
      </c>
      <c r="I183" s="6" t="s">
        <v>296</v>
      </c>
      <c r="J183" s="421"/>
      <c r="K183" s="421"/>
      <c r="L183" s="462"/>
      <c r="M183" s="462"/>
      <c r="N183" s="5">
        <v>0</v>
      </c>
      <c r="O183" s="5">
        <v>0</v>
      </c>
      <c r="P183" s="5">
        <v>0</v>
      </c>
      <c r="Q183" s="5">
        <v>0</v>
      </c>
      <c r="R183" s="5">
        <v>40</v>
      </c>
      <c r="S183" s="5">
        <v>0</v>
      </c>
      <c r="T183" s="5">
        <v>0</v>
      </c>
      <c r="U183" s="5">
        <f t="shared" si="57"/>
        <v>40</v>
      </c>
      <c r="V183" s="5" t="s">
        <v>8</v>
      </c>
      <c r="W183" s="94">
        <f>SUM(W184:W186)</f>
        <v>0</v>
      </c>
      <c r="X183" s="94">
        <f t="shared" ref="X183:AU183" si="70">SUM(X184:X186)</f>
        <v>0</v>
      </c>
      <c r="Y183" s="94">
        <f t="shared" si="70"/>
        <v>0</v>
      </c>
      <c r="Z183" s="94">
        <f t="shared" si="70"/>
        <v>0</v>
      </c>
      <c r="AA183" s="94">
        <f t="shared" si="70"/>
        <v>0</v>
      </c>
      <c r="AB183" s="94">
        <f t="shared" si="70"/>
        <v>0</v>
      </c>
      <c r="AC183" s="94">
        <f t="shared" si="70"/>
        <v>0</v>
      </c>
      <c r="AD183" s="94">
        <f t="shared" si="70"/>
        <v>0</v>
      </c>
      <c r="AE183" s="94">
        <f t="shared" si="70"/>
        <v>0</v>
      </c>
      <c r="AF183" s="94">
        <f t="shared" si="70"/>
        <v>0</v>
      </c>
      <c r="AG183" s="94">
        <f t="shared" si="70"/>
        <v>0</v>
      </c>
      <c r="AH183" s="94">
        <f t="shared" si="70"/>
        <v>0</v>
      </c>
      <c r="AI183" s="94">
        <f t="shared" si="70"/>
        <v>0</v>
      </c>
      <c r="AJ183" s="94">
        <f t="shared" si="70"/>
        <v>0</v>
      </c>
      <c r="AK183" s="94">
        <f t="shared" si="70"/>
        <v>0</v>
      </c>
      <c r="AL183" s="94">
        <f t="shared" si="70"/>
        <v>0</v>
      </c>
      <c r="AM183" s="94">
        <f t="shared" si="70"/>
        <v>0</v>
      </c>
      <c r="AN183" s="94">
        <f t="shared" si="70"/>
        <v>0</v>
      </c>
      <c r="AO183" s="94">
        <f t="shared" si="70"/>
        <v>0</v>
      </c>
      <c r="AP183" s="94">
        <f t="shared" si="70"/>
        <v>0</v>
      </c>
      <c r="AQ183" s="94">
        <f t="shared" si="70"/>
        <v>0</v>
      </c>
      <c r="AR183" s="94">
        <f t="shared" si="70"/>
        <v>0</v>
      </c>
      <c r="AS183" s="94">
        <f t="shared" si="70"/>
        <v>0</v>
      </c>
      <c r="AT183" s="94">
        <f t="shared" si="70"/>
        <v>0</v>
      </c>
      <c r="AU183" s="94">
        <f t="shared" si="70"/>
        <v>0</v>
      </c>
      <c r="AV183" s="303"/>
    </row>
    <row r="184" spans="1:48" s="276" customFormat="1" ht="30.75" hidden="1" customHeight="1" x14ac:dyDescent="0.2">
      <c r="A184" s="473"/>
      <c r="B184" s="421"/>
      <c r="C184" s="422"/>
      <c r="D184" s="421"/>
      <c r="E184" s="421"/>
      <c r="F184" s="273"/>
      <c r="G184" s="273"/>
      <c r="H184" s="273"/>
      <c r="I184" s="273"/>
      <c r="J184" s="421"/>
      <c r="K184" s="421"/>
      <c r="L184" s="462"/>
      <c r="M184" s="462"/>
      <c r="N184" s="274"/>
      <c r="O184" s="274"/>
      <c r="P184" s="274"/>
      <c r="Q184" s="274"/>
      <c r="R184" s="274"/>
      <c r="S184" s="274"/>
      <c r="T184" s="274"/>
      <c r="U184" s="274"/>
      <c r="V184" s="274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4"/>
      <c r="AI184" s="274"/>
      <c r="AJ184" s="274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4"/>
      <c r="AV184" s="331"/>
    </row>
    <row r="185" spans="1:48" s="276" customFormat="1" ht="24" hidden="1" customHeight="1" x14ac:dyDescent="0.2">
      <c r="A185" s="473"/>
      <c r="B185" s="421"/>
      <c r="C185" s="422"/>
      <c r="D185" s="421"/>
      <c r="E185" s="421"/>
      <c r="F185" s="273"/>
      <c r="G185" s="273"/>
      <c r="H185" s="273"/>
      <c r="I185" s="273"/>
      <c r="J185" s="421"/>
      <c r="K185" s="421"/>
      <c r="L185" s="462"/>
      <c r="M185" s="462"/>
      <c r="N185" s="274"/>
      <c r="O185" s="274"/>
      <c r="P185" s="274"/>
      <c r="Q185" s="274"/>
      <c r="R185" s="274"/>
      <c r="S185" s="274"/>
      <c r="T185" s="274"/>
      <c r="U185" s="274"/>
      <c r="V185" s="274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4"/>
      <c r="AI185" s="274"/>
      <c r="AJ185" s="274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4"/>
      <c r="AV185" s="331"/>
    </row>
    <row r="186" spans="1:48" s="276" customFormat="1" ht="24" hidden="1" customHeight="1" x14ac:dyDescent="0.2">
      <c r="A186" s="473"/>
      <c r="B186" s="421"/>
      <c r="C186" s="422"/>
      <c r="D186" s="421"/>
      <c r="E186" s="421"/>
      <c r="F186" s="273"/>
      <c r="G186" s="273"/>
      <c r="H186" s="273"/>
      <c r="I186" s="273"/>
      <c r="J186" s="421"/>
      <c r="K186" s="421"/>
      <c r="L186" s="462"/>
      <c r="M186" s="462"/>
      <c r="N186" s="274"/>
      <c r="O186" s="274"/>
      <c r="P186" s="274"/>
      <c r="Q186" s="274"/>
      <c r="R186" s="274"/>
      <c r="S186" s="274"/>
      <c r="T186" s="274"/>
      <c r="U186" s="274"/>
      <c r="V186" s="274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4"/>
      <c r="AI186" s="274"/>
      <c r="AJ186" s="274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4"/>
      <c r="AV186" s="331"/>
    </row>
    <row r="187" spans="1:48" ht="19.5" customHeight="1" x14ac:dyDescent="0.25">
      <c r="A187" s="473"/>
      <c r="B187" s="421"/>
      <c r="C187" s="422"/>
      <c r="D187" s="421"/>
      <c r="E187" s="421"/>
      <c r="F187" s="423" t="s">
        <v>39</v>
      </c>
      <c r="G187" s="423" t="s">
        <v>21</v>
      </c>
      <c r="H187" s="423" t="s">
        <v>317</v>
      </c>
      <c r="I187" s="423" t="s">
        <v>318</v>
      </c>
      <c r="J187" s="421"/>
      <c r="K187" s="421"/>
      <c r="L187" s="462"/>
      <c r="M187" s="46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50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5">
        <v>0</v>
      </c>
      <c r="AI187" s="5">
        <v>0</v>
      </c>
      <c r="AJ187" s="5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5">
        <v>0</v>
      </c>
      <c r="AV187" s="303"/>
    </row>
    <row r="188" spans="1:48" ht="19.5" customHeight="1" x14ac:dyDescent="0.25">
      <c r="A188" s="473"/>
      <c r="B188" s="421"/>
      <c r="C188" s="422"/>
      <c r="D188" s="421"/>
      <c r="E188" s="421"/>
      <c r="F188" s="423"/>
      <c r="G188" s="423"/>
      <c r="H188" s="423"/>
      <c r="I188" s="423"/>
      <c r="J188" s="421"/>
      <c r="K188" s="421"/>
      <c r="L188" s="462"/>
      <c r="M188" s="46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51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5">
        <v>0</v>
      </c>
      <c r="AI188" s="5">
        <v>0</v>
      </c>
      <c r="AJ188" s="5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5">
        <v>0</v>
      </c>
      <c r="AV188" s="303"/>
    </row>
    <row r="189" spans="1:48" ht="18" customHeight="1" x14ac:dyDescent="0.25">
      <c r="A189" s="473"/>
      <c r="B189" s="421"/>
      <c r="C189" s="422"/>
      <c r="D189" s="421"/>
      <c r="E189" s="421"/>
      <c r="F189" s="423"/>
      <c r="G189" s="423"/>
      <c r="H189" s="423"/>
      <c r="I189" s="423"/>
      <c r="J189" s="421"/>
      <c r="K189" s="421"/>
      <c r="L189" s="462"/>
      <c r="M189" s="462"/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f t="shared" si="57"/>
        <v>0</v>
      </c>
      <c r="V189" s="7" t="s">
        <v>52</v>
      </c>
      <c r="W189" s="94">
        <v>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0</v>
      </c>
      <c r="AE189" s="94">
        <v>0</v>
      </c>
      <c r="AF189" s="94">
        <v>0</v>
      </c>
      <c r="AG189" s="94">
        <v>0</v>
      </c>
      <c r="AH189" s="5">
        <v>0</v>
      </c>
      <c r="AI189" s="5">
        <v>0</v>
      </c>
      <c r="AJ189" s="5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5">
        <v>0</v>
      </c>
      <c r="AV189" s="303"/>
    </row>
    <row r="190" spans="1:48" ht="18" customHeight="1" x14ac:dyDescent="0.25">
      <c r="A190" s="473"/>
      <c r="B190" s="421"/>
      <c r="C190" s="422"/>
      <c r="D190" s="421"/>
      <c r="E190" s="421"/>
      <c r="F190" s="423"/>
      <c r="G190" s="423"/>
      <c r="H190" s="423"/>
      <c r="I190" s="423"/>
      <c r="J190" s="421"/>
      <c r="K190" s="421"/>
      <c r="L190" s="462"/>
      <c r="M190" s="462"/>
      <c r="N190" s="231">
        <f t="shared" ref="N190:S190" si="71">SUM(N182:N189)</f>
        <v>0</v>
      </c>
      <c r="O190" s="231">
        <f t="shared" si="71"/>
        <v>0</v>
      </c>
      <c r="P190" s="231">
        <f t="shared" si="71"/>
        <v>0</v>
      </c>
      <c r="Q190" s="231">
        <f t="shared" si="71"/>
        <v>0</v>
      </c>
      <c r="R190" s="231">
        <f t="shared" si="71"/>
        <v>40</v>
      </c>
      <c r="S190" s="231">
        <f t="shared" si="71"/>
        <v>0</v>
      </c>
      <c r="T190" s="231">
        <f>SUM(T182:T189)</f>
        <v>0</v>
      </c>
      <c r="U190" s="232">
        <f t="shared" si="57"/>
        <v>40</v>
      </c>
      <c r="V190" s="232" t="s">
        <v>11</v>
      </c>
      <c r="W190" s="194">
        <f>W184</f>
        <v>0</v>
      </c>
      <c r="X190" s="194">
        <f t="shared" ref="X190:AU190" si="72">X184</f>
        <v>0</v>
      </c>
      <c r="Y190" s="194">
        <f t="shared" si="72"/>
        <v>0</v>
      </c>
      <c r="Z190" s="194">
        <f t="shared" si="72"/>
        <v>0</v>
      </c>
      <c r="AA190" s="194">
        <f t="shared" si="72"/>
        <v>0</v>
      </c>
      <c r="AB190" s="194">
        <f t="shared" si="72"/>
        <v>0</v>
      </c>
      <c r="AC190" s="194">
        <f t="shared" si="72"/>
        <v>0</v>
      </c>
      <c r="AD190" s="194">
        <f t="shared" si="72"/>
        <v>0</v>
      </c>
      <c r="AE190" s="194">
        <f t="shared" si="72"/>
        <v>0</v>
      </c>
      <c r="AF190" s="194">
        <f t="shared" si="72"/>
        <v>0</v>
      </c>
      <c r="AG190" s="194">
        <f t="shared" si="72"/>
        <v>0</v>
      </c>
      <c r="AH190" s="194">
        <f t="shared" si="72"/>
        <v>0</v>
      </c>
      <c r="AI190" s="194">
        <f t="shared" si="72"/>
        <v>0</v>
      </c>
      <c r="AJ190" s="194">
        <f t="shared" si="72"/>
        <v>0</v>
      </c>
      <c r="AK190" s="194">
        <f t="shared" si="72"/>
        <v>0</v>
      </c>
      <c r="AL190" s="194">
        <f t="shared" si="72"/>
        <v>0</v>
      </c>
      <c r="AM190" s="194">
        <f t="shared" si="72"/>
        <v>0</v>
      </c>
      <c r="AN190" s="194">
        <f t="shared" si="72"/>
        <v>0</v>
      </c>
      <c r="AO190" s="194">
        <f t="shared" si="72"/>
        <v>0</v>
      </c>
      <c r="AP190" s="194">
        <f t="shared" si="72"/>
        <v>0</v>
      </c>
      <c r="AQ190" s="194">
        <f t="shared" si="72"/>
        <v>0</v>
      </c>
      <c r="AR190" s="194">
        <f t="shared" si="72"/>
        <v>0</v>
      </c>
      <c r="AS190" s="194">
        <f t="shared" si="72"/>
        <v>0</v>
      </c>
      <c r="AT190" s="194">
        <f t="shared" si="72"/>
        <v>0</v>
      </c>
      <c r="AU190" s="194">
        <f t="shared" si="72"/>
        <v>0</v>
      </c>
      <c r="AV190" s="329"/>
    </row>
    <row r="191" spans="1:48" ht="18" customHeight="1" x14ac:dyDescent="0.25">
      <c r="A191" s="473"/>
      <c r="B191" s="421" t="s">
        <v>228</v>
      </c>
      <c r="C191" s="422" t="s">
        <v>85</v>
      </c>
      <c r="D191" s="421" t="s">
        <v>264</v>
      </c>
      <c r="E191" s="421" t="s">
        <v>279</v>
      </c>
      <c r="F191" s="6" t="s">
        <v>18</v>
      </c>
      <c r="G191" s="6" t="s">
        <v>20</v>
      </c>
      <c r="H191" s="6" t="s">
        <v>296</v>
      </c>
      <c r="I191" s="6" t="s">
        <v>296</v>
      </c>
      <c r="J191" s="421" t="s">
        <v>79</v>
      </c>
      <c r="K191" s="421" t="s">
        <v>82</v>
      </c>
      <c r="L191" s="462">
        <v>417.59899999999999</v>
      </c>
      <c r="M191" s="462">
        <v>317.59953000000002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f t="shared" si="57"/>
        <v>0</v>
      </c>
      <c r="V191" s="7" t="s">
        <v>3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5">
        <v>0</v>
      </c>
      <c r="AI191" s="5">
        <v>0</v>
      </c>
      <c r="AJ191" s="5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5">
        <v>0</v>
      </c>
      <c r="AV191" s="303"/>
    </row>
    <row r="192" spans="1:48" ht="34.5" customHeight="1" x14ac:dyDescent="0.25">
      <c r="A192" s="473"/>
      <c r="B192" s="421"/>
      <c r="C192" s="422"/>
      <c r="D192" s="421"/>
      <c r="E192" s="421"/>
      <c r="F192" s="6" t="s">
        <v>19</v>
      </c>
      <c r="G192" s="6" t="s">
        <v>22</v>
      </c>
      <c r="H192" s="6" t="s">
        <v>296</v>
      </c>
      <c r="I192" s="6" t="s">
        <v>296</v>
      </c>
      <c r="J192" s="421"/>
      <c r="K192" s="421"/>
      <c r="L192" s="462"/>
      <c r="M192" s="462"/>
      <c r="N192" s="5">
        <v>0</v>
      </c>
      <c r="O192" s="5">
        <v>0</v>
      </c>
      <c r="P192" s="5">
        <v>0</v>
      </c>
      <c r="Q192" s="5">
        <v>0</v>
      </c>
      <c r="R192" s="5">
        <v>40</v>
      </c>
      <c r="S192" s="5">
        <v>0</v>
      </c>
      <c r="T192" s="5">
        <v>0</v>
      </c>
      <c r="U192" s="5">
        <f t="shared" ref="U192" si="73">SUM(N192:T192)</f>
        <v>40</v>
      </c>
      <c r="V192" s="5" t="s">
        <v>8</v>
      </c>
      <c r="W192" s="94">
        <v>100</v>
      </c>
      <c r="X192" s="94">
        <f t="shared" ref="X192" si="74">SUM(X193:X195)</f>
        <v>406.56777</v>
      </c>
      <c r="Y192" s="94">
        <f t="shared" ref="Y192" si="75">SUM(Y193:Y195)</f>
        <v>0</v>
      </c>
      <c r="Z192" s="94">
        <f t="shared" ref="Z192" si="76">SUM(Z193:Z195)</f>
        <v>0</v>
      </c>
      <c r="AA192" s="94">
        <f t="shared" ref="AA192" si="77">SUM(AA193:AA195)</f>
        <v>0</v>
      </c>
      <c r="AB192" s="94">
        <f t="shared" ref="AB192" si="78">SUM(AB193:AB195)</f>
        <v>0</v>
      </c>
      <c r="AC192" s="94">
        <f t="shared" ref="AC192" si="79">SUM(AC193:AC195)</f>
        <v>0</v>
      </c>
      <c r="AD192" s="94">
        <f t="shared" ref="AD192" si="80">SUM(AD193:AD195)</f>
        <v>0</v>
      </c>
      <c r="AE192" s="94">
        <f t="shared" ref="AE192" si="81">SUM(AE193:AE195)</f>
        <v>0</v>
      </c>
      <c r="AF192" s="94">
        <f t="shared" ref="AF192" si="82">SUM(AF193:AF195)</f>
        <v>406.56777</v>
      </c>
      <c r="AG192" s="94">
        <f t="shared" ref="AG192" si="83">SUM(AG193:AG195)</f>
        <v>1476.5677700000001</v>
      </c>
      <c r="AH192" s="94">
        <f t="shared" ref="AH192" si="84">SUM(AH193:AH195)</f>
        <v>0</v>
      </c>
      <c r="AI192" s="94">
        <f t="shared" ref="AI192" si="85">SUM(AI193:AI195)</f>
        <v>0</v>
      </c>
      <c r="AJ192" s="94">
        <f t="shared" ref="AJ192" si="86">SUM(AJ193:AJ195)</f>
        <v>0</v>
      </c>
      <c r="AK192" s="94">
        <f t="shared" ref="AK192" si="87">SUM(AK193:AK195)</f>
        <v>1476.5677700000001</v>
      </c>
      <c r="AL192" s="94">
        <f t="shared" ref="AL192" si="88">SUM(AL193:AL195)</f>
        <v>0</v>
      </c>
      <c r="AM192" s="94">
        <f t="shared" ref="AM192" si="89">SUM(AM193:AM195)</f>
        <v>0</v>
      </c>
      <c r="AN192" s="94">
        <f t="shared" ref="AN192" si="90">SUM(AN193:AN195)</f>
        <v>0</v>
      </c>
      <c r="AO192" s="94">
        <f t="shared" ref="AO192" si="91">SUM(AO193:AO195)</f>
        <v>0</v>
      </c>
      <c r="AP192" s="94">
        <f t="shared" ref="AP192" si="92">SUM(AP193:AP195)</f>
        <v>0</v>
      </c>
      <c r="AQ192" s="94">
        <f t="shared" ref="AQ192" si="93">SUM(AQ193:AQ195)</f>
        <v>0</v>
      </c>
      <c r="AR192" s="94">
        <f t="shared" ref="AR192" si="94">SUM(AR193:AR195)</f>
        <v>0</v>
      </c>
      <c r="AS192" s="94">
        <f t="shared" ref="AS192" si="95">SUM(AS193:AS195)</f>
        <v>0</v>
      </c>
      <c r="AT192" s="94">
        <f t="shared" ref="AT192" si="96">SUM(AT193:AT195)</f>
        <v>0</v>
      </c>
      <c r="AU192" s="94">
        <f t="shared" ref="AU192" si="97">SUM(AU193:AU195)</f>
        <v>0</v>
      </c>
      <c r="AV192" s="303"/>
    </row>
    <row r="193" spans="1:48" s="276" customFormat="1" ht="30.75" hidden="1" customHeight="1" x14ac:dyDescent="0.2">
      <c r="A193" s="473"/>
      <c r="B193" s="421"/>
      <c r="C193" s="422"/>
      <c r="D193" s="421"/>
      <c r="E193" s="421"/>
      <c r="F193" s="273"/>
      <c r="G193" s="273"/>
      <c r="H193" s="273"/>
      <c r="I193" s="273"/>
      <c r="J193" s="421"/>
      <c r="K193" s="421"/>
      <c r="L193" s="462"/>
      <c r="M193" s="462"/>
      <c r="N193" s="274"/>
      <c r="O193" s="274"/>
      <c r="P193" s="274"/>
      <c r="Q193" s="274"/>
      <c r="R193" s="274"/>
      <c r="S193" s="274"/>
      <c r="T193" s="274"/>
      <c r="U193" s="274"/>
      <c r="V193" s="274" t="s">
        <v>961</v>
      </c>
      <c r="W193" s="275"/>
      <c r="X193" s="275">
        <f>AF193</f>
        <v>0</v>
      </c>
      <c r="Y193" s="275"/>
      <c r="Z193" s="275"/>
      <c r="AA193" s="275"/>
      <c r="AB193" s="275"/>
      <c r="AC193" s="275"/>
      <c r="AD193" s="275"/>
      <c r="AE193" s="275"/>
      <c r="AF193" s="275"/>
      <c r="AG193" s="275"/>
      <c r="AH193" s="274"/>
      <c r="AI193" s="274"/>
      <c r="AJ193" s="274"/>
      <c r="AK193" s="275"/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4"/>
      <c r="AV193" s="331"/>
    </row>
    <row r="194" spans="1:48" s="276" customFormat="1" ht="24" hidden="1" customHeight="1" x14ac:dyDescent="0.2">
      <c r="A194" s="473"/>
      <c r="B194" s="421"/>
      <c r="C194" s="422"/>
      <c r="D194" s="421"/>
      <c r="E194" s="421"/>
      <c r="F194" s="273"/>
      <c r="G194" s="273"/>
      <c r="H194" s="273"/>
      <c r="I194" s="273"/>
      <c r="J194" s="421"/>
      <c r="K194" s="421"/>
      <c r="L194" s="462"/>
      <c r="M194" s="462"/>
      <c r="N194" s="274"/>
      <c r="O194" s="274"/>
      <c r="P194" s="274"/>
      <c r="Q194" s="274"/>
      <c r="R194" s="274"/>
      <c r="S194" s="274"/>
      <c r="T194" s="274"/>
      <c r="U194" s="274"/>
      <c r="V194" s="274" t="s">
        <v>962</v>
      </c>
      <c r="W194" s="275"/>
      <c r="X194" s="275">
        <f>AF194</f>
        <v>406.56777</v>
      </c>
      <c r="Y194" s="275"/>
      <c r="Z194" s="275"/>
      <c r="AA194" s="275"/>
      <c r="AB194" s="275"/>
      <c r="AC194" s="275"/>
      <c r="AD194" s="275"/>
      <c r="AE194" s="275"/>
      <c r="AF194" s="275">
        <v>406.56777</v>
      </c>
      <c r="AG194" s="275">
        <f>AK194</f>
        <v>406.56777</v>
      </c>
      <c r="AH194" s="274"/>
      <c r="AI194" s="274"/>
      <c r="AJ194" s="274"/>
      <c r="AK194" s="275">
        <v>406.56777</v>
      </c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4"/>
      <c r="AV194" s="331"/>
    </row>
    <row r="195" spans="1:48" s="276" customFormat="1" ht="24" hidden="1" customHeight="1" x14ac:dyDescent="0.2">
      <c r="A195" s="473"/>
      <c r="B195" s="421"/>
      <c r="C195" s="422"/>
      <c r="D195" s="421"/>
      <c r="E195" s="421"/>
      <c r="F195" s="273"/>
      <c r="G195" s="273"/>
      <c r="H195" s="273"/>
      <c r="I195" s="273"/>
      <c r="J195" s="421"/>
      <c r="K195" s="421"/>
      <c r="L195" s="462"/>
      <c r="M195" s="462"/>
      <c r="N195" s="274"/>
      <c r="O195" s="274"/>
      <c r="P195" s="274"/>
      <c r="Q195" s="274"/>
      <c r="R195" s="274"/>
      <c r="S195" s="274"/>
      <c r="T195" s="274"/>
      <c r="U195" s="274"/>
      <c r="V195" s="274" t="s">
        <v>963</v>
      </c>
      <c r="W195" s="275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275">
        <f>AK195</f>
        <v>1070</v>
      </c>
      <c r="AH195" s="274"/>
      <c r="AI195" s="274"/>
      <c r="AJ195" s="274"/>
      <c r="AK195" s="275">
        <v>1070</v>
      </c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4"/>
      <c r="AV195" s="331"/>
    </row>
    <row r="196" spans="1:48" ht="19.5" customHeight="1" x14ac:dyDescent="0.25">
      <c r="A196" s="473"/>
      <c r="B196" s="421"/>
      <c r="C196" s="422"/>
      <c r="D196" s="421"/>
      <c r="E196" s="421"/>
      <c r="F196" s="423" t="s">
        <v>39</v>
      </c>
      <c r="G196" s="423" t="s">
        <v>21</v>
      </c>
      <c r="H196" s="423" t="s">
        <v>317</v>
      </c>
      <c r="I196" s="423" t="s">
        <v>318</v>
      </c>
      <c r="J196" s="421"/>
      <c r="K196" s="421"/>
      <c r="L196" s="462"/>
      <c r="M196" s="46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0</v>
      </c>
      <c r="AF196" s="94">
        <v>0</v>
      </c>
      <c r="AG196" s="94">
        <v>0</v>
      </c>
      <c r="AH196" s="5">
        <v>0</v>
      </c>
      <c r="AI196" s="5">
        <v>0</v>
      </c>
      <c r="AJ196" s="5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5">
        <v>0</v>
      </c>
      <c r="AV196" s="303"/>
    </row>
    <row r="197" spans="1:48" ht="19.5" customHeight="1" x14ac:dyDescent="0.25">
      <c r="A197" s="473"/>
      <c r="B197" s="421"/>
      <c r="C197" s="422"/>
      <c r="D197" s="421"/>
      <c r="E197" s="421"/>
      <c r="F197" s="423"/>
      <c r="G197" s="423"/>
      <c r="H197" s="423"/>
      <c r="I197" s="423"/>
      <c r="J197" s="421"/>
      <c r="K197" s="421"/>
      <c r="L197" s="462"/>
      <c r="M197" s="46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4">
        <v>0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0</v>
      </c>
      <c r="AE197" s="94">
        <v>0</v>
      </c>
      <c r="AF197" s="94">
        <v>0</v>
      </c>
      <c r="AG197" s="94">
        <v>0</v>
      </c>
      <c r="AH197" s="5">
        <v>0</v>
      </c>
      <c r="AI197" s="5">
        <v>0</v>
      </c>
      <c r="AJ197" s="5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5">
        <v>0</v>
      </c>
      <c r="AV197" s="303"/>
    </row>
    <row r="198" spans="1:48" ht="18" customHeight="1" x14ac:dyDescent="0.25">
      <c r="A198" s="473"/>
      <c r="B198" s="421"/>
      <c r="C198" s="422"/>
      <c r="D198" s="421"/>
      <c r="E198" s="421"/>
      <c r="F198" s="423"/>
      <c r="G198" s="423"/>
      <c r="H198" s="423"/>
      <c r="I198" s="423"/>
      <c r="J198" s="421"/>
      <c r="K198" s="421"/>
      <c r="L198" s="462"/>
      <c r="M198" s="46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0</v>
      </c>
      <c r="AC198" s="94">
        <v>0</v>
      </c>
      <c r="AD198" s="94">
        <v>0</v>
      </c>
      <c r="AE198" s="94">
        <v>0</v>
      </c>
      <c r="AF198" s="94">
        <v>0</v>
      </c>
      <c r="AG198" s="94">
        <v>0</v>
      </c>
      <c r="AH198" s="5">
        <v>0</v>
      </c>
      <c r="AI198" s="5">
        <v>0</v>
      </c>
      <c r="AJ198" s="5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5">
        <v>0</v>
      </c>
      <c r="AV198" s="303"/>
    </row>
    <row r="199" spans="1:48" ht="18" customHeight="1" x14ac:dyDescent="0.25">
      <c r="A199" s="473"/>
      <c r="B199" s="421"/>
      <c r="C199" s="422"/>
      <c r="D199" s="421"/>
      <c r="E199" s="421"/>
      <c r="F199" s="423"/>
      <c r="G199" s="423"/>
      <c r="H199" s="423"/>
      <c r="I199" s="423"/>
      <c r="J199" s="421"/>
      <c r="K199" s="421"/>
      <c r="L199" s="462"/>
      <c r="M199" s="462"/>
      <c r="N199" s="231">
        <f t="shared" ref="N199:T199" si="98">SUM(N191:N198)</f>
        <v>0</v>
      </c>
      <c r="O199" s="231">
        <f t="shared" si="98"/>
        <v>0</v>
      </c>
      <c r="P199" s="231">
        <f t="shared" si="98"/>
        <v>0</v>
      </c>
      <c r="Q199" s="231">
        <f t="shared" si="98"/>
        <v>0</v>
      </c>
      <c r="R199" s="231">
        <f t="shared" si="98"/>
        <v>40</v>
      </c>
      <c r="S199" s="231">
        <f t="shared" si="98"/>
        <v>0</v>
      </c>
      <c r="T199" s="231">
        <f t="shared" si="98"/>
        <v>0</v>
      </c>
      <c r="U199" s="232">
        <f t="shared" si="57"/>
        <v>40</v>
      </c>
      <c r="V199" s="232" t="s">
        <v>11</v>
      </c>
      <c r="W199" s="194">
        <f t="shared" ref="W199" si="99">SUM(W191:W198)</f>
        <v>100</v>
      </c>
      <c r="X199" s="194">
        <f>X192</f>
        <v>406.56777</v>
      </c>
      <c r="Y199" s="194">
        <f t="shared" ref="Y199:AU199" si="100">Y192</f>
        <v>0</v>
      </c>
      <c r="Z199" s="194">
        <f t="shared" si="100"/>
        <v>0</v>
      </c>
      <c r="AA199" s="194">
        <f t="shared" si="100"/>
        <v>0</v>
      </c>
      <c r="AB199" s="194">
        <f t="shared" si="100"/>
        <v>0</v>
      </c>
      <c r="AC199" s="194">
        <f t="shared" si="100"/>
        <v>0</v>
      </c>
      <c r="AD199" s="194">
        <f t="shared" si="100"/>
        <v>0</v>
      </c>
      <c r="AE199" s="194">
        <f t="shared" si="100"/>
        <v>0</v>
      </c>
      <c r="AF199" s="194">
        <f t="shared" si="100"/>
        <v>406.56777</v>
      </c>
      <c r="AG199" s="194">
        <f t="shared" si="100"/>
        <v>1476.5677700000001</v>
      </c>
      <c r="AH199" s="194">
        <f t="shared" si="100"/>
        <v>0</v>
      </c>
      <c r="AI199" s="194">
        <f t="shared" si="100"/>
        <v>0</v>
      </c>
      <c r="AJ199" s="194">
        <f t="shared" si="100"/>
        <v>0</v>
      </c>
      <c r="AK199" s="194">
        <f t="shared" si="100"/>
        <v>1476.5677700000001</v>
      </c>
      <c r="AL199" s="194">
        <f t="shared" si="100"/>
        <v>0</v>
      </c>
      <c r="AM199" s="194">
        <f t="shared" si="100"/>
        <v>0</v>
      </c>
      <c r="AN199" s="194">
        <f t="shared" si="100"/>
        <v>0</v>
      </c>
      <c r="AO199" s="194">
        <f t="shared" si="100"/>
        <v>0</v>
      </c>
      <c r="AP199" s="194">
        <f t="shared" si="100"/>
        <v>0</v>
      </c>
      <c r="AQ199" s="194">
        <f t="shared" si="100"/>
        <v>0</v>
      </c>
      <c r="AR199" s="194">
        <f t="shared" si="100"/>
        <v>0</v>
      </c>
      <c r="AS199" s="194">
        <f t="shared" si="100"/>
        <v>0</v>
      </c>
      <c r="AT199" s="194">
        <f t="shared" si="100"/>
        <v>0</v>
      </c>
      <c r="AU199" s="194">
        <f t="shared" si="100"/>
        <v>0</v>
      </c>
      <c r="AV199" s="329"/>
    </row>
    <row r="200" spans="1:48" ht="19.5" customHeight="1" x14ac:dyDescent="0.25">
      <c r="A200" s="473"/>
      <c r="B200" s="421" t="s">
        <v>229</v>
      </c>
      <c r="C200" s="422" t="s">
        <v>84</v>
      </c>
      <c r="D200" s="421" t="s">
        <v>264</v>
      </c>
      <c r="E200" s="421" t="s">
        <v>282</v>
      </c>
      <c r="F200" s="6" t="s">
        <v>18</v>
      </c>
      <c r="G200" s="6" t="s">
        <v>20</v>
      </c>
      <c r="H200" s="6" t="s">
        <v>296</v>
      </c>
      <c r="I200" s="6" t="s">
        <v>296</v>
      </c>
      <c r="J200" s="421" t="s">
        <v>82</v>
      </c>
      <c r="K200" s="421" t="s">
        <v>82</v>
      </c>
      <c r="L200" s="462">
        <v>1.661</v>
      </c>
      <c r="M200" s="462">
        <f t="shared" ref="M200" si="101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0</v>
      </c>
      <c r="AE200" s="94">
        <v>0</v>
      </c>
      <c r="AF200" s="94">
        <v>0</v>
      </c>
      <c r="AG200" s="94">
        <v>0</v>
      </c>
      <c r="AH200" s="5">
        <v>0</v>
      </c>
      <c r="AI200" s="5">
        <v>0</v>
      </c>
      <c r="AJ200" s="5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5">
        <v>0</v>
      </c>
      <c r="AV200" s="303"/>
    </row>
    <row r="201" spans="1:48" ht="19.5" customHeight="1" x14ac:dyDescent="0.25">
      <c r="A201" s="473"/>
      <c r="B201" s="421"/>
      <c r="C201" s="422"/>
      <c r="D201" s="421"/>
      <c r="E201" s="421"/>
      <c r="F201" s="6" t="s">
        <v>19</v>
      </c>
      <c r="G201" s="6" t="s">
        <v>22</v>
      </c>
      <c r="H201" s="6" t="s">
        <v>296</v>
      </c>
      <c r="I201" s="6" t="s">
        <v>296</v>
      </c>
      <c r="J201" s="421"/>
      <c r="K201" s="421"/>
      <c r="L201" s="462"/>
      <c r="M201" s="46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5">
        <v>0</v>
      </c>
      <c r="AI201" s="5">
        <v>0</v>
      </c>
      <c r="AJ201" s="5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0</v>
      </c>
      <c r="AQ201" s="94">
        <v>0</v>
      </c>
      <c r="AR201" s="94">
        <v>0</v>
      </c>
      <c r="AS201" s="94">
        <v>0</v>
      </c>
      <c r="AT201" s="94">
        <v>0</v>
      </c>
      <c r="AU201" s="5">
        <v>0</v>
      </c>
      <c r="AV201" s="303"/>
    </row>
    <row r="202" spans="1:48" ht="19.5" customHeight="1" x14ac:dyDescent="0.25">
      <c r="A202" s="473"/>
      <c r="B202" s="421"/>
      <c r="C202" s="422"/>
      <c r="D202" s="421"/>
      <c r="E202" s="421"/>
      <c r="F202" s="423" t="s">
        <v>39</v>
      </c>
      <c r="G202" s="423" t="s">
        <v>21</v>
      </c>
      <c r="H202" s="423" t="s">
        <v>380</v>
      </c>
      <c r="I202" s="423" t="s">
        <v>311</v>
      </c>
      <c r="J202" s="421"/>
      <c r="K202" s="421"/>
      <c r="L202" s="462"/>
      <c r="M202" s="46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5">
        <v>0</v>
      </c>
      <c r="AI202" s="5">
        <v>0</v>
      </c>
      <c r="AJ202" s="5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5">
        <v>0</v>
      </c>
      <c r="AV202" s="303"/>
    </row>
    <row r="203" spans="1:48" ht="19.5" customHeight="1" x14ac:dyDescent="0.25">
      <c r="A203" s="473"/>
      <c r="B203" s="421"/>
      <c r="C203" s="422"/>
      <c r="D203" s="421"/>
      <c r="E203" s="421"/>
      <c r="F203" s="423"/>
      <c r="G203" s="423"/>
      <c r="H203" s="423"/>
      <c r="I203" s="423"/>
      <c r="J203" s="421"/>
      <c r="K203" s="421"/>
      <c r="L203" s="462"/>
      <c r="M203" s="46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0</v>
      </c>
      <c r="AF203" s="94">
        <v>0</v>
      </c>
      <c r="AG203" s="94">
        <v>0</v>
      </c>
      <c r="AH203" s="5">
        <v>0</v>
      </c>
      <c r="AI203" s="5">
        <v>0</v>
      </c>
      <c r="AJ203" s="5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5">
        <v>0</v>
      </c>
      <c r="AV203" s="303"/>
    </row>
    <row r="204" spans="1:48" ht="18" customHeight="1" x14ac:dyDescent="0.25">
      <c r="A204" s="473"/>
      <c r="B204" s="421"/>
      <c r="C204" s="422"/>
      <c r="D204" s="421"/>
      <c r="E204" s="421"/>
      <c r="F204" s="423"/>
      <c r="G204" s="423"/>
      <c r="H204" s="423"/>
      <c r="I204" s="423"/>
      <c r="J204" s="421"/>
      <c r="K204" s="421"/>
      <c r="L204" s="462"/>
      <c r="M204" s="46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5">
        <v>0</v>
      </c>
      <c r="AI204" s="5">
        <v>0</v>
      </c>
      <c r="AJ204" s="5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5">
        <v>0</v>
      </c>
      <c r="AV204" s="303"/>
    </row>
    <row r="205" spans="1:48" ht="18" customHeight="1" x14ac:dyDescent="0.25">
      <c r="A205" s="474"/>
      <c r="B205" s="421"/>
      <c r="C205" s="422"/>
      <c r="D205" s="421"/>
      <c r="E205" s="421"/>
      <c r="F205" s="423"/>
      <c r="G205" s="423"/>
      <c r="H205" s="423"/>
      <c r="I205" s="423"/>
      <c r="J205" s="421"/>
      <c r="K205" s="421"/>
      <c r="L205" s="462"/>
      <c r="M205" s="462"/>
      <c r="N205" s="231">
        <f t="shared" ref="N205:T205" si="102">SUM(N200:N204)</f>
        <v>0</v>
      </c>
      <c r="O205" s="231">
        <f t="shared" si="102"/>
        <v>0</v>
      </c>
      <c r="P205" s="231">
        <f t="shared" si="102"/>
        <v>0</v>
      </c>
      <c r="Q205" s="231">
        <f t="shared" si="102"/>
        <v>0</v>
      </c>
      <c r="R205" s="231">
        <f t="shared" si="102"/>
        <v>1.6612899999999999</v>
      </c>
      <c r="S205" s="231">
        <f t="shared" si="102"/>
        <v>0</v>
      </c>
      <c r="T205" s="231">
        <f t="shared" si="102"/>
        <v>0</v>
      </c>
      <c r="U205" s="232">
        <f t="shared" si="57"/>
        <v>1.6612899999999999</v>
      </c>
      <c r="V205" s="232" t="s">
        <v>11</v>
      </c>
      <c r="W205" s="194">
        <f t="shared" ref="W205:AU205" si="103">SUM(W200:W204)</f>
        <v>0</v>
      </c>
      <c r="X205" s="194">
        <f t="shared" si="103"/>
        <v>0</v>
      </c>
      <c r="Y205" s="194">
        <f t="shared" si="103"/>
        <v>0</v>
      </c>
      <c r="Z205" s="194">
        <f t="shared" si="103"/>
        <v>0</v>
      </c>
      <c r="AA205" s="194">
        <f t="shared" si="103"/>
        <v>0</v>
      </c>
      <c r="AB205" s="194">
        <f t="shared" si="103"/>
        <v>0</v>
      </c>
      <c r="AC205" s="194">
        <f t="shared" si="103"/>
        <v>0</v>
      </c>
      <c r="AD205" s="194">
        <f t="shared" si="103"/>
        <v>0</v>
      </c>
      <c r="AE205" s="194">
        <f t="shared" si="103"/>
        <v>0</v>
      </c>
      <c r="AF205" s="194">
        <f t="shared" si="103"/>
        <v>0</v>
      </c>
      <c r="AG205" s="194">
        <f t="shared" si="103"/>
        <v>0</v>
      </c>
      <c r="AH205" s="231">
        <f t="shared" si="103"/>
        <v>0</v>
      </c>
      <c r="AI205" s="231">
        <f t="shared" si="103"/>
        <v>0</v>
      </c>
      <c r="AJ205" s="231">
        <f t="shared" si="103"/>
        <v>0</v>
      </c>
      <c r="AK205" s="194">
        <f t="shared" si="103"/>
        <v>0</v>
      </c>
      <c r="AL205" s="194">
        <f t="shared" si="103"/>
        <v>0</v>
      </c>
      <c r="AM205" s="194">
        <f t="shared" si="103"/>
        <v>0</v>
      </c>
      <c r="AN205" s="194">
        <f t="shared" si="103"/>
        <v>0</v>
      </c>
      <c r="AO205" s="194">
        <f t="shared" si="103"/>
        <v>0</v>
      </c>
      <c r="AP205" s="194">
        <f t="shared" si="103"/>
        <v>0</v>
      </c>
      <c r="AQ205" s="194">
        <f t="shared" si="103"/>
        <v>0</v>
      </c>
      <c r="AR205" s="194">
        <f t="shared" si="103"/>
        <v>0</v>
      </c>
      <c r="AS205" s="194">
        <f t="shared" si="103"/>
        <v>0</v>
      </c>
      <c r="AT205" s="194">
        <f t="shared" si="103"/>
        <v>0</v>
      </c>
      <c r="AU205" s="231">
        <f t="shared" si="103"/>
        <v>0</v>
      </c>
      <c r="AV205" s="329"/>
    </row>
    <row r="206" spans="1:48" ht="15.75" customHeight="1" x14ac:dyDescent="0.25">
      <c r="A206" s="414" t="s">
        <v>165</v>
      </c>
      <c r="B206" s="415"/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  <c r="U206" s="415"/>
      <c r="V206" s="415"/>
      <c r="W206" s="416"/>
      <c r="X206" s="416"/>
      <c r="Y206" s="416"/>
      <c r="Z206" s="416"/>
      <c r="AA206" s="416"/>
      <c r="AB206" s="416"/>
      <c r="AC206" s="416"/>
      <c r="AD206" s="416"/>
      <c r="AE206" s="416"/>
      <c r="AF206" s="416"/>
      <c r="AG206" s="416"/>
      <c r="AH206" s="416"/>
      <c r="AI206" s="416"/>
      <c r="AJ206" s="416"/>
      <c r="AK206" s="416"/>
      <c r="AL206" s="416"/>
      <c r="AM206" s="416"/>
      <c r="AN206" s="416"/>
      <c r="AO206" s="416"/>
      <c r="AP206" s="416"/>
      <c r="AQ206" s="416"/>
      <c r="AR206" s="416"/>
      <c r="AS206" s="416"/>
      <c r="AT206" s="416"/>
      <c r="AU206" s="416"/>
      <c r="AV206" s="417"/>
    </row>
    <row r="207" spans="1:48" ht="19.5" customHeight="1" x14ac:dyDescent="0.25">
      <c r="A207" s="476"/>
      <c r="B207" s="421" t="s">
        <v>230</v>
      </c>
      <c r="C207" s="422" t="s">
        <v>90</v>
      </c>
      <c r="D207" s="421" t="s">
        <v>264</v>
      </c>
      <c r="E207" s="423" t="s">
        <v>290</v>
      </c>
      <c r="F207" s="6" t="s">
        <v>18</v>
      </c>
      <c r="G207" s="6" t="s">
        <v>20</v>
      </c>
      <c r="H207" s="6" t="s">
        <v>296</v>
      </c>
      <c r="I207" s="6" t="s">
        <v>296</v>
      </c>
      <c r="J207" s="464">
        <v>2023</v>
      </c>
      <c r="K207" s="464">
        <v>2025</v>
      </c>
      <c r="L207" s="462">
        <v>29.69041</v>
      </c>
      <c r="M207" s="46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04">SUM(N207:T207)</f>
        <v>0</v>
      </c>
      <c r="V207" s="7" t="s">
        <v>3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5">
        <v>0</v>
      </c>
      <c r="AI207" s="5">
        <v>0</v>
      </c>
      <c r="AJ207" s="5">
        <v>0</v>
      </c>
      <c r="AK207" s="94">
        <v>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5">
        <v>0</v>
      </c>
      <c r="AV207" s="303"/>
    </row>
    <row r="208" spans="1:48" ht="19.5" customHeight="1" x14ac:dyDescent="0.25">
      <c r="A208" s="477"/>
      <c r="B208" s="421"/>
      <c r="C208" s="422"/>
      <c r="D208" s="421"/>
      <c r="E208" s="423"/>
      <c r="F208" s="6" t="s">
        <v>19</v>
      </c>
      <c r="G208" s="6" t="s">
        <v>22</v>
      </c>
      <c r="H208" s="6" t="s">
        <v>296</v>
      </c>
      <c r="I208" s="6" t="s">
        <v>296</v>
      </c>
      <c r="J208" s="464"/>
      <c r="K208" s="464"/>
      <c r="L208" s="462"/>
      <c r="M208" s="46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04"/>
        <v>29.69041</v>
      </c>
      <c r="V208" s="5" t="s">
        <v>8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5">
        <v>0</v>
      </c>
      <c r="AI208" s="5">
        <v>0</v>
      </c>
      <c r="AJ208" s="5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0</v>
      </c>
      <c r="AS208" s="94">
        <v>0</v>
      </c>
      <c r="AT208" s="94">
        <v>0</v>
      </c>
      <c r="AU208" s="5">
        <v>0</v>
      </c>
      <c r="AV208" s="303"/>
    </row>
    <row r="209" spans="1:48" ht="19.5" customHeight="1" x14ac:dyDescent="0.25">
      <c r="A209" s="477"/>
      <c r="B209" s="421"/>
      <c r="C209" s="422"/>
      <c r="D209" s="421"/>
      <c r="E209" s="423"/>
      <c r="F209" s="423" t="s">
        <v>39</v>
      </c>
      <c r="G209" s="423" t="s">
        <v>21</v>
      </c>
      <c r="H209" s="485" t="s">
        <v>296</v>
      </c>
      <c r="I209" s="423" t="s">
        <v>316</v>
      </c>
      <c r="J209" s="464"/>
      <c r="K209" s="464"/>
      <c r="L209" s="462"/>
      <c r="M209" s="46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04"/>
        <v>0</v>
      </c>
      <c r="V209" s="7" t="s">
        <v>50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5">
        <v>0</v>
      </c>
      <c r="AI209" s="5">
        <v>0</v>
      </c>
      <c r="AJ209" s="5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0</v>
      </c>
      <c r="AQ209" s="94">
        <v>0</v>
      </c>
      <c r="AR209" s="94">
        <v>0</v>
      </c>
      <c r="AS209" s="94">
        <v>0</v>
      </c>
      <c r="AT209" s="94">
        <v>0</v>
      </c>
      <c r="AU209" s="5">
        <v>0</v>
      </c>
      <c r="AV209" s="303"/>
    </row>
    <row r="210" spans="1:48" ht="19.5" customHeight="1" x14ac:dyDescent="0.25">
      <c r="A210" s="477"/>
      <c r="B210" s="421"/>
      <c r="C210" s="422"/>
      <c r="D210" s="421"/>
      <c r="E210" s="423"/>
      <c r="F210" s="423"/>
      <c r="G210" s="423"/>
      <c r="H210" s="486"/>
      <c r="I210" s="423"/>
      <c r="J210" s="464"/>
      <c r="K210" s="464"/>
      <c r="L210" s="462"/>
      <c r="M210" s="46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04"/>
        <v>0</v>
      </c>
      <c r="V210" s="7" t="s">
        <v>51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5">
        <v>0</v>
      </c>
      <c r="AI210" s="5">
        <v>0</v>
      </c>
      <c r="AJ210" s="5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5">
        <v>0</v>
      </c>
      <c r="AV210" s="303"/>
    </row>
    <row r="211" spans="1:48" ht="18" customHeight="1" x14ac:dyDescent="0.25">
      <c r="A211" s="477"/>
      <c r="B211" s="421"/>
      <c r="C211" s="422"/>
      <c r="D211" s="421"/>
      <c r="E211" s="423"/>
      <c r="F211" s="423"/>
      <c r="G211" s="423"/>
      <c r="H211" s="486"/>
      <c r="I211" s="423"/>
      <c r="J211" s="464"/>
      <c r="K211" s="464"/>
      <c r="L211" s="462"/>
      <c r="M211" s="46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04"/>
        <v>0</v>
      </c>
      <c r="V211" s="7" t="s">
        <v>52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5">
        <v>0</v>
      </c>
      <c r="AI211" s="5">
        <v>0</v>
      </c>
      <c r="AJ211" s="5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5">
        <v>0</v>
      </c>
      <c r="AV211" s="303"/>
    </row>
    <row r="212" spans="1:48" ht="17.25" customHeight="1" x14ac:dyDescent="0.25">
      <c r="A212" s="477"/>
      <c r="B212" s="421"/>
      <c r="C212" s="422"/>
      <c r="D212" s="421"/>
      <c r="E212" s="423"/>
      <c r="F212" s="423"/>
      <c r="G212" s="423"/>
      <c r="H212" s="487"/>
      <c r="I212" s="423"/>
      <c r="J212" s="464"/>
      <c r="K212" s="464"/>
      <c r="L212" s="462"/>
      <c r="M212" s="462"/>
      <c r="N212" s="231">
        <f t="shared" ref="N212:T212" si="105">SUM(N207:N211)</f>
        <v>0</v>
      </c>
      <c r="O212" s="231">
        <f t="shared" si="105"/>
        <v>0</v>
      </c>
      <c r="P212" s="231">
        <f t="shared" si="105"/>
        <v>0</v>
      </c>
      <c r="Q212" s="231">
        <f t="shared" si="105"/>
        <v>0</v>
      </c>
      <c r="R212" s="231">
        <f t="shared" si="105"/>
        <v>9.8968000000000007</v>
      </c>
      <c r="S212" s="231">
        <f t="shared" si="105"/>
        <v>9.8968000000000007</v>
      </c>
      <c r="T212" s="231">
        <f t="shared" si="105"/>
        <v>9.8968100000000003</v>
      </c>
      <c r="U212" s="232">
        <f t="shared" si="104"/>
        <v>29.69041</v>
      </c>
      <c r="V212" s="232" t="s">
        <v>11</v>
      </c>
      <c r="W212" s="194">
        <f t="shared" ref="W212:AU212" si="106">SUM(W207:W211)</f>
        <v>0</v>
      </c>
      <c r="X212" s="194">
        <f t="shared" si="106"/>
        <v>0</v>
      </c>
      <c r="Y212" s="194">
        <f t="shared" si="106"/>
        <v>0</v>
      </c>
      <c r="Z212" s="194">
        <f t="shared" si="106"/>
        <v>0</v>
      </c>
      <c r="AA212" s="194">
        <f t="shared" si="106"/>
        <v>0</v>
      </c>
      <c r="AB212" s="194">
        <f t="shared" si="106"/>
        <v>0</v>
      </c>
      <c r="AC212" s="194">
        <f t="shared" si="106"/>
        <v>0</v>
      </c>
      <c r="AD212" s="194">
        <f t="shared" si="106"/>
        <v>0</v>
      </c>
      <c r="AE212" s="194">
        <f t="shared" si="106"/>
        <v>0</v>
      </c>
      <c r="AF212" s="194">
        <f t="shared" si="106"/>
        <v>0</v>
      </c>
      <c r="AG212" s="194">
        <f t="shared" si="106"/>
        <v>0</v>
      </c>
      <c r="AH212" s="231">
        <f t="shared" si="106"/>
        <v>0</v>
      </c>
      <c r="AI212" s="231">
        <f t="shared" si="106"/>
        <v>0</v>
      </c>
      <c r="AJ212" s="231">
        <f t="shared" si="106"/>
        <v>0</v>
      </c>
      <c r="AK212" s="194">
        <f t="shared" si="106"/>
        <v>0</v>
      </c>
      <c r="AL212" s="194">
        <f t="shared" si="106"/>
        <v>0</v>
      </c>
      <c r="AM212" s="194">
        <f t="shared" si="106"/>
        <v>0</v>
      </c>
      <c r="AN212" s="194">
        <f t="shared" si="106"/>
        <v>0</v>
      </c>
      <c r="AO212" s="194">
        <f t="shared" si="106"/>
        <v>0</v>
      </c>
      <c r="AP212" s="194">
        <f t="shared" si="106"/>
        <v>0</v>
      </c>
      <c r="AQ212" s="194">
        <f t="shared" si="106"/>
        <v>0</v>
      </c>
      <c r="AR212" s="194">
        <f t="shared" si="106"/>
        <v>0</v>
      </c>
      <c r="AS212" s="194">
        <f t="shared" si="106"/>
        <v>0</v>
      </c>
      <c r="AT212" s="194">
        <f t="shared" si="106"/>
        <v>0</v>
      </c>
      <c r="AU212" s="231">
        <f t="shared" si="106"/>
        <v>0</v>
      </c>
      <c r="AV212" s="329"/>
    </row>
    <row r="213" spans="1:48" ht="19.5" customHeight="1" x14ac:dyDescent="0.25">
      <c r="A213" s="477"/>
      <c r="B213" s="421" t="s">
        <v>231</v>
      </c>
      <c r="C213" s="422" t="s">
        <v>94</v>
      </c>
      <c r="D213" s="421" t="s">
        <v>264</v>
      </c>
      <c r="E213" s="423" t="s">
        <v>286</v>
      </c>
      <c r="F213" s="6" t="s">
        <v>18</v>
      </c>
      <c r="G213" s="6" t="s">
        <v>20</v>
      </c>
      <c r="H213" s="6" t="s">
        <v>296</v>
      </c>
      <c r="I213" s="6" t="s">
        <v>296</v>
      </c>
      <c r="J213" s="464">
        <v>2023</v>
      </c>
      <c r="K213" s="464">
        <v>2025</v>
      </c>
      <c r="L213" s="462">
        <v>19.44285</v>
      </c>
      <c r="M213" s="462">
        <f t="shared" ref="M213" si="107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04"/>
        <v>0</v>
      </c>
      <c r="V213" s="7" t="s">
        <v>3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5">
        <v>0</v>
      </c>
      <c r="AI213" s="5">
        <v>0</v>
      </c>
      <c r="AJ213" s="5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5">
        <v>0</v>
      </c>
      <c r="AV213" s="303"/>
    </row>
    <row r="214" spans="1:48" ht="19.5" customHeight="1" x14ac:dyDescent="0.25">
      <c r="A214" s="477"/>
      <c r="B214" s="421"/>
      <c r="C214" s="422"/>
      <c r="D214" s="421"/>
      <c r="E214" s="423"/>
      <c r="F214" s="6" t="s">
        <v>19</v>
      </c>
      <c r="G214" s="6" t="s">
        <v>22</v>
      </c>
      <c r="H214" s="6" t="s">
        <v>296</v>
      </c>
      <c r="I214" s="6" t="s">
        <v>296</v>
      </c>
      <c r="J214" s="464"/>
      <c r="K214" s="464"/>
      <c r="L214" s="462"/>
      <c r="M214" s="46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04"/>
        <v>19.44285</v>
      </c>
      <c r="V214" s="5" t="s">
        <v>8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5">
        <v>0</v>
      </c>
      <c r="AI214" s="5">
        <v>0</v>
      </c>
      <c r="AJ214" s="5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5">
        <v>0</v>
      </c>
      <c r="AV214" s="303"/>
    </row>
    <row r="215" spans="1:48" ht="19.5" customHeight="1" x14ac:dyDescent="0.25">
      <c r="A215" s="477"/>
      <c r="B215" s="421"/>
      <c r="C215" s="422"/>
      <c r="D215" s="421"/>
      <c r="E215" s="423"/>
      <c r="F215" s="423" t="s">
        <v>39</v>
      </c>
      <c r="G215" s="423" t="s">
        <v>21</v>
      </c>
      <c r="H215" s="423" t="s">
        <v>381</v>
      </c>
      <c r="I215" s="423" t="s">
        <v>382</v>
      </c>
      <c r="J215" s="464"/>
      <c r="K215" s="464"/>
      <c r="L215" s="462"/>
      <c r="M215" s="46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04"/>
        <v>0</v>
      </c>
      <c r="V215" s="7" t="s">
        <v>50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5">
        <v>0</v>
      </c>
      <c r="AI215" s="5">
        <v>0</v>
      </c>
      <c r="AJ215" s="5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5">
        <v>0</v>
      </c>
      <c r="AV215" s="303"/>
    </row>
    <row r="216" spans="1:48" ht="19.5" customHeight="1" x14ac:dyDescent="0.25">
      <c r="A216" s="477"/>
      <c r="B216" s="421"/>
      <c r="C216" s="422"/>
      <c r="D216" s="421"/>
      <c r="E216" s="423"/>
      <c r="F216" s="423"/>
      <c r="G216" s="423"/>
      <c r="H216" s="423"/>
      <c r="I216" s="423"/>
      <c r="J216" s="464"/>
      <c r="K216" s="464"/>
      <c r="L216" s="462"/>
      <c r="M216" s="46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04"/>
        <v>0</v>
      </c>
      <c r="V216" s="7" t="s">
        <v>51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5">
        <v>0</v>
      </c>
      <c r="AI216" s="5">
        <v>0</v>
      </c>
      <c r="AJ216" s="5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5">
        <v>0</v>
      </c>
      <c r="AV216" s="303"/>
    </row>
    <row r="217" spans="1:48" ht="18" customHeight="1" x14ac:dyDescent="0.25">
      <c r="A217" s="477"/>
      <c r="B217" s="421"/>
      <c r="C217" s="422"/>
      <c r="D217" s="421"/>
      <c r="E217" s="423"/>
      <c r="F217" s="423"/>
      <c r="G217" s="423"/>
      <c r="H217" s="423"/>
      <c r="I217" s="423"/>
      <c r="J217" s="464"/>
      <c r="K217" s="464"/>
      <c r="L217" s="462"/>
      <c r="M217" s="46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04"/>
        <v>0</v>
      </c>
      <c r="V217" s="7" t="s">
        <v>52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5">
        <v>0</v>
      </c>
      <c r="AI217" s="5">
        <v>0</v>
      </c>
      <c r="AJ217" s="5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5">
        <v>0</v>
      </c>
      <c r="AV217" s="303"/>
    </row>
    <row r="218" spans="1:48" ht="17.25" customHeight="1" x14ac:dyDescent="0.25">
      <c r="A218" s="477"/>
      <c r="B218" s="421"/>
      <c r="C218" s="422"/>
      <c r="D218" s="421"/>
      <c r="E218" s="423"/>
      <c r="F218" s="423"/>
      <c r="G218" s="423"/>
      <c r="H218" s="423"/>
      <c r="I218" s="423"/>
      <c r="J218" s="464"/>
      <c r="K218" s="464"/>
      <c r="L218" s="462"/>
      <c r="M218" s="462"/>
      <c r="N218" s="231">
        <f t="shared" ref="N218:T218" si="108">SUM(N213:N217)</f>
        <v>0</v>
      </c>
      <c r="O218" s="231">
        <f t="shared" si="108"/>
        <v>0</v>
      </c>
      <c r="P218" s="231">
        <f t="shared" si="108"/>
        <v>0</v>
      </c>
      <c r="Q218" s="231">
        <f t="shared" si="108"/>
        <v>0</v>
      </c>
      <c r="R218" s="231">
        <f t="shared" si="108"/>
        <v>9.4184300000000007</v>
      </c>
      <c r="S218" s="231">
        <f t="shared" si="108"/>
        <v>5.0122099999999996</v>
      </c>
      <c r="T218" s="231">
        <f t="shared" si="108"/>
        <v>5.0122099999999996</v>
      </c>
      <c r="U218" s="232">
        <f t="shared" si="104"/>
        <v>19.44285</v>
      </c>
      <c r="V218" s="232" t="s">
        <v>11</v>
      </c>
      <c r="W218" s="194">
        <f t="shared" ref="W218:AU218" si="109">SUM(W213:W217)</f>
        <v>0</v>
      </c>
      <c r="X218" s="194">
        <f t="shared" si="109"/>
        <v>0</v>
      </c>
      <c r="Y218" s="194">
        <f t="shared" si="109"/>
        <v>0</v>
      </c>
      <c r="Z218" s="194">
        <f t="shared" si="109"/>
        <v>0</v>
      </c>
      <c r="AA218" s="194">
        <f t="shared" si="109"/>
        <v>0</v>
      </c>
      <c r="AB218" s="194">
        <f t="shared" si="109"/>
        <v>0</v>
      </c>
      <c r="AC218" s="194">
        <f t="shared" si="109"/>
        <v>0</v>
      </c>
      <c r="AD218" s="194">
        <f t="shared" si="109"/>
        <v>0</v>
      </c>
      <c r="AE218" s="194">
        <f t="shared" si="109"/>
        <v>0</v>
      </c>
      <c r="AF218" s="194">
        <f t="shared" si="109"/>
        <v>0</v>
      </c>
      <c r="AG218" s="194">
        <f t="shared" si="109"/>
        <v>0</v>
      </c>
      <c r="AH218" s="231">
        <f t="shared" si="109"/>
        <v>0</v>
      </c>
      <c r="AI218" s="231">
        <f t="shared" si="109"/>
        <v>0</v>
      </c>
      <c r="AJ218" s="231">
        <f t="shared" si="109"/>
        <v>0</v>
      </c>
      <c r="AK218" s="194">
        <f t="shared" si="109"/>
        <v>0</v>
      </c>
      <c r="AL218" s="194">
        <f t="shared" si="109"/>
        <v>0</v>
      </c>
      <c r="AM218" s="194">
        <f t="shared" si="109"/>
        <v>0</v>
      </c>
      <c r="AN218" s="194">
        <f t="shared" si="109"/>
        <v>0</v>
      </c>
      <c r="AO218" s="194">
        <f t="shared" si="109"/>
        <v>0</v>
      </c>
      <c r="AP218" s="194">
        <f t="shared" si="109"/>
        <v>0</v>
      </c>
      <c r="AQ218" s="194">
        <f t="shared" si="109"/>
        <v>0</v>
      </c>
      <c r="AR218" s="194">
        <f t="shared" si="109"/>
        <v>0</v>
      </c>
      <c r="AS218" s="194">
        <f t="shared" si="109"/>
        <v>0</v>
      </c>
      <c r="AT218" s="194">
        <f t="shared" si="109"/>
        <v>0</v>
      </c>
      <c r="AU218" s="231">
        <f t="shared" si="109"/>
        <v>0</v>
      </c>
      <c r="AV218" s="329"/>
    </row>
    <row r="219" spans="1:48" ht="19.5" customHeight="1" x14ac:dyDescent="0.25">
      <c r="A219" s="477"/>
      <c r="B219" s="421" t="s">
        <v>232</v>
      </c>
      <c r="C219" s="422" t="s">
        <v>92</v>
      </c>
      <c r="D219" s="421" t="s">
        <v>264</v>
      </c>
      <c r="E219" s="423" t="s">
        <v>287</v>
      </c>
      <c r="F219" s="6" t="s">
        <v>18</v>
      </c>
      <c r="G219" s="6" t="s">
        <v>20</v>
      </c>
      <c r="H219" s="6" t="s">
        <v>296</v>
      </c>
      <c r="I219" s="6" t="s">
        <v>296</v>
      </c>
      <c r="J219" s="464">
        <v>2023</v>
      </c>
      <c r="K219" s="464">
        <v>2025</v>
      </c>
      <c r="L219" s="462">
        <v>12.9619</v>
      </c>
      <c r="M219" s="462">
        <f t="shared" ref="M219" si="110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04"/>
        <v>0</v>
      </c>
      <c r="V219" s="7" t="s">
        <v>3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5">
        <v>0</v>
      </c>
      <c r="AI219" s="5">
        <v>0</v>
      </c>
      <c r="AJ219" s="5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5">
        <v>0</v>
      </c>
      <c r="AV219" s="303"/>
    </row>
    <row r="220" spans="1:48" ht="19.5" customHeight="1" x14ac:dyDescent="0.25">
      <c r="A220" s="477"/>
      <c r="B220" s="421"/>
      <c r="C220" s="422"/>
      <c r="D220" s="421"/>
      <c r="E220" s="423"/>
      <c r="F220" s="6" t="s">
        <v>19</v>
      </c>
      <c r="G220" s="6" t="s">
        <v>22</v>
      </c>
      <c r="H220" s="6" t="s">
        <v>296</v>
      </c>
      <c r="I220" s="6" t="s">
        <v>296</v>
      </c>
      <c r="J220" s="464"/>
      <c r="K220" s="464"/>
      <c r="L220" s="462"/>
      <c r="M220" s="46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04"/>
        <v>12.9619</v>
      </c>
      <c r="V220" s="5" t="s">
        <v>8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5">
        <v>0</v>
      </c>
      <c r="AI220" s="5">
        <v>0</v>
      </c>
      <c r="AJ220" s="5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5">
        <v>0</v>
      </c>
      <c r="AV220" s="303"/>
    </row>
    <row r="221" spans="1:48" ht="19.5" customHeight="1" x14ac:dyDescent="0.25">
      <c r="A221" s="477"/>
      <c r="B221" s="421"/>
      <c r="C221" s="422"/>
      <c r="D221" s="421"/>
      <c r="E221" s="423"/>
      <c r="F221" s="423" t="s">
        <v>39</v>
      </c>
      <c r="G221" s="423" t="s">
        <v>384</v>
      </c>
      <c r="H221" s="423" t="s">
        <v>59</v>
      </c>
      <c r="I221" s="423" t="s">
        <v>383</v>
      </c>
      <c r="J221" s="464"/>
      <c r="K221" s="464"/>
      <c r="L221" s="462"/>
      <c r="M221" s="46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04"/>
        <v>0</v>
      </c>
      <c r="V221" s="7" t="s">
        <v>50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5">
        <v>0</v>
      </c>
      <c r="AI221" s="5">
        <v>0</v>
      </c>
      <c r="AJ221" s="5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5">
        <v>0</v>
      </c>
      <c r="AV221" s="303"/>
    </row>
    <row r="222" spans="1:48" ht="19.5" customHeight="1" x14ac:dyDescent="0.25">
      <c r="A222" s="477"/>
      <c r="B222" s="421"/>
      <c r="C222" s="422"/>
      <c r="D222" s="421"/>
      <c r="E222" s="423"/>
      <c r="F222" s="423"/>
      <c r="G222" s="423"/>
      <c r="H222" s="423"/>
      <c r="I222" s="423"/>
      <c r="J222" s="464"/>
      <c r="K222" s="464"/>
      <c r="L222" s="462"/>
      <c r="M222" s="46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04"/>
        <v>0</v>
      </c>
      <c r="V222" s="7" t="s">
        <v>51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5">
        <v>0</v>
      </c>
      <c r="AI222" s="5">
        <v>0</v>
      </c>
      <c r="AJ222" s="5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5">
        <v>0</v>
      </c>
      <c r="AV222" s="303"/>
    </row>
    <row r="223" spans="1:48" ht="18" customHeight="1" x14ac:dyDescent="0.25">
      <c r="A223" s="477"/>
      <c r="B223" s="421"/>
      <c r="C223" s="422"/>
      <c r="D223" s="421"/>
      <c r="E223" s="423"/>
      <c r="F223" s="423"/>
      <c r="G223" s="423"/>
      <c r="H223" s="423"/>
      <c r="I223" s="423"/>
      <c r="J223" s="464"/>
      <c r="K223" s="464"/>
      <c r="L223" s="462"/>
      <c r="M223" s="46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04"/>
        <v>0</v>
      </c>
      <c r="V223" s="7" t="s">
        <v>52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5">
        <v>0</v>
      </c>
      <c r="AI223" s="5">
        <v>0</v>
      </c>
      <c r="AJ223" s="5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5">
        <v>0</v>
      </c>
      <c r="AV223" s="303"/>
    </row>
    <row r="224" spans="1:48" ht="17.25" customHeight="1" x14ac:dyDescent="0.25">
      <c r="A224" s="477"/>
      <c r="B224" s="421"/>
      <c r="C224" s="422"/>
      <c r="D224" s="421"/>
      <c r="E224" s="423"/>
      <c r="F224" s="423"/>
      <c r="G224" s="423"/>
      <c r="H224" s="423"/>
      <c r="I224" s="423"/>
      <c r="J224" s="464"/>
      <c r="K224" s="464"/>
      <c r="L224" s="462"/>
      <c r="M224" s="462"/>
      <c r="N224" s="231">
        <f t="shared" ref="N224:T224" si="111">SUM(N219:N223)</f>
        <v>0</v>
      </c>
      <c r="O224" s="231">
        <f t="shared" si="111"/>
        <v>0</v>
      </c>
      <c r="P224" s="231">
        <f t="shared" si="111"/>
        <v>0</v>
      </c>
      <c r="Q224" s="231">
        <f t="shared" si="111"/>
        <v>0</v>
      </c>
      <c r="R224" s="231">
        <f t="shared" si="111"/>
        <v>6.3177099999999999</v>
      </c>
      <c r="S224" s="231">
        <f t="shared" si="111"/>
        <v>3.37209</v>
      </c>
      <c r="T224" s="231">
        <f t="shared" si="111"/>
        <v>3.2721</v>
      </c>
      <c r="U224" s="232">
        <f t="shared" si="104"/>
        <v>12.9619</v>
      </c>
      <c r="V224" s="232" t="s">
        <v>11</v>
      </c>
      <c r="W224" s="194">
        <f t="shared" ref="W224:AU224" si="112">SUM(W219:W223)</f>
        <v>0</v>
      </c>
      <c r="X224" s="194">
        <f t="shared" si="112"/>
        <v>0</v>
      </c>
      <c r="Y224" s="194">
        <f t="shared" si="112"/>
        <v>0</v>
      </c>
      <c r="Z224" s="194">
        <f t="shared" si="112"/>
        <v>0</v>
      </c>
      <c r="AA224" s="194">
        <f t="shared" si="112"/>
        <v>0</v>
      </c>
      <c r="AB224" s="194">
        <f t="shared" si="112"/>
        <v>0</v>
      </c>
      <c r="AC224" s="194">
        <f t="shared" si="112"/>
        <v>0</v>
      </c>
      <c r="AD224" s="194">
        <f t="shared" si="112"/>
        <v>0</v>
      </c>
      <c r="AE224" s="194">
        <f t="shared" si="112"/>
        <v>0</v>
      </c>
      <c r="AF224" s="194">
        <f t="shared" si="112"/>
        <v>0</v>
      </c>
      <c r="AG224" s="194">
        <f t="shared" si="112"/>
        <v>0</v>
      </c>
      <c r="AH224" s="231">
        <f t="shared" si="112"/>
        <v>0</v>
      </c>
      <c r="AI224" s="231">
        <f t="shared" si="112"/>
        <v>0</v>
      </c>
      <c r="AJ224" s="231">
        <f t="shared" si="112"/>
        <v>0</v>
      </c>
      <c r="AK224" s="194">
        <f t="shared" si="112"/>
        <v>0</v>
      </c>
      <c r="AL224" s="194">
        <f t="shared" si="112"/>
        <v>0</v>
      </c>
      <c r="AM224" s="194">
        <f t="shared" si="112"/>
        <v>0</v>
      </c>
      <c r="AN224" s="194">
        <f t="shared" si="112"/>
        <v>0</v>
      </c>
      <c r="AO224" s="194">
        <f t="shared" si="112"/>
        <v>0</v>
      </c>
      <c r="AP224" s="194">
        <f t="shared" si="112"/>
        <v>0</v>
      </c>
      <c r="AQ224" s="194">
        <f t="shared" si="112"/>
        <v>0</v>
      </c>
      <c r="AR224" s="194">
        <f t="shared" si="112"/>
        <v>0</v>
      </c>
      <c r="AS224" s="194">
        <f t="shared" si="112"/>
        <v>0</v>
      </c>
      <c r="AT224" s="194">
        <f t="shared" si="112"/>
        <v>0</v>
      </c>
      <c r="AU224" s="231">
        <f t="shared" si="112"/>
        <v>0</v>
      </c>
      <c r="AV224" s="329"/>
    </row>
    <row r="225" spans="1:48" ht="19.5" customHeight="1" x14ac:dyDescent="0.25">
      <c r="A225" s="477"/>
      <c r="B225" s="421" t="s">
        <v>233</v>
      </c>
      <c r="C225" s="422" t="s">
        <v>93</v>
      </c>
      <c r="D225" s="421" t="s">
        <v>264</v>
      </c>
      <c r="E225" s="423" t="s">
        <v>288</v>
      </c>
      <c r="F225" s="6" t="s">
        <v>18</v>
      </c>
      <c r="G225" s="6" t="s">
        <v>20</v>
      </c>
      <c r="H225" s="6" t="s">
        <v>296</v>
      </c>
      <c r="I225" s="6" t="s">
        <v>296</v>
      </c>
      <c r="J225" s="464">
        <v>2023</v>
      </c>
      <c r="K225" s="464">
        <v>2025</v>
      </c>
      <c r="L225" s="462">
        <v>6.48095</v>
      </c>
      <c r="M225" s="46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04"/>
        <v>0</v>
      </c>
      <c r="V225" s="7" t="s">
        <v>3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5">
        <v>0</v>
      </c>
      <c r="AI225" s="5">
        <v>0</v>
      </c>
      <c r="AJ225" s="5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5">
        <v>0</v>
      </c>
      <c r="AV225" s="303"/>
    </row>
    <row r="226" spans="1:48" ht="19.5" customHeight="1" x14ac:dyDescent="0.25">
      <c r="A226" s="477"/>
      <c r="B226" s="421"/>
      <c r="C226" s="422"/>
      <c r="D226" s="421"/>
      <c r="E226" s="423"/>
      <c r="F226" s="6" t="s">
        <v>19</v>
      </c>
      <c r="G226" s="6" t="s">
        <v>22</v>
      </c>
      <c r="H226" s="6" t="s">
        <v>296</v>
      </c>
      <c r="I226" s="6" t="s">
        <v>296</v>
      </c>
      <c r="J226" s="464"/>
      <c r="K226" s="464"/>
      <c r="L226" s="462"/>
      <c r="M226" s="46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04"/>
        <v>6.48095</v>
      </c>
      <c r="V226" s="5" t="s">
        <v>8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5">
        <v>0</v>
      </c>
      <c r="AI226" s="5">
        <v>0</v>
      </c>
      <c r="AJ226" s="5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5">
        <v>0</v>
      </c>
      <c r="AV226" s="303"/>
    </row>
    <row r="227" spans="1:48" ht="19.5" customHeight="1" x14ac:dyDescent="0.25">
      <c r="A227" s="477"/>
      <c r="B227" s="421"/>
      <c r="C227" s="422"/>
      <c r="D227" s="421"/>
      <c r="E227" s="423"/>
      <c r="F227" s="423" t="s">
        <v>39</v>
      </c>
      <c r="G227" s="423" t="s">
        <v>384</v>
      </c>
      <c r="H227" s="423" t="s">
        <v>59</v>
      </c>
      <c r="I227" s="423" t="s">
        <v>322</v>
      </c>
      <c r="J227" s="464"/>
      <c r="K227" s="464"/>
      <c r="L227" s="462"/>
      <c r="M227" s="46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04"/>
        <v>0</v>
      </c>
      <c r="V227" s="7" t="s">
        <v>50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5">
        <v>0</v>
      </c>
      <c r="AI227" s="5">
        <v>0</v>
      </c>
      <c r="AJ227" s="5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5">
        <v>0</v>
      </c>
      <c r="AV227" s="303"/>
    </row>
    <row r="228" spans="1:48" ht="19.5" customHeight="1" x14ac:dyDescent="0.25">
      <c r="A228" s="477"/>
      <c r="B228" s="421"/>
      <c r="C228" s="422"/>
      <c r="D228" s="421"/>
      <c r="E228" s="423"/>
      <c r="F228" s="423"/>
      <c r="G228" s="423"/>
      <c r="H228" s="423"/>
      <c r="I228" s="423"/>
      <c r="J228" s="464"/>
      <c r="K228" s="464"/>
      <c r="L228" s="462"/>
      <c r="M228" s="46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04"/>
        <v>0</v>
      </c>
      <c r="V228" s="7" t="s">
        <v>51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5">
        <v>0</v>
      </c>
      <c r="AI228" s="5">
        <v>0</v>
      </c>
      <c r="AJ228" s="5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5">
        <v>0</v>
      </c>
      <c r="AV228" s="303"/>
    </row>
    <row r="229" spans="1:48" ht="18" customHeight="1" x14ac:dyDescent="0.25">
      <c r="A229" s="477"/>
      <c r="B229" s="421"/>
      <c r="C229" s="422"/>
      <c r="D229" s="421"/>
      <c r="E229" s="423"/>
      <c r="F229" s="423"/>
      <c r="G229" s="423"/>
      <c r="H229" s="423"/>
      <c r="I229" s="423"/>
      <c r="J229" s="464"/>
      <c r="K229" s="464"/>
      <c r="L229" s="462"/>
      <c r="M229" s="46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04"/>
        <v>0</v>
      </c>
      <c r="V229" s="7" t="s">
        <v>52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5">
        <v>0</v>
      </c>
      <c r="AI229" s="5">
        <v>0</v>
      </c>
      <c r="AJ229" s="5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5">
        <v>0</v>
      </c>
      <c r="AV229" s="303"/>
    </row>
    <row r="230" spans="1:48" ht="17.25" customHeight="1" x14ac:dyDescent="0.25">
      <c r="A230" s="477"/>
      <c r="B230" s="421"/>
      <c r="C230" s="422"/>
      <c r="D230" s="421"/>
      <c r="E230" s="423"/>
      <c r="F230" s="423"/>
      <c r="G230" s="423"/>
      <c r="H230" s="423"/>
      <c r="I230" s="423"/>
      <c r="J230" s="464"/>
      <c r="K230" s="464"/>
      <c r="L230" s="462"/>
      <c r="M230" s="462"/>
      <c r="N230" s="231">
        <f t="shared" ref="N230:T230" si="113">SUM(N225:N229)</f>
        <v>0</v>
      </c>
      <c r="O230" s="231">
        <f t="shared" si="113"/>
        <v>0</v>
      </c>
      <c r="P230" s="231">
        <f t="shared" si="113"/>
        <v>0</v>
      </c>
      <c r="Q230" s="231">
        <f t="shared" si="113"/>
        <v>0</v>
      </c>
      <c r="R230" s="231">
        <f t="shared" si="113"/>
        <v>3.1421899999999998</v>
      </c>
      <c r="S230" s="231">
        <f t="shared" si="113"/>
        <v>1.6693800000000001</v>
      </c>
      <c r="T230" s="231">
        <f t="shared" si="113"/>
        <v>1.6693800000000001</v>
      </c>
      <c r="U230" s="232">
        <f t="shared" si="104"/>
        <v>6.48095</v>
      </c>
      <c r="V230" s="232" t="s">
        <v>11</v>
      </c>
      <c r="W230" s="194">
        <f t="shared" ref="W230:AU230" si="114">SUM(W225:W229)</f>
        <v>0</v>
      </c>
      <c r="X230" s="194">
        <f t="shared" si="114"/>
        <v>0</v>
      </c>
      <c r="Y230" s="194">
        <f t="shared" si="114"/>
        <v>0</v>
      </c>
      <c r="Z230" s="194">
        <f t="shared" si="114"/>
        <v>0</v>
      </c>
      <c r="AA230" s="194">
        <f t="shared" si="114"/>
        <v>0</v>
      </c>
      <c r="AB230" s="194">
        <f t="shared" si="114"/>
        <v>0</v>
      </c>
      <c r="AC230" s="194">
        <f t="shared" si="114"/>
        <v>0</v>
      </c>
      <c r="AD230" s="194">
        <f t="shared" si="114"/>
        <v>0</v>
      </c>
      <c r="AE230" s="194">
        <f t="shared" si="114"/>
        <v>0</v>
      </c>
      <c r="AF230" s="194">
        <f t="shared" si="114"/>
        <v>0</v>
      </c>
      <c r="AG230" s="194">
        <f t="shared" si="114"/>
        <v>0</v>
      </c>
      <c r="AH230" s="231">
        <f t="shared" si="114"/>
        <v>0</v>
      </c>
      <c r="AI230" s="231">
        <f t="shared" si="114"/>
        <v>0</v>
      </c>
      <c r="AJ230" s="231">
        <f t="shared" si="114"/>
        <v>0</v>
      </c>
      <c r="AK230" s="194">
        <f t="shared" si="114"/>
        <v>0</v>
      </c>
      <c r="AL230" s="194">
        <f t="shared" si="114"/>
        <v>0</v>
      </c>
      <c r="AM230" s="194">
        <f t="shared" si="114"/>
        <v>0</v>
      </c>
      <c r="AN230" s="194">
        <f t="shared" si="114"/>
        <v>0</v>
      </c>
      <c r="AO230" s="194">
        <f t="shared" si="114"/>
        <v>0</v>
      </c>
      <c r="AP230" s="194">
        <f t="shared" si="114"/>
        <v>0</v>
      </c>
      <c r="AQ230" s="194">
        <f t="shared" si="114"/>
        <v>0</v>
      </c>
      <c r="AR230" s="194">
        <f t="shared" si="114"/>
        <v>0</v>
      </c>
      <c r="AS230" s="194">
        <f t="shared" si="114"/>
        <v>0</v>
      </c>
      <c r="AT230" s="194">
        <f t="shared" si="114"/>
        <v>0</v>
      </c>
      <c r="AU230" s="231">
        <f t="shared" si="114"/>
        <v>0</v>
      </c>
      <c r="AV230" s="329"/>
    </row>
    <row r="231" spans="1:48" ht="19.5" customHeight="1" x14ac:dyDescent="0.25">
      <c r="A231" s="477"/>
      <c r="B231" s="421" t="s">
        <v>234</v>
      </c>
      <c r="C231" s="422" t="s">
        <v>91</v>
      </c>
      <c r="D231" s="421" t="s">
        <v>264</v>
      </c>
      <c r="E231" s="423" t="s">
        <v>124</v>
      </c>
      <c r="F231" s="6" t="s">
        <v>18</v>
      </c>
      <c r="G231" s="6" t="s">
        <v>20</v>
      </c>
      <c r="H231" s="6" t="s">
        <v>296</v>
      </c>
      <c r="I231" s="6" t="s">
        <v>296</v>
      </c>
      <c r="J231" s="464">
        <v>2023</v>
      </c>
      <c r="K231" s="464">
        <v>2025</v>
      </c>
      <c r="L231" s="462">
        <v>19.294509999999999</v>
      </c>
      <c r="M231" s="462">
        <f t="shared" ref="M231" si="115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04"/>
        <v>0</v>
      </c>
      <c r="V231" s="7" t="s">
        <v>3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5">
        <v>0</v>
      </c>
      <c r="AI231" s="5">
        <v>0</v>
      </c>
      <c r="AJ231" s="5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5">
        <v>0</v>
      </c>
      <c r="AV231" s="303"/>
    </row>
    <row r="232" spans="1:48" ht="19.5" customHeight="1" x14ac:dyDescent="0.25">
      <c r="A232" s="477"/>
      <c r="B232" s="421"/>
      <c r="C232" s="422"/>
      <c r="D232" s="421"/>
      <c r="E232" s="423"/>
      <c r="F232" s="6" t="s">
        <v>19</v>
      </c>
      <c r="G232" s="6" t="s">
        <v>22</v>
      </c>
      <c r="H232" s="6" t="s">
        <v>296</v>
      </c>
      <c r="I232" s="6" t="s">
        <v>296</v>
      </c>
      <c r="J232" s="464"/>
      <c r="K232" s="464"/>
      <c r="L232" s="462"/>
      <c r="M232" s="46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04"/>
        <v>19.294509999999999</v>
      </c>
      <c r="V232" s="5" t="s">
        <v>8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5">
        <v>0</v>
      </c>
      <c r="AI232" s="5">
        <v>0</v>
      </c>
      <c r="AJ232" s="5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5">
        <v>0</v>
      </c>
      <c r="AV232" s="303"/>
    </row>
    <row r="233" spans="1:48" ht="19.5" customHeight="1" x14ac:dyDescent="0.25">
      <c r="A233" s="477"/>
      <c r="B233" s="421"/>
      <c r="C233" s="422"/>
      <c r="D233" s="421"/>
      <c r="E233" s="423"/>
      <c r="F233" s="423" t="s">
        <v>39</v>
      </c>
      <c r="G233" s="423" t="s">
        <v>21</v>
      </c>
      <c r="H233" s="485" t="s">
        <v>296</v>
      </c>
      <c r="I233" s="423" t="s">
        <v>305</v>
      </c>
      <c r="J233" s="464"/>
      <c r="K233" s="464"/>
      <c r="L233" s="462"/>
      <c r="M233" s="46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04"/>
        <v>0</v>
      </c>
      <c r="V233" s="7" t="s">
        <v>50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5">
        <v>0</v>
      </c>
      <c r="AI233" s="5">
        <v>0</v>
      </c>
      <c r="AJ233" s="5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5">
        <v>0</v>
      </c>
      <c r="AV233" s="303"/>
    </row>
    <row r="234" spans="1:48" ht="19.5" customHeight="1" x14ac:dyDescent="0.25">
      <c r="A234" s="477"/>
      <c r="B234" s="421"/>
      <c r="C234" s="422"/>
      <c r="D234" s="421"/>
      <c r="E234" s="423"/>
      <c r="F234" s="423"/>
      <c r="G234" s="423"/>
      <c r="H234" s="486"/>
      <c r="I234" s="423"/>
      <c r="J234" s="464"/>
      <c r="K234" s="464"/>
      <c r="L234" s="462"/>
      <c r="M234" s="46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04"/>
        <v>0</v>
      </c>
      <c r="V234" s="7" t="s">
        <v>51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5">
        <v>0</v>
      </c>
      <c r="AI234" s="5">
        <v>0</v>
      </c>
      <c r="AJ234" s="5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5">
        <v>0</v>
      </c>
      <c r="AV234" s="303"/>
    </row>
    <row r="235" spans="1:48" ht="18" customHeight="1" x14ac:dyDescent="0.25">
      <c r="A235" s="477"/>
      <c r="B235" s="421"/>
      <c r="C235" s="422"/>
      <c r="D235" s="421"/>
      <c r="E235" s="423"/>
      <c r="F235" s="423"/>
      <c r="G235" s="423"/>
      <c r="H235" s="486"/>
      <c r="I235" s="423"/>
      <c r="J235" s="464"/>
      <c r="K235" s="464"/>
      <c r="L235" s="462"/>
      <c r="M235" s="46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04"/>
        <v>0</v>
      </c>
      <c r="V235" s="7" t="s">
        <v>52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5">
        <v>0</v>
      </c>
      <c r="AI235" s="5">
        <v>0</v>
      </c>
      <c r="AJ235" s="5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5">
        <v>0</v>
      </c>
      <c r="AV235" s="303"/>
    </row>
    <row r="236" spans="1:48" ht="17.25" customHeight="1" x14ac:dyDescent="0.25">
      <c r="A236" s="478"/>
      <c r="B236" s="421"/>
      <c r="C236" s="422"/>
      <c r="D236" s="421"/>
      <c r="E236" s="423"/>
      <c r="F236" s="423"/>
      <c r="G236" s="423"/>
      <c r="H236" s="487"/>
      <c r="I236" s="423"/>
      <c r="J236" s="464"/>
      <c r="K236" s="464"/>
      <c r="L236" s="462"/>
      <c r="M236" s="462"/>
      <c r="N236" s="231">
        <f t="shared" ref="N236:T236" si="116">SUM(N231:N235)</f>
        <v>0</v>
      </c>
      <c r="O236" s="231">
        <f t="shared" si="116"/>
        <v>0</v>
      </c>
      <c r="P236" s="231">
        <f t="shared" si="116"/>
        <v>0</v>
      </c>
      <c r="Q236" s="231">
        <f t="shared" si="116"/>
        <v>0</v>
      </c>
      <c r="R236" s="231">
        <f t="shared" si="116"/>
        <v>6.4314999999999998</v>
      </c>
      <c r="S236" s="231">
        <f t="shared" si="116"/>
        <v>6.4314999999999998</v>
      </c>
      <c r="T236" s="231">
        <f t="shared" si="116"/>
        <v>6.4315100000000003</v>
      </c>
      <c r="U236" s="232">
        <f t="shared" si="104"/>
        <v>19.294509999999999</v>
      </c>
      <c r="V236" s="232" t="s">
        <v>11</v>
      </c>
      <c r="W236" s="194">
        <f t="shared" ref="W236:AU236" si="117">SUM(W231:W235)</f>
        <v>0</v>
      </c>
      <c r="X236" s="194">
        <f t="shared" si="117"/>
        <v>0</v>
      </c>
      <c r="Y236" s="194">
        <f t="shared" si="117"/>
        <v>0</v>
      </c>
      <c r="Z236" s="194">
        <f t="shared" si="117"/>
        <v>0</v>
      </c>
      <c r="AA236" s="194">
        <f t="shared" si="117"/>
        <v>0</v>
      </c>
      <c r="AB236" s="194">
        <f t="shared" si="117"/>
        <v>0</v>
      </c>
      <c r="AC236" s="194">
        <f t="shared" si="117"/>
        <v>0</v>
      </c>
      <c r="AD236" s="194">
        <f t="shared" si="117"/>
        <v>0</v>
      </c>
      <c r="AE236" s="194">
        <f t="shared" si="117"/>
        <v>0</v>
      </c>
      <c r="AF236" s="194">
        <f t="shared" si="117"/>
        <v>0</v>
      </c>
      <c r="AG236" s="194">
        <f t="shared" si="117"/>
        <v>0</v>
      </c>
      <c r="AH236" s="231">
        <f t="shared" si="117"/>
        <v>0</v>
      </c>
      <c r="AI236" s="231">
        <f t="shared" si="117"/>
        <v>0</v>
      </c>
      <c r="AJ236" s="231">
        <f t="shared" si="117"/>
        <v>0</v>
      </c>
      <c r="AK236" s="194">
        <f t="shared" si="117"/>
        <v>0</v>
      </c>
      <c r="AL236" s="194">
        <f t="shared" si="117"/>
        <v>0</v>
      </c>
      <c r="AM236" s="194">
        <f t="shared" si="117"/>
        <v>0</v>
      </c>
      <c r="AN236" s="194">
        <f t="shared" si="117"/>
        <v>0</v>
      </c>
      <c r="AO236" s="194">
        <f t="shared" si="117"/>
        <v>0</v>
      </c>
      <c r="AP236" s="194">
        <f t="shared" si="117"/>
        <v>0</v>
      </c>
      <c r="AQ236" s="194">
        <f t="shared" si="117"/>
        <v>0</v>
      </c>
      <c r="AR236" s="194">
        <f t="shared" si="117"/>
        <v>0</v>
      </c>
      <c r="AS236" s="194">
        <f t="shared" si="117"/>
        <v>0</v>
      </c>
      <c r="AT236" s="194">
        <f t="shared" si="117"/>
        <v>0</v>
      </c>
      <c r="AU236" s="231">
        <f t="shared" si="117"/>
        <v>0</v>
      </c>
      <c r="AV236" s="329"/>
    </row>
    <row r="237" spans="1:48" ht="15.75" customHeight="1" x14ac:dyDescent="0.25">
      <c r="A237" s="414" t="s">
        <v>166</v>
      </c>
      <c r="B237" s="41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415"/>
      <c r="W237" s="416"/>
      <c r="X237" s="416"/>
      <c r="Y237" s="416"/>
      <c r="Z237" s="416"/>
      <c r="AA237" s="416"/>
      <c r="AB237" s="416"/>
      <c r="AC237" s="416"/>
      <c r="AD237" s="416"/>
      <c r="AE237" s="416"/>
      <c r="AF237" s="416"/>
      <c r="AG237" s="416"/>
      <c r="AH237" s="416"/>
      <c r="AI237" s="416"/>
      <c r="AJ237" s="416"/>
      <c r="AK237" s="416"/>
      <c r="AL237" s="416"/>
      <c r="AM237" s="416"/>
      <c r="AN237" s="416"/>
      <c r="AO237" s="416"/>
      <c r="AP237" s="416"/>
      <c r="AQ237" s="416"/>
      <c r="AR237" s="416"/>
      <c r="AS237" s="416"/>
      <c r="AT237" s="416"/>
      <c r="AU237" s="416"/>
      <c r="AV237" s="417"/>
    </row>
    <row r="238" spans="1:48" ht="19.5" customHeight="1" x14ac:dyDescent="0.25">
      <c r="A238" s="472"/>
      <c r="B238" s="421" t="s">
        <v>235</v>
      </c>
      <c r="C238" s="422" t="s">
        <v>95</v>
      </c>
      <c r="D238" s="421" t="s">
        <v>264</v>
      </c>
      <c r="E238" s="423" t="s">
        <v>135</v>
      </c>
      <c r="F238" s="6" t="s">
        <v>18</v>
      </c>
      <c r="G238" s="6" t="s">
        <v>20</v>
      </c>
      <c r="H238" s="6" t="s">
        <v>296</v>
      </c>
      <c r="I238" s="6" t="s">
        <v>296</v>
      </c>
      <c r="J238" s="464">
        <v>2023</v>
      </c>
      <c r="K238" s="464">
        <v>2023</v>
      </c>
      <c r="L238" s="462">
        <v>31.716370000000001</v>
      </c>
      <c r="M238" s="46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118">SUM(N238:T238)</f>
        <v>0</v>
      </c>
      <c r="V238" s="7" t="s">
        <v>3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5">
        <v>0</v>
      </c>
      <c r="AI238" s="5">
        <v>0</v>
      </c>
      <c r="AJ238" s="5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5">
        <v>0</v>
      </c>
      <c r="AV238" s="303"/>
    </row>
    <row r="239" spans="1:48" ht="19.5" customHeight="1" x14ac:dyDescent="0.25">
      <c r="A239" s="473"/>
      <c r="B239" s="421"/>
      <c r="C239" s="422"/>
      <c r="D239" s="421"/>
      <c r="E239" s="423"/>
      <c r="F239" s="6" t="s">
        <v>19</v>
      </c>
      <c r="G239" s="6" t="s">
        <v>22</v>
      </c>
      <c r="H239" s="6" t="s">
        <v>296</v>
      </c>
      <c r="I239" s="6" t="s">
        <v>296</v>
      </c>
      <c r="J239" s="464"/>
      <c r="K239" s="464"/>
      <c r="L239" s="462"/>
      <c r="M239" s="46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18"/>
        <v>31.716370000000001</v>
      </c>
      <c r="V239" s="5" t="s">
        <v>8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5">
        <v>0</v>
      </c>
      <c r="AI239" s="5">
        <v>0</v>
      </c>
      <c r="AJ239" s="5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5">
        <v>0</v>
      </c>
      <c r="AV239" s="303"/>
    </row>
    <row r="240" spans="1:48" ht="19.5" customHeight="1" x14ac:dyDescent="0.25">
      <c r="A240" s="473"/>
      <c r="B240" s="421"/>
      <c r="C240" s="422"/>
      <c r="D240" s="421"/>
      <c r="E240" s="423"/>
      <c r="F240" s="423" t="s">
        <v>39</v>
      </c>
      <c r="G240" s="423" t="s">
        <v>21</v>
      </c>
      <c r="H240" s="423" t="s">
        <v>365</v>
      </c>
      <c r="I240" s="423" t="s">
        <v>323</v>
      </c>
      <c r="J240" s="464"/>
      <c r="K240" s="464"/>
      <c r="L240" s="462"/>
      <c r="M240" s="46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18"/>
        <v>0</v>
      </c>
      <c r="V240" s="7" t="s">
        <v>50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5">
        <v>0</v>
      </c>
      <c r="AI240" s="5">
        <v>0</v>
      </c>
      <c r="AJ240" s="5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5">
        <v>0</v>
      </c>
      <c r="AV240" s="303"/>
    </row>
    <row r="241" spans="1:48" ht="19.5" customHeight="1" x14ac:dyDescent="0.25">
      <c r="A241" s="473"/>
      <c r="B241" s="421"/>
      <c r="C241" s="422"/>
      <c r="D241" s="421"/>
      <c r="E241" s="423"/>
      <c r="F241" s="423"/>
      <c r="G241" s="423"/>
      <c r="H241" s="423"/>
      <c r="I241" s="423"/>
      <c r="J241" s="464"/>
      <c r="K241" s="464"/>
      <c r="L241" s="462"/>
      <c r="M241" s="46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18"/>
        <v>0</v>
      </c>
      <c r="V241" s="7" t="s">
        <v>51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5">
        <v>0</v>
      </c>
      <c r="AI241" s="5">
        <v>0</v>
      </c>
      <c r="AJ241" s="5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5">
        <v>0</v>
      </c>
      <c r="AV241" s="303"/>
    </row>
    <row r="242" spans="1:48" ht="18" customHeight="1" x14ac:dyDescent="0.25">
      <c r="A242" s="473"/>
      <c r="B242" s="421"/>
      <c r="C242" s="422"/>
      <c r="D242" s="421"/>
      <c r="E242" s="423"/>
      <c r="F242" s="423"/>
      <c r="G242" s="423"/>
      <c r="H242" s="423"/>
      <c r="I242" s="423"/>
      <c r="J242" s="464"/>
      <c r="K242" s="464"/>
      <c r="L242" s="462"/>
      <c r="M242" s="46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18"/>
        <v>0</v>
      </c>
      <c r="V242" s="7" t="s">
        <v>52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5">
        <v>0</v>
      </c>
      <c r="AI242" s="5">
        <v>0</v>
      </c>
      <c r="AJ242" s="5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5">
        <v>0</v>
      </c>
      <c r="AV242" s="303"/>
    </row>
    <row r="243" spans="1:48" ht="17.25" customHeight="1" x14ac:dyDescent="0.25">
      <c r="A243" s="473"/>
      <c r="B243" s="421"/>
      <c r="C243" s="422"/>
      <c r="D243" s="421"/>
      <c r="E243" s="423"/>
      <c r="F243" s="423"/>
      <c r="G243" s="423"/>
      <c r="H243" s="423"/>
      <c r="I243" s="423"/>
      <c r="J243" s="464"/>
      <c r="K243" s="464"/>
      <c r="L243" s="462"/>
      <c r="M243" s="462"/>
      <c r="N243" s="231">
        <f t="shared" ref="N243:T243" si="119">SUM(N238:N242)</f>
        <v>0</v>
      </c>
      <c r="O243" s="231">
        <f t="shared" si="119"/>
        <v>0</v>
      </c>
      <c r="P243" s="231">
        <f t="shared" si="119"/>
        <v>0</v>
      </c>
      <c r="Q243" s="231">
        <f t="shared" si="119"/>
        <v>0</v>
      </c>
      <c r="R243" s="231">
        <f t="shared" si="119"/>
        <v>31.716370000000001</v>
      </c>
      <c r="S243" s="231">
        <f t="shared" si="119"/>
        <v>0</v>
      </c>
      <c r="T243" s="231">
        <f t="shared" si="119"/>
        <v>0</v>
      </c>
      <c r="U243" s="232">
        <f t="shared" si="118"/>
        <v>31.716370000000001</v>
      </c>
      <c r="V243" s="232" t="s">
        <v>11</v>
      </c>
      <c r="W243" s="194">
        <f t="shared" ref="W243:AU243" si="120">SUM(W238:W242)</f>
        <v>0</v>
      </c>
      <c r="X243" s="194">
        <f t="shared" si="120"/>
        <v>0</v>
      </c>
      <c r="Y243" s="194">
        <f t="shared" si="120"/>
        <v>0</v>
      </c>
      <c r="Z243" s="194">
        <f t="shared" si="120"/>
        <v>0</v>
      </c>
      <c r="AA243" s="194">
        <f t="shared" si="120"/>
        <v>0</v>
      </c>
      <c r="AB243" s="194">
        <f t="shared" si="120"/>
        <v>0</v>
      </c>
      <c r="AC243" s="194">
        <f t="shared" si="120"/>
        <v>0</v>
      </c>
      <c r="AD243" s="194">
        <f t="shared" si="120"/>
        <v>0</v>
      </c>
      <c r="AE243" s="194">
        <f t="shared" si="120"/>
        <v>0</v>
      </c>
      <c r="AF243" s="194">
        <f t="shared" si="120"/>
        <v>0</v>
      </c>
      <c r="AG243" s="194">
        <f t="shared" si="120"/>
        <v>0</v>
      </c>
      <c r="AH243" s="231">
        <f t="shared" si="120"/>
        <v>0</v>
      </c>
      <c r="AI243" s="231">
        <f t="shared" si="120"/>
        <v>0</v>
      </c>
      <c r="AJ243" s="231">
        <f t="shared" si="120"/>
        <v>0</v>
      </c>
      <c r="AK243" s="194">
        <f t="shared" si="120"/>
        <v>0</v>
      </c>
      <c r="AL243" s="194">
        <f t="shared" si="120"/>
        <v>0</v>
      </c>
      <c r="AM243" s="194">
        <f t="shared" si="120"/>
        <v>0</v>
      </c>
      <c r="AN243" s="194">
        <f t="shared" si="120"/>
        <v>0</v>
      </c>
      <c r="AO243" s="194">
        <f t="shared" si="120"/>
        <v>0</v>
      </c>
      <c r="AP243" s="194">
        <f t="shared" si="120"/>
        <v>0</v>
      </c>
      <c r="AQ243" s="194">
        <f t="shared" si="120"/>
        <v>0</v>
      </c>
      <c r="AR243" s="194">
        <f t="shared" si="120"/>
        <v>0</v>
      </c>
      <c r="AS243" s="194">
        <f t="shared" si="120"/>
        <v>0</v>
      </c>
      <c r="AT243" s="194">
        <f t="shared" si="120"/>
        <v>0</v>
      </c>
      <c r="AU243" s="231">
        <f t="shared" si="120"/>
        <v>0</v>
      </c>
      <c r="AV243" s="329"/>
    </row>
    <row r="244" spans="1:48" ht="19.5" customHeight="1" x14ac:dyDescent="0.25">
      <c r="A244" s="473"/>
      <c r="B244" s="421" t="s">
        <v>236</v>
      </c>
      <c r="C244" s="422" t="s">
        <v>96</v>
      </c>
      <c r="D244" s="421" t="s">
        <v>264</v>
      </c>
      <c r="E244" s="423" t="s">
        <v>136</v>
      </c>
      <c r="F244" s="6" t="s">
        <v>18</v>
      </c>
      <c r="G244" s="6" t="s">
        <v>20</v>
      </c>
      <c r="H244" s="6" t="s">
        <v>296</v>
      </c>
      <c r="I244" s="6" t="s">
        <v>296</v>
      </c>
      <c r="J244" s="464">
        <v>2023</v>
      </c>
      <c r="K244" s="464">
        <v>2025</v>
      </c>
      <c r="L244" s="462">
        <v>43.993279999999999</v>
      </c>
      <c r="M244" s="46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18"/>
        <v>0</v>
      </c>
      <c r="V244" s="7" t="s">
        <v>3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5">
        <v>0</v>
      </c>
      <c r="AI244" s="5">
        <v>0</v>
      </c>
      <c r="AJ244" s="5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5">
        <v>0</v>
      </c>
      <c r="AV244" s="303"/>
    </row>
    <row r="245" spans="1:48" ht="29.25" customHeight="1" x14ac:dyDescent="0.25">
      <c r="A245" s="473"/>
      <c r="B245" s="421"/>
      <c r="C245" s="422"/>
      <c r="D245" s="421"/>
      <c r="E245" s="423"/>
      <c r="F245" s="6" t="s">
        <v>19</v>
      </c>
      <c r="G245" s="6" t="s">
        <v>22</v>
      </c>
      <c r="H245" s="6" t="s">
        <v>296</v>
      </c>
      <c r="I245" s="6" t="s">
        <v>296</v>
      </c>
      <c r="J245" s="464"/>
      <c r="K245" s="464"/>
      <c r="L245" s="462"/>
      <c r="M245" s="46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18"/>
        <v>0</v>
      </c>
      <c r="V245" s="5" t="s">
        <v>8</v>
      </c>
      <c r="W245" s="94">
        <v>0</v>
      </c>
      <c r="X245" s="94">
        <f>X246</f>
        <v>27.45</v>
      </c>
      <c r="Y245" s="94">
        <f t="shared" ref="Y245:AP245" si="121">Y246</f>
        <v>0</v>
      </c>
      <c r="Z245" s="94">
        <f t="shared" si="121"/>
        <v>0</v>
      </c>
      <c r="AA245" s="94">
        <f t="shared" si="121"/>
        <v>0</v>
      </c>
      <c r="AB245" s="94">
        <f t="shared" si="121"/>
        <v>0</v>
      </c>
      <c r="AC245" s="94">
        <f t="shared" si="121"/>
        <v>0</v>
      </c>
      <c r="AD245" s="94">
        <f t="shared" si="121"/>
        <v>0</v>
      </c>
      <c r="AE245" s="94">
        <f t="shared" si="121"/>
        <v>0</v>
      </c>
      <c r="AF245" s="94">
        <f t="shared" si="121"/>
        <v>27.45</v>
      </c>
      <c r="AG245" s="94">
        <f t="shared" si="121"/>
        <v>27.45</v>
      </c>
      <c r="AH245" s="94">
        <f t="shared" si="121"/>
        <v>0</v>
      </c>
      <c r="AI245" s="94">
        <f t="shared" si="121"/>
        <v>0</v>
      </c>
      <c r="AJ245" s="94">
        <f t="shared" si="121"/>
        <v>0</v>
      </c>
      <c r="AK245" s="94">
        <f t="shared" si="121"/>
        <v>27.45</v>
      </c>
      <c r="AL245" s="94">
        <f t="shared" si="121"/>
        <v>0</v>
      </c>
      <c r="AM245" s="94">
        <f t="shared" si="121"/>
        <v>0</v>
      </c>
      <c r="AN245" s="94">
        <f t="shared" si="121"/>
        <v>0</v>
      </c>
      <c r="AO245" s="94">
        <f t="shared" si="121"/>
        <v>0</v>
      </c>
      <c r="AP245" s="94">
        <f t="shared" si="121"/>
        <v>0</v>
      </c>
      <c r="AQ245" s="94">
        <v>0</v>
      </c>
      <c r="AR245" s="94">
        <v>0</v>
      </c>
      <c r="AS245" s="94">
        <v>0</v>
      </c>
      <c r="AT245" s="94">
        <v>0</v>
      </c>
      <c r="AU245" s="5">
        <v>0</v>
      </c>
      <c r="AV245" s="303"/>
    </row>
    <row r="246" spans="1:48" s="276" customFormat="1" ht="31.5" hidden="1" customHeight="1" x14ac:dyDescent="0.2">
      <c r="A246" s="473"/>
      <c r="B246" s="421"/>
      <c r="C246" s="422"/>
      <c r="D246" s="421"/>
      <c r="E246" s="423"/>
      <c r="F246" s="273"/>
      <c r="G246" s="273"/>
      <c r="H246" s="273"/>
      <c r="I246" s="273"/>
      <c r="J246" s="464"/>
      <c r="K246" s="464"/>
      <c r="L246" s="462"/>
      <c r="M246" s="462"/>
      <c r="N246" s="274"/>
      <c r="O246" s="274"/>
      <c r="P246" s="274"/>
      <c r="Q246" s="274"/>
      <c r="R246" s="274"/>
      <c r="S246" s="274"/>
      <c r="T246" s="274"/>
      <c r="U246" s="274"/>
      <c r="V246" s="274" t="s">
        <v>960</v>
      </c>
      <c r="W246" s="275"/>
      <c r="X246" s="275">
        <f>AF246</f>
        <v>27.45</v>
      </c>
      <c r="Y246" s="275"/>
      <c r="Z246" s="275"/>
      <c r="AA246" s="275"/>
      <c r="AB246" s="275"/>
      <c r="AC246" s="275"/>
      <c r="AD246" s="275"/>
      <c r="AE246" s="275"/>
      <c r="AF246" s="275">
        <v>27.45</v>
      </c>
      <c r="AG246" s="275">
        <f>AK246</f>
        <v>27.45</v>
      </c>
      <c r="AH246" s="274"/>
      <c r="AI246" s="274"/>
      <c r="AJ246" s="274"/>
      <c r="AK246" s="275">
        <v>27.45</v>
      </c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4"/>
      <c r="AV246" s="331"/>
    </row>
    <row r="247" spans="1:48" ht="19.5" customHeight="1" x14ac:dyDescent="0.25">
      <c r="A247" s="473"/>
      <c r="B247" s="421"/>
      <c r="C247" s="422"/>
      <c r="D247" s="421"/>
      <c r="E247" s="423"/>
      <c r="F247" s="423" t="s">
        <v>39</v>
      </c>
      <c r="G247" s="423" t="s">
        <v>21</v>
      </c>
      <c r="H247" s="423" t="s">
        <v>365</v>
      </c>
      <c r="I247" s="423" t="s">
        <v>323</v>
      </c>
      <c r="J247" s="464"/>
      <c r="K247" s="464"/>
      <c r="L247" s="462"/>
      <c r="M247" s="46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18"/>
        <v>0</v>
      </c>
      <c r="V247" s="7" t="s">
        <v>50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5">
        <v>0</v>
      </c>
      <c r="AI247" s="5">
        <v>0</v>
      </c>
      <c r="AJ247" s="5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5">
        <v>0</v>
      </c>
      <c r="AV247" s="303"/>
    </row>
    <row r="248" spans="1:48" ht="19.5" customHeight="1" x14ac:dyDescent="0.25">
      <c r="A248" s="473"/>
      <c r="B248" s="421"/>
      <c r="C248" s="422"/>
      <c r="D248" s="421"/>
      <c r="E248" s="423"/>
      <c r="F248" s="423"/>
      <c r="G248" s="423"/>
      <c r="H248" s="423"/>
      <c r="I248" s="423"/>
      <c r="J248" s="464"/>
      <c r="K248" s="464"/>
      <c r="L248" s="462"/>
      <c r="M248" s="46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118"/>
        <v>0</v>
      </c>
      <c r="V248" s="7" t="s">
        <v>51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5">
        <v>0</v>
      </c>
      <c r="AI248" s="5">
        <v>0</v>
      </c>
      <c r="AJ248" s="5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5">
        <v>0</v>
      </c>
      <c r="AV248" s="303"/>
    </row>
    <row r="249" spans="1:48" ht="18" customHeight="1" x14ac:dyDescent="0.25">
      <c r="A249" s="473"/>
      <c r="B249" s="421"/>
      <c r="C249" s="422"/>
      <c r="D249" s="421"/>
      <c r="E249" s="423"/>
      <c r="F249" s="423"/>
      <c r="G249" s="423"/>
      <c r="H249" s="423"/>
      <c r="I249" s="423"/>
      <c r="J249" s="464"/>
      <c r="K249" s="464"/>
      <c r="L249" s="462"/>
      <c r="M249" s="46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118"/>
        <v>43.993279999999999</v>
      </c>
      <c r="V249" s="7" t="s">
        <v>52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5">
        <v>0</v>
      </c>
      <c r="AI249" s="5">
        <v>0</v>
      </c>
      <c r="AJ249" s="5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5">
        <v>0</v>
      </c>
      <c r="AV249" s="303"/>
    </row>
    <row r="250" spans="1:48" ht="17.25" customHeight="1" x14ac:dyDescent="0.25">
      <c r="A250" s="474"/>
      <c r="B250" s="421"/>
      <c r="C250" s="422"/>
      <c r="D250" s="421"/>
      <c r="E250" s="423"/>
      <c r="F250" s="423"/>
      <c r="G250" s="423"/>
      <c r="H250" s="423"/>
      <c r="I250" s="423"/>
      <c r="J250" s="464"/>
      <c r="K250" s="464"/>
      <c r="L250" s="462"/>
      <c r="M250" s="462"/>
      <c r="N250" s="231">
        <f t="shared" ref="N250:T250" si="122">SUM(N244:N249)</f>
        <v>0</v>
      </c>
      <c r="O250" s="231">
        <f t="shared" si="122"/>
        <v>0</v>
      </c>
      <c r="P250" s="231">
        <f t="shared" si="122"/>
        <v>0</v>
      </c>
      <c r="Q250" s="231">
        <f t="shared" si="122"/>
        <v>0</v>
      </c>
      <c r="R250" s="231">
        <f t="shared" si="122"/>
        <v>3.6932800000000001</v>
      </c>
      <c r="S250" s="231">
        <f t="shared" si="122"/>
        <v>40.299999999999997</v>
      </c>
      <c r="T250" s="231">
        <f t="shared" si="122"/>
        <v>0</v>
      </c>
      <c r="U250" s="232">
        <f t="shared" si="118"/>
        <v>43.993279999999999</v>
      </c>
      <c r="V250" s="232" t="s">
        <v>11</v>
      </c>
      <c r="W250" s="194">
        <f t="shared" ref="W250:AU250" si="123">SUM(W244:W249)</f>
        <v>0</v>
      </c>
      <c r="X250" s="194">
        <f>X245</f>
        <v>27.45</v>
      </c>
      <c r="Y250" s="194">
        <f t="shared" ref="Y250:AP250" si="124">Y245</f>
        <v>0</v>
      </c>
      <c r="Z250" s="194">
        <f t="shared" si="124"/>
        <v>0</v>
      </c>
      <c r="AA250" s="194">
        <f t="shared" si="124"/>
        <v>0</v>
      </c>
      <c r="AB250" s="194">
        <f t="shared" si="124"/>
        <v>0</v>
      </c>
      <c r="AC250" s="194">
        <f t="shared" si="124"/>
        <v>0</v>
      </c>
      <c r="AD250" s="194">
        <f t="shared" si="124"/>
        <v>0</v>
      </c>
      <c r="AE250" s="194">
        <f t="shared" si="124"/>
        <v>0</v>
      </c>
      <c r="AF250" s="194">
        <f t="shared" si="124"/>
        <v>27.45</v>
      </c>
      <c r="AG250" s="194">
        <f t="shared" si="124"/>
        <v>27.45</v>
      </c>
      <c r="AH250" s="194">
        <f t="shared" si="124"/>
        <v>0</v>
      </c>
      <c r="AI250" s="194">
        <f t="shared" si="124"/>
        <v>0</v>
      </c>
      <c r="AJ250" s="194">
        <f t="shared" si="124"/>
        <v>0</v>
      </c>
      <c r="AK250" s="194">
        <f t="shared" si="124"/>
        <v>27.45</v>
      </c>
      <c r="AL250" s="194">
        <f t="shared" si="124"/>
        <v>0</v>
      </c>
      <c r="AM250" s="194">
        <f t="shared" si="124"/>
        <v>0</v>
      </c>
      <c r="AN250" s="194">
        <f t="shared" si="124"/>
        <v>0</v>
      </c>
      <c r="AO250" s="194">
        <f t="shared" si="124"/>
        <v>0</v>
      </c>
      <c r="AP250" s="194">
        <f t="shared" si="124"/>
        <v>0</v>
      </c>
      <c r="AQ250" s="194">
        <f t="shared" si="123"/>
        <v>0</v>
      </c>
      <c r="AR250" s="194">
        <f t="shared" si="123"/>
        <v>0</v>
      </c>
      <c r="AS250" s="194">
        <f t="shared" si="123"/>
        <v>0</v>
      </c>
      <c r="AT250" s="194">
        <f t="shared" si="123"/>
        <v>0</v>
      </c>
      <c r="AU250" s="231">
        <f t="shared" si="123"/>
        <v>0</v>
      </c>
      <c r="AV250" s="329"/>
    </row>
    <row r="251" spans="1:48" ht="15.75" customHeight="1" x14ac:dyDescent="0.25">
      <c r="A251" s="414" t="s">
        <v>167</v>
      </c>
      <c r="B251" s="415"/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  <c r="U251" s="415"/>
      <c r="V251" s="415"/>
      <c r="W251" s="416"/>
      <c r="X251" s="416"/>
      <c r="Y251" s="416"/>
      <c r="Z251" s="416"/>
      <c r="AA251" s="416"/>
      <c r="AB251" s="416"/>
      <c r="AC251" s="416"/>
      <c r="AD251" s="416"/>
      <c r="AE251" s="416"/>
      <c r="AF251" s="416"/>
      <c r="AG251" s="416"/>
      <c r="AH251" s="416"/>
      <c r="AI251" s="416"/>
      <c r="AJ251" s="416"/>
      <c r="AK251" s="416"/>
      <c r="AL251" s="416"/>
      <c r="AM251" s="416"/>
      <c r="AN251" s="416"/>
      <c r="AO251" s="416"/>
      <c r="AP251" s="416"/>
      <c r="AQ251" s="416"/>
      <c r="AR251" s="416"/>
      <c r="AS251" s="416"/>
      <c r="AT251" s="416"/>
      <c r="AU251" s="416"/>
      <c r="AV251" s="417"/>
    </row>
    <row r="252" spans="1:48" ht="19.5" customHeight="1" x14ac:dyDescent="0.25">
      <c r="A252" s="472"/>
      <c r="B252" s="421" t="s">
        <v>237</v>
      </c>
      <c r="C252" s="422" t="s">
        <v>97</v>
      </c>
      <c r="D252" s="421" t="s">
        <v>264</v>
      </c>
      <c r="E252" s="423" t="s">
        <v>137</v>
      </c>
      <c r="F252" s="6" t="s">
        <v>18</v>
      </c>
      <c r="G252" s="6" t="s">
        <v>20</v>
      </c>
      <c r="H252" s="6" t="s">
        <v>296</v>
      </c>
      <c r="I252" s="6" t="s">
        <v>296</v>
      </c>
      <c r="J252" s="464">
        <v>2023</v>
      </c>
      <c r="K252" s="464">
        <v>2024</v>
      </c>
      <c r="L252" s="462">
        <v>1.6612899999999999</v>
      </c>
      <c r="M252" s="46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25">SUM(N252:T252)</f>
        <v>0</v>
      </c>
      <c r="V252" s="7" t="s">
        <v>3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5">
        <v>0</v>
      </c>
      <c r="AI252" s="5">
        <v>0</v>
      </c>
      <c r="AJ252" s="5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0</v>
      </c>
      <c r="AQ252" s="94">
        <v>0</v>
      </c>
      <c r="AR252" s="94">
        <v>0</v>
      </c>
      <c r="AS252" s="94">
        <v>0</v>
      </c>
      <c r="AT252" s="94">
        <v>0</v>
      </c>
      <c r="AU252" s="5">
        <v>0</v>
      </c>
      <c r="AV252" s="303"/>
    </row>
    <row r="253" spans="1:48" ht="19.5" customHeight="1" x14ac:dyDescent="0.25">
      <c r="A253" s="473"/>
      <c r="B253" s="421"/>
      <c r="C253" s="422"/>
      <c r="D253" s="421"/>
      <c r="E253" s="423"/>
      <c r="F253" s="6" t="s">
        <v>19</v>
      </c>
      <c r="G253" s="6" t="s">
        <v>22</v>
      </c>
      <c r="H253" s="6" t="s">
        <v>296</v>
      </c>
      <c r="I253" s="6" t="s">
        <v>296</v>
      </c>
      <c r="J253" s="464"/>
      <c r="K253" s="464"/>
      <c r="L253" s="462"/>
      <c r="M253" s="46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25"/>
        <v>1.6613000000000002</v>
      </c>
      <c r="V253" s="5" t="s">
        <v>8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5">
        <v>0</v>
      </c>
      <c r="AI253" s="5">
        <v>0</v>
      </c>
      <c r="AJ253" s="5">
        <v>0</v>
      </c>
      <c r="AK253" s="94">
        <v>0</v>
      </c>
      <c r="AL253" s="94">
        <v>0</v>
      </c>
      <c r="AM253" s="94">
        <v>0</v>
      </c>
      <c r="AN253" s="94">
        <v>0</v>
      </c>
      <c r="AO253" s="94">
        <v>0</v>
      </c>
      <c r="AP253" s="94">
        <v>0</v>
      </c>
      <c r="AQ253" s="94">
        <v>0</v>
      </c>
      <c r="AR253" s="94">
        <v>0</v>
      </c>
      <c r="AS253" s="94">
        <v>0</v>
      </c>
      <c r="AT253" s="94">
        <v>0</v>
      </c>
      <c r="AU253" s="5">
        <v>0</v>
      </c>
      <c r="AV253" s="303"/>
    </row>
    <row r="254" spans="1:48" ht="19.5" customHeight="1" x14ac:dyDescent="0.25">
      <c r="A254" s="473"/>
      <c r="B254" s="421"/>
      <c r="C254" s="422"/>
      <c r="D254" s="421"/>
      <c r="E254" s="423"/>
      <c r="F254" s="423" t="s">
        <v>39</v>
      </c>
      <c r="G254" s="423" t="s">
        <v>384</v>
      </c>
      <c r="H254" s="423" t="s">
        <v>385</v>
      </c>
      <c r="I254" s="423" t="s">
        <v>386</v>
      </c>
      <c r="J254" s="464"/>
      <c r="K254" s="464"/>
      <c r="L254" s="462"/>
      <c r="M254" s="46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25"/>
        <v>0</v>
      </c>
      <c r="V254" s="7" t="s">
        <v>50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5">
        <v>0</v>
      </c>
      <c r="AI254" s="5">
        <v>0</v>
      </c>
      <c r="AJ254" s="5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5">
        <v>0</v>
      </c>
      <c r="AV254" s="303"/>
    </row>
    <row r="255" spans="1:48" ht="19.5" customHeight="1" x14ac:dyDescent="0.25">
      <c r="A255" s="473"/>
      <c r="B255" s="421"/>
      <c r="C255" s="422"/>
      <c r="D255" s="421"/>
      <c r="E255" s="423"/>
      <c r="F255" s="423"/>
      <c r="G255" s="423"/>
      <c r="H255" s="423"/>
      <c r="I255" s="423"/>
      <c r="J255" s="464"/>
      <c r="K255" s="464"/>
      <c r="L255" s="462"/>
      <c r="M255" s="46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25"/>
        <v>0</v>
      </c>
      <c r="V255" s="7" t="s">
        <v>51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5">
        <v>0</v>
      </c>
      <c r="AI255" s="5">
        <v>0</v>
      </c>
      <c r="AJ255" s="5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5">
        <v>0</v>
      </c>
      <c r="AV255" s="303"/>
    </row>
    <row r="256" spans="1:48" ht="18" customHeight="1" x14ac:dyDescent="0.25">
      <c r="A256" s="473"/>
      <c r="B256" s="421"/>
      <c r="C256" s="422"/>
      <c r="D256" s="421"/>
      <c r="E256" s="423"/>
      <c r="F256" s="423"/>
      <c r="G256" s="423"/>
      <c r="H256" s="423"/>
      <c r="I256" s="423"/>
      <c r="J256" s="464"/>
      <c r="K256" s="464"/>
      <c r="L256" s="462"/>
      <c r="M256" s="46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25"/>
        <v>0</v>
      </c>
      <c r="V256" s="7" t="s">
        <v>52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5">
        <v>0</v>
      </c>
      <c r="AI256" s="5">
        <v>0</v>
      </c>
      <c r="AJ256" s="5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5">
        <v>0</v>
      </c>
      <c r="AV256" s="303"/>
    </row>
    <row r="257" spans="1:48" ht="17.25" customHeight="1" x14ac:dyDescent="0.25">
      <c r="A257" s="474"/>
      <c r="B257" s="482"/>
      <c r="C257" s="422"/>
      <c r="D257" s="482"/>
      <c r="E257" s="485"/>
      <c r="F257" s="485"/>
      <c r="G257" s="485"/>
      <c r="H257" s="485"/>
      <c r="I257" s="485"/>
      <c r="J257" s="479"/>
      <c r="K257" s="479"/>
      <c r="L257" s="488"/>
      <c r="M257" s="488"/>
      <c r="N257" s="231">
        <f t="shared" ref="N257:T257" si="126">SUM(N252:N256)</f>
        <v>0</v>
      </c>
      <c r="O257" s="231">
        <f t="shared" si="126"/>
        <v>0</v>
      </c>
      <c r="P257" s="231">
        <f t="shared" si="126"/>
        <v>0</v>
      </c>
      <c r="Q257" s="231">
        <f t="shared" si="126"/>
        <v>0</v>
      </c>
      <c r="R257" s="231">
        <f t="shared" si="126"/>
        <v>0.65</v>
      </c>
      <c r="S257" s="231">
        <f t="shared" si="126"/>
        <v>0.50565000000000004</v>
      </c>
      <c r="T257" s="231">
        <f t="shared" si="126"/>
        <v>0.50565000000000004</v>
      </c>
      <c r="U257" s="232">
        <f t="shared" si="125"/>
        <v>1.6613000000000002</v>
      </c>
      <c r="V257" s="232" t="s">
        <v>11</v>
      </c>
      <c r="W257" s="194">
        <f t="shared" ref="W257:AU257" si="127">SUM(W252:W256)</f>
        <v>0</v>
      </c>
      <c r="X257" s="194">
        <f t="shared" si="127"/>
        <v>0</v>
      </c>
      <c r="Y257" s="194">
        <f t="shared" si="127"/>
        <v>0</v>
      </c>
      <c r="Z257" s="194">
        <f t="shared" si="127"/>
        <v>0</v>
      </c>
      <c r="AA257" s="194">
        <f t="shared" si="127"/>
        <v>0</v>
      </c>
      <c r="AB257" s="194">
        <f t="shared" si="127"/>
        <v>0</v>
      </c>
      <c r="AC257" s="194">
        <f t="shared" si="127"/>
        <v>0</v>
      </c>
      <c r="AD257" s="194">
        <f t="shared" si="127"/>
        <v>0</v>
      </c>
      <c r="AE257" s="194">
        <f t="shared" si="127"/>
        <v>0</v>
      </c>
      <c r="AF257" s="194">
        <f t="shared" si="127"/>
        <v>0</v>
      </c>
      <c r="AG257" s="194">
        <f t="shared" si="127"/>
        <v>0</v>
      </c>
      <c r="AH257" s="231">
        <f t="shared" si="127"/>
        <v>0</v>
      </c>
      <c r="AI257" s="231">
        <f t="shared" si="127"/>
        <v>0</v>
      </c>
      <c r="AJ257" s="231">
        <f t="shared" si="127"/>
        <v>0</v>
      </c>
      <c r="AK257" s="194">
        <f t="shared" si="127"/>
        <v>0</v>
      </c>
      <c r="AL257" s="194">
        <f t="shared" si="127"/>
        <v>0</v>
      </c>
      <c r="AM257" s="194">
        <f t="shared" si="127"/>
        <v>0</v>
      </c>
      <c r="AN257" s="194">
        <f t="shared" si="127"/>
        <v>0</v>
      </c>
      <c r="AO257" s="194">
        <f t="shared" si="127"/>
        <v>0</v>
      </c>
      <c r="AP257" s="194">
        <f t="shared" si="127"/>
        <v>0</v>
      </c>
      <c r="AQ257" s="194">
        <f t="shared" si="127"/>
        <v>0</v>
      </c>
      <c r="AR257" s="194">
        <f t="shared" si="127"/>
        <v>0</v>
      </c>
      <c r="AS257" s="194">
        <f t="shared" si="127"/>
        <v>0</v>
      </c>
      <c r="AT257" s="194">
        <f t="shared" si="127"/>
        <v>0</v>
      </c>
      <c r="AU257" s="231">
        <f t="shared" si="127"/>
        <v>0</v>
      </c>
      <c r="AV257" s="329"/>
    </row>
    <row r="258" spans="1:48" ht="17.25" customHeight="1" x14ac:dyDescent="0.25">
      <c r="A258" s="489" t="s">
        <v>44</v>
      </c>
      <c r="B258" s="490"/>
      <c r="C258" s="490"/>
      <c r="D258" s="490"/>
      <c r="E258" s="49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89"/>
      <c r="AI258" s="189"/>
      <c r="AJ258" s="189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89"/>
      <c r="AV258" s="303"/>
    </row>
    <row r="259" spans="1:48" ht="17.25" customHeight="1" x14ac:dyDescent="0.25">
      <c r="A259" s="489"/>
      <c r="B259" s="490"/>
      <c r="C259" s="490"/>
      <c r="D259" s="490"/>
      <c r="E259" s="49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28">N16+N22+N29+N35+N42+N49+N61+N68+N78+N84+N92+N98+N105+N111+N117+N123+N129+N135+N142+N148+N156+N163+N169+N175+N182+N191+N200+N207+N213+N219+N225+N231+N238+N244+N252</f>
        <v>0</v>
      </c>
      <c r="O259" s="9">
        <f t="shared" si="128"/>
        <v>0</v>
      </c>
      <c r="P259" s="9">
        <f t="shared" si="128"/>
        <v>7.1999999999999998E-3</v>
      </c>
      <c r="Q259" s="9">
        <f t="shared" si="128"/>
        <v>1.0231399999999999</v>
      </c>
      <c r="R259" s="9">
        <f t="shared" si="128"/>
        <v>12.052390000000001</v>
      </c>
      <c r="S259" s="9">
        <f t="shared" si="128"/>
        <v>3.7270799999999999</v>
      </c>
      <c r="T259" s="9">
        <f t="shared" si="128"/>
        <v>3.72648</v>
      </c>
      <c r="U259" s="9">
        <f t="shared" ref="U259:U265" si="129">SUM(N259:T259)</f>
        <v>20.536290000000001</v>
      </c>
      <c r="V259" s="13" t="s">
        <v>3</v>
      </c>
      <c r="W259" s="94">
        <f t="shared" ref="W259:AU259" si="130">W16+W22+W29+W35+W42+W49+W61+W68+W78+W84+W92+W98+W105+W111+W117+W123+W129+W135+W142+W148+W156+W163+W169+W175+W182+W191+W200+W207+W213+W219+W225+W231+W238+W244+W252</f>
        <v>1023.14</v>
      </c>
      <c r="X259" s="94">
        <f t="shared" si="130"/>
        <v>0</v>
      </c>
      <c r="Y259" s="94">
        <f t="shared" si="130"/>
        <v>0</v>
      </c>
      <c r="Z259" s="94">
        <f t="shared" si="130"/>
        <v>0</v>
      </c>
      <c r="AA259" s="94">
        <f t="shared" si="130"/>
        <v>0</v>
      </c>
      <c r="AB259" s="94">
        <f t="shared" si="130"/>
        <v>0</v>
      </c>
      <c r="AC259" s="94">
        <f t="shared" si="130"/>
        <v>0</v>
      </c>
      <c r="AD259" s="94">
        <f t="shared" si="130"/>
        <v>0</v>
      </c>
      <c r="AE259" s="94">
        <f t="shared" si="130"/>
        <v>0</v>
      </c>
      <c r="AF259" s="94">
        <f t="shared" si="130"/>
        <v>0</v>
      </c>
      <c r="AG259" s="94">
        <f t="shared" si="130"/>
        <v>0</v>
      </c>
      <c r="AH259" s="9">
        <f t="shared" si="130"/>
        <v>0</v>
      </c>
      <c r="AI259" s="9">
        <f t="shared" si="130"/>
        <v>0</v>
      </c>
      <c r="AJ259" s="9">
        <f t="shared" si="130"/>
        <v>0</v>
      </c>
      <c r="AK259" s="94">
        <f t="shared" si="130"/>
        <v>0</v>
      </c>
      <c r="AL259" s="94">
        <f t="shared" si="130"/>
        <v>0</v>
      </c>
      <c r="AM259" s="94">
        <f t="shared" si="130"/>
        <v>0</v>
      </c>
      <c r="AN259" s="94">
        <f t="shared" si="130"/>
        <v>0</v>
      </c>
      <c r="AO259" s="94">
        <f t="shared" si="130"/>
        <v>0</v>
      </c>
      <c r="AP259" s="94">
        <f t="shared" si="130"/>
        <v>0</v>
      </c>
      <c r="AQ259" s="94">
        <f t="shared" si="130"/>
        <v>0</v>
      </c>
      <c r="AR259" s="94">
        <f t="shared" si="130"/>
        <v>0</v>
      </c>
      <c r="AS259" s="94">
        <f t="shared" si="130"/>
        <v>0</v>
      </c>
      <c r="AT259" s="94">
        <f t="shared" si="130"/>
        <v>0</v>
      </c>
      <c r="AU259" s="9">
        <f t="shared" si="130"/>
        <v>0</v>
      </c>
      <c r="AV259" s="303"/>
    </row>
    <row r="260" spans="1:48" ht="17.25" customHeight="1" x14ac:dyDescent="0.25">
      <c r="A260" s="489"/>
      <c r="B260" s="490"/>
      <c r="C260" s="490"/>
      <c r="D260" s="490"/>
      <c r="E260" s="490"/>
      <c r="F260" s="11"/>
      <c r="G260" s="11"/>
      <c r="H260" s="11"/>
      <c r="I260" s="11"/>
      <c r="J260" s="11"/>
      <c r="K260" s="11"/>
      <c r="L260" s="20"/>
      <c r="M260" s="20"/>
      <c r="N260" s="9">
        <f t="shared" si="128"/>
        <v>92.684110000000004</v>
      </c>
      <c r="O260" s="9">
        <f t="shared" si="128"/>
        <v>13.77323</v>
      </c>
      <c r="P260" s="9">
        <f t="shared" si="128"/>
        <v>12.942970000000001</v>
      </c>
      <c r="Q260" s="9">
        <f t="shared" si="128"/>
        <v>172.2159</v>
      </c>
      <c r="R260" s="9">
        <f t="shared" si="128"/>
        <v>218.92349000000004</v>
      </c>
      <c r="S260" s="9">
        <f t="shared" si="128"/>
        <v>119.20491000000001</v>
      </c>
      <c r="T260" s="9">
        <f t="shared" si="128"/>
        <v>119.10493000000001</v>
      </c>
      <c r="U260" s="9">
        <f t="shared" si="129"/>
        <v>748.84954000000005</v>
      </c>
      <c r="V260" s="16" t="s">
        <v>8</v>
      </c>
      <c r="W260" s="94">
        <f t="shared" ref="W260:AU260" si="131">W17+W23+W30+W36+W43+W50+W62+W69+W79+W85+W93+W99+W106+W112+W118+W124+W130+W136+W143+W149+W157+W164+W170+W176+W183+W192+W201+W208+W214+W220+W226+W232+W239+W245+W253</f>
        <v>172315.9</v>
      </c>
      <c r="X260" s="94">
        <f t="shared" si="131"/>
        <v>461.46776999999997</v>
      </c>
      <c r="Y260" s="94">
        <f t="shared" si="131"/>
        <v>0</v>
      </c>
      <c r="Z260" s="94">
        <f t="shared" si="131"/>
        <v>0</v>
      </c>
      <c r="AA260" s="94">
        <f t="shared" si="131"/>
        <v>0</v>
      </c>
      <c r="AB260" s="94">
        <f t="shared" si="131"/>
        <v>0</v>
      </c>
      <c r="AC260" s="94">
        <f t="shared" si="131"/>
        <v>0</v>
      </c>
      <c r="AD260" s="94">
        <f t="shared" si="131"/>
        <v>0</v>
      </c>
      <c r="AE260" s="94">
        <f t="shared" si="131"/>
        <v>0</v>
      </c>
      <c r="AF260" s="94">
        <f t="shared" si="131"/>
        <v>461.46776999999997</v>
      </c>
      <c r="AG260" s="94">
        <f t="shared" si="131"/>
        <v>2716.5277699999997</v>
      </c>
      <c r="AH260" s="9">
        <f t="shared" si="131"/>
        <v>0</v>
      </c>
      <c r="AI260" s="9">
        <f t="shared" si="131"/>
        <v>0</v>
      </c>
      <c r="AJ260" s="9">
        <f t="shared" si="131"/>
        <v>0</v>
      </c>
      <c r="AK260" s="94">
        <f t="shared" si="131"/>
        <v>2716.5277699999997</v>
      </c>
      <c r="AL260" s="94">
        <f t="shared" si="131"/>
        <v>0</v>
      </c>
      <c r="AM260" s="94">
        <f t="shared" si="131"/>
        <v>0</v>
      </c>
      <c r="AN260" s="94">
        <f t="shared" si="131"/>
        <v>0</v>
      </c>
      <c r="AO260" s="94">
        <f t="shared" si="131"/>
        <v>0</v>
      </c>
      <c r="AP260" s="94">
        <f t="shared" si="131"/>
        <v>0</v>
      </c>
      <c r="AQ260" s="94">
        <f t="shared" si="131"/>
        <v>0</v>
      </c>
      <c r="AR260" s="94">
        <f t="shared" si="131"/>
        <v>0</v>
      </c>
      <c r="AS260" s="94">
        <f t="shared" si="131"/>
        <v>0</v>
      </c>
      <c r="AT260" s="94">
        <f t="shared" si="131"/>
        <v>0</v>
      </c>
      <c r="AU260" s="9">
        <f t="shared" si="131"/>
        <v>0</v>
      </c>
      <c r="AV260" s="303"/>
    </row>
    <row r="261" spans="1:48" ht="17.25" customHeight="1" x14ac:dyDescent="0.25">
      <c r="A261" s="489"/>
      <c r="B261" s="490"/>
      <c r="C261" s="490"/>
      <c r="D261" s="490"/>
      <c r="E261" s="49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32">N18+N24+N31+N37+N44+N51+N63+N70+N80+N87+N94+N100+N107+N113+N119+N125+N131+N137+N144+N150+N158+N165+N171+N178+N187+N196+N202+N209+N215+N221+N227+N233+N240+N247+N254</f>
        <v>0</v>
      </c>
      <c r="O261" s="9">
        <f t="shared" si="132"/>
        <v>0</v>
      </c>
      <c r="P261" s="9">
        <f t="shared" si="132"/>
        <v>0</v>
      </c>
      <c r="Q261" s="9">
        <f t="shared" si="132"/>
        <v>0</v>
      </c>
      <c r="R261" s="9">
        <f t="shared" si="132"/>
        <v>73.918109999999999</v>
      </c>
      <c r="S261" s="9">
        <f t="shared" si="132"/>
        <v>58.198</v>
      </c>
      <c r="T261" s="9">
        <f t="shared" si="132"/>
        <v>58.198</v>
      </c>
      <c r="U261" s="9">
        <f t="shared" si="129"/>
        <v>190.31411</v>
      </c>
      <c r="V261" s="13" t="s">
        <v>50</v>
      </c>
      <c r="W261" s="94">
        <f t="shared" ref="W261:AU261" si="133">W18+W24+W31+W37+W44+W51+W63+W70+W80+W87+W94+W100+W107+W113+W119+W125+W131+W137+W144+W150+W158+W165+W171+W178+W187+W196+W202+W209+W215+W221+W227+W233+W240+W247+W254</f>
        <v>0</v>
      </c>
      <c r="X261" s="94">
        <f t="shared" si="133"/>
        <v>0</v>
      </c>
      <c r="Y261" s="94">
        <f t="shared" si="133"/>
        <v>0</v>
      </c>
      <c r="Z261" s="94">
        <f t="shared" si="133"/>
        <v>0</v>
      </c>
      <c r="AA261" s="94">
        <f t="shared" si="133"/>
        <v>0</v>
      </c>
      <c r="AB261" s="94">
        <f t="shared" si="133"/>
        <v>0</v>
      </c>
      <c r="AC261" s="94">
        <f t="shared" si="133"/>
        <v>0</v>
      </c>
      <c r="AD261" s="94">
        <f t="shared" si="133"/>
        <v>0</v>
      </c>
      <c r="AE261" s="94">
        <f t="shared" si="133"/>
        <v>0</v>
      </c>
      <c r="AF261" s="94">
        <f t="shared" si="133"/>
        <v>0</v>
      </c>
      <c r="AG261" s="94">
        <f t="shared" si="133"/>
        <v>0</v>
      </c>
      <c r="AH261" s="9">
        <f t="shared" si="133"/>
        <v>0</v>
      </c>
      <c r="AI261" s="9">
        <f t="shared" si="133"/>
        <v>0</v>
      </c>
      <c r="AJ261" s="9">
        <f t="shared" si="133"/>
        <v>0</v>
      </c>
      <c r="AK261" s="94">
        <f t="shared" si="133"/>
        <v>0</v>
      </c>
      <c r="AL261" s="94">
        <f t="shared" si="133"/>
        <v>0</v>
      </c>
      <c r="AM261" s="94">
        <f t="shared" si="133"/>
        <v>0</v>
      </c>
      <c r="AN261" s="94">
        <f t="shared" si="133"/>
        <v>0</v>
      </c>
      <c r="AO261" s="94">
        <f t="shared" si="133"/>
        <v>0</v>
      </c>
      <c r="AP261" s="94">
        <f t="shared" si="133"/>
        <v>0</v>
      </c>
      <c r="AQ261" s="94">
        <f t="shared" si="133"/>
        <v>0</v>
      </c>
      <c r="AR261" s="94">
        <f t="shared" si="133"/>
        <v>0</v>
      </c>
      <c r="AS261" s="94">
        <f t="shared" si="133"/>
        <v>0</v>
      </c>
      <c r="AT261" s="94">
        <f t="shared" si="133"/>
        <v>0</v>
      </c>
      <c r="AU261" s="9">
        <f t="shared" si="133"/>
        <v>0</v>
      </c>
      <c r="AV261" s="303"/>
    </row>
    <row r="262" spans="1:48" ht="17.25" customHeight="1" x14ac:dyDescent="0.25">
      <c r="A262" s="489"/>
      <c r="B262" s="490"/>
      <c r="C262" s="490"/>
      <c r="D262" s="490"/>
      <c r="E262" s="490"/>
      <c r="F262" s="11"/>
      <c r="G262" s="11"/>
      <c r="H262" s="11"/>
      <c r="I262" s="11"/>
      <c r="J262" s="11"/>
      <c r="K262" s="11"/>
      <c r="L262" s="20"/>
      <c r="M262" s="20"/>
      <c r="N262" s="9">
        <f t="shared" si="132"/>
        <v>0</v>
      </c>
      <c r="O262" s="9">
        <f t="shared" si="132"/>
        <v>0</v>
      </c>
      <c r="P262" s="9">
        <f t="shared" si="132"/>
        <v>0</v>
      </c>
      <c r="Q262" s="9">
        <f t="shared" si="132"/>
        <v>0</v>
      </c>
      <c r="R262" s="9">
        <f t="shared" si="132"/>
        <v>0</v>
      </c>
      <c r="S262" s="9">
        <f t="shared" si="132"/>
        <v>0</v>
      </c>
      <c r="T262" s="9">
        <f t="shared" si="132"/>
        <v>0</v>
      </c>
      <c r="U262" s="9">
        <f t="shared" si="129"/>
        <v>0</v>
      </c>
      <c r="V262" s="13" t="s">
        <v>51</v>
      </c>
      <c r="W262" s="94">
        <f t="shared" ref="W262:AU262" si="134">W19+W25+W32+W38+W45+W52+W64+W71+W81+W88+W95+W101+W108+W114+W120+W126+W132+W138+W145+W151+W159+W166+W172+W179+W188+W197+W203+W210+W216+W222+W228+W234+W241+W248+W255</f>
        <v>0</v>
      </c>
      <c r="X262" s="94">
        <f t="shared" si="134"/>
        <v>0</v>
      </c>
      <c r="Y262" s="94">
        <f t="shared" si="134"/>
        <v>0</v>
      </c>
      <c r="Z262" s="94">
        <f t="shared" si="134"/>
        <v>0</v>
      </c>
      <c r="AA262" s="94">
        <f t="shared" si="134"/>
        <v>0</v>
      </c>
      <c r="AB262" s="94">
        <f t="shared" si="134"/>
        <v>0</v>
      </c>
      <c r="AC262" s="94">
        <f t="shared" si="134"/>
        <v>0</v>
      </c>
      <c r="AD262" s="94">
        <f t="shared" si="134"/>
        <v>0</v>
      </c>
      <c r="AE262" s="94">
        <f t="shared" si="134"/>
        <v>0</v>
      </c>
      <c r="AF262" s="94">
        <f t="shared" si="134"/>
        <v>0</v>
      </c>
      <c r="AG262" s="94">
        <f t="shared" si="134"/>
        <v>0</v>
      </c>
      <c r="AH262" s="9">
        <f t="shared" si="134"/>
        <v>0</v>
      </c>
      <c r="AI262" s="9">
        <f t="shared" si="134"/>
        <v>0</v>
      </c>
      <c r="AJ262" s="9">
        <f t="shared" si="134"/>
        <v>0</v>
      </c>
      <c r="AK262" s="94">
        <f t="shared" si="134"/>
        <v>0</v>
      </c>
      <c r="AL262" s="94">
        <f t="shared" si="134"/>
        <v>0</v>
      </c>
      <c r="AM262" s="94">
        <f t="shared" si="134"/>
        <v>0</v>
      </c>
      <c r="AN262" s="94">
        <f t="shared" si="134"/>
        <v>0</v>
      </c>
      <c r="AO262" s="94">
        <f t="shared" si="134"/>
        <v>0</v>
      </c>
      <c r="AP262" s="94">
        <f t="shared" si="134"/>
        <v>0</v>
      </c>
      <c r="AQ262" s="94">
        <f t="shared" si="134"/>
        <v>0</v>
      </c>
      <c r="AR262" s="94">
        <f t="shared" si="134"/>
        <v>0</v>
      </c>
      <c r="AS262" s="94">
        <f t="shared" si="134"/>
        <v>0</v>
      </c>
      <c r="AT262" s="94">
        <f t="shared" si="134"/>
        <v>0</v>
      </c>
      <c r="AU262" s="9">
        <f t="shared" si="134"/>
        <v>0</v>
      </c>
      <c r="AV262" s="303"/>
    </row>
    <row r="263" spans="1:48" ht="17.25" customHeight="1" x14ac:dyDescent="0.25">
      <c r="A263" s="489"/>
      <c r="B263" s="490"/>
      <c r="C263" s="490"/>
      <c r="D263" s="490"/>
      <c r="E263" s="490"/>
      <c r="F263" s="11"/>
      <c r="G263" s="11"/>
      <c r="H263" s="11"/>
      <c r="I263" s="11"/>
      <c r="J263" s="11"/>
      <c r="K263" s="11"/>
      <c r="L263" s="20"/>
      <c r="M263" s="20"/>
      <c r="N263" s="9">
        <f t="shared" si="132"/>
        <v>135.50400999999999</v>
      </c>
      <c r="O263" s="9">
        <f t="shared" si="132"/>
        <v>36.499809999999997</v>
      </c>
      <c r="P263" s="9">
        <f t="shared" si="132"/>
        <v>0</v>
      </c>
      <c r="Q263" s="9">
        <f t="shared" si="132"/>
        <v>2.23428</v>
      </c>
      <c r="R263" s="9">
        <f t="shared" si="132"/>
        <v>426.80938000000003</v>
      </c>
      <c r="S263" s="9">
        <f t="shared" si="132"/>
        <v>698.72804999999994</v>
      </c>
      <c r="T263" s="9">
        <f t="shared" si="132"/>
        <v>0</v>
      </c>
      <c r="U263" s="9">
        <f t="shared" si="129"/>
        <v>1299.7755299999999</v>
      </c>
      <c r="V263" s="13" t="s">
        <v>52</v>
      </c>
      <c r="W263" s="94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94">
        <f t="shared" si="135"/>
        <v>0</v>
      </c>
      <c r="Y263" s="94">
        <f t="shared" si="135"/>
        <v>0</v>
      </c>
      <c r="Z263" s="94">
        <f t="shared" si="135"/>
        <v>0</v>
      </c>
      <c r="AA263" s="94">
        <f t="shared" si="135"/>
        <v>0</v>
      </c>
      <c r="AB263" s="94">
        <f t="shared" si="135"/>
        <v>0</v>
      </c>
      <c r="AC263" s="94">
        <f t="shared" si="135"/>
        <v>0</v>
      </c>
      <c r="AD263" s="94">
        <f t="shared" si="135"/>
        <v>0</v>
      </c>
      <c r="AE263" s="94">
        <f t="shared" si="135"/>
        <v>0</v>
      </c>
      <c r="AF263" s="94">
        <f t="shared" si="135"/>
        <v>0</v>
      </c>
      <c r="AG263" s="94">
        <f t="shared" si="135"/>
        <v>11.5</v>
      </c>
      <c r="AH263" s="9">
        <f t="shared" si="135"/>
        <v>0</v>
      </c>
      <c r="AI263" s="9">
        <f t="shared" si="135"/>
        <v>0</v>
      </c>
      <c r="AJ263" s="9">
        <f t="shared" si="135"/>
        <v>0</v>
      </c>
      <c r="AK263" s="94">
        <f t="shared" si="135"/>
        <v>11.5</v>
      </c>
      <c r="AL263" s="94">
        <f t="shared" si="135"/>
        <v>0</v>
      </c>
      <c r="AM263" s="94">
        <f t="shared" si="135"/>
        <v>0</v>
      </c>
      <c r="AN263" s="94">
        <f t="shared" si="135"/>
        <v>0</v>
      </c>
      <c r="AO263" s="94">
        <f t="shared" si="135"/>
        <v>0</v>
      </c>
      <c r="AP263" s="94">
        <f t="shared" si="135"/>
        <v>0</v>
      </c>
      <c r="AQ263" s="94">
        <f t="shared" si="135"/>
        <v>0</v>
      </c>
      <c r="AR263" s="94">
        <f t="shared" si="135"/>
        <v>0</v>
      </c>
      <c r="AS263" s="94">
        <f t="shared" si="135"/>
        <v>0</v>
      </c>
      <c r="AT263" s="94">
        <f t="shared" si="135"/>
        <v>0</v>
      </c>
      <c r="AU263" s="9">
        <f t="shared" si="135"/>
        <v>0</v>
      </c>
      <c r="AV263" s="303"/>
    </row>
    <row r="264" spans="1:48" ht="17.25" customHeight="1" x14ac:dyDescent="0.25">
      <c r="A264" s="18"/>
      <c r="B264" s="19"/>
      <c r="C264" s="19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N161</f>
        <v>348.94119000000001</v>
      </c>
      <c r="O264" s="9">
        <f t="shared" ref="O264:T264" si="136">O161</f>
        <v>196.47309999999999</v>
      </c>
      <c r="P264" s="9">
        <f t="shared" si="136"/>
        <v>0</v>
      </c>
      <c r="Q264" s="9">
        <f t="shared" si="136"/>
        <v>0</v>
      </c>
      <c r="R264" s="9">
        <f t="shared" si="136"/>
        <v>0</v>
      </c>
      <c r="S264" s="9">
        <f t="shared" si="136"/>
        <v>0</v>
      </c>
      <c r="T264" s="9">
        <f t="shared" si="136"/>
        <v>0</v>
      </c>
      <c r="U264" s="9">
        <f t="shared" si="129"/>
        <v>545.41428999999994</v>
      </c>
      <c r="V264" s="13" t="s">
        <v>202</v>
      </c>
      <c r="W264" s="94">
        <f t="shared" ref="W264:AU264" si="137">W161</f>
        <v>0</v>
      </c>
      <c r="X264" s="94">
        <f t="shared" si="137"/>
        <v>0</v>
      </c>
      <c r="Y264" s="94">
        <f t="shared" si="137"/>
        <v>0</v>
      </c>
      <c r="Z264" s="94">
        <f t="shared" si="137"/>
        <v>0</v>
      </c>
      <c r="AA264" s="94">
        <f t="shared" si="137"/>
        <v>0</v>
      </c>
      <c r="AB264" s="94">
        <f t="shared" si="137"/>
        <v>0</v>
      </c>
      <c r="AC264" s="94">
        <f t="shared" si="137"/>
        <v>0</v>
      </c>
      <c r="AD264" s="94">
        <f t="shared" si="137"/>
        <v>0</v>
      </c>
      <c r="AE264" s="94">
        <f t="shared" si="137"/>
        <v>0</v>
      </c>
      <c r="AF264" s="94">
        <f t="shared" si="137"/>
        <v>0</v>
      </c>
      <c r="AG264" s="94">
        <f t="shared" si="137"/>
        <v>0</v>
      </c>
      <c r="AH264" s="9">
        <f t="shared" si="137"/>
        <v>0</v>
      </c>
      <c r="AI264" s="9">
        <f t="shared" si="137"/>
        <v>0</v>
      </c>
      <c r="AJ264" s="9">
        <f t="shared" si="137"/>
        <v>0</v>
      </c>
      <c r="AK264" s="94">
        <f t="shared" si="137"/>
        <v>0</v>
      </c>
      <c r="AL264" s="94">
        <f t="shared" si="137"/>
        <v>0</v>
      </c>
      <c r="AM264" s="94">
        <f t="shared" si="137"/>
        <v>0</v>
      </c>
      <c r="AN264" s="94">
        <f t="shared" si="137"/>
        <v>0</v>
      </c>
      <c r="AO264" s="94">
        <f t="shared" si="137"/>
        <v>0</v>
      </c>
      <c r="AP264" s="94">
        <f t="shared" si="137"/>
        <v>0</v>
      </c>
      <c r="AQ264" s="94">
        <f t="shared" si="137"/>
        <v>0</v>
      </c>
      <c r="AR264" s="94">
        <f t="shared" si="137"/>
        <v>0</v>
      </c>
      <c r="AS264" s="94">
        <f t="shared" si="137"/>
        <v>0</v>
      </c>
      <c r="AT264" s="94">
        <f t="shared" si="137"/>
        <v>0</v>
      </c>
      <c r="AU264" s="9">
        <f t="shared" si="137"/>
        <v>0</v>
      </c>
      <c r="AV264" s="303"/>
    </row>
    <row r="265" spans="1:48" ht="17.25" customHeight="1" x14ac:dyDescent="0.25">
      <c r="A265" s="489"/>
      <c r="B265" s="490"/>
      <c r="C265" s="490"/>
      <c r="D265" s="490"/>
      <c r="E265" s="490"/>
      <c r="F265" s="11"/>
      <c r="G265" s="11"/>
      <c r="H265" s="11"/>
      <c r="I265" s="11"/>
      <c r="J265" s="11"/>
      <c r="K265" s="11"/>
      <c r="L265" s="9">
        <f>L16+L22+L29+L35+L42+L49+L61+L68+L78+L84+L92+L98+L105+L111+L117+L123+L129+L135+L142+L148+L156+L163+L169+L175+L182+L191+L200+L207+L213+L219+L225+L231+L238+L244+L252</f>
        <v>3635.6780200000003</v>
      </c>
      <c r="M265" s="9">
        <f>M16+M22+M29+M35+M42+M49+M61+M68+M78+M84+M92+M98+M105+M111+M117+M123+M129+M135+M142+M148+M156+M163+M169+M175+M182+M191+M200+M207+M213+M219+M225+M231+M238+M244+M252</f>
        <v>2232.0069900000008</v>
      </c>
      <c r="N265" s="231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231">
        <f t="shared" si="138"/>
        <v>246.74614</v>
      </c>
      <c r="P265" s="231">
        <f t="shared" si="138"/>
        <v>12.95017</v>
      </c>
      <c r="Q265" s="231">
        <f t="shared" si="138"/>
        <v>175.47332</v>
      </c>
      <c r="R265" s="231">
        <f t="shared" si="138"/>
        <v>731.70337000000006</v>
      </c>
      <c r="S265" s="231">
        <f t="shared" si="138"/>
        <v>879.85803999999996</v>
      </c>
      <c r="T265" s="231">
        <f t="shared" si="138"/>
        <v>181.02941000000001</v>
      </c>
      <c r="U265" s="232">
        <f t="shared" si="129"/>
        <v>2804.88976</v>
      </c>
      <c r="V265" s="232" t="s">
        <v>11</v>
      </c>
      <c r="W265" s="194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194">
        <f t="shared" si="139"/>
        <v>461.46776999999997</v>
      </c>
      <c r="Y265" s="194">
        <f t="shared" si="139"/>
        <v>0</v>
      </c>
      <c r="Z265" s="194">
        <f t="shared" si="139"/>
        <v>0</v>
      </c>
      <c r="AA265" s="194">
        <f t="shared" si="139"/>
        <v>0</v>
      </c>
      <c r="AB265" s="194">
        <f t="shared" si="139"/>
        <v>0</v>
      </c>
      <c r="AC265" s="194">
        <f t="shared" si="139"/>
        <v>0</v>
      </c>
      <c r="AD265" s="194">
        <f t="shared" si="139"/>
        <v>0</v>
      </c>
      <c r="AE265" s="194">
        <f t="shared" si="139"/>
        <v>0</v>
      </c>
      <c r="AF265" s="194">
        <f t="shared" si="139"/>
        <v>461.46776999999997</v>
      </c>
      <c r="AG265" s="194">
        <f t="shared" si="139"/>
        <v>2728.0277699999997</v>
      </c>
      <c r="AH265" s="231">
        <f t="shared" si="139"/>
        <v>0</v>
      </c>
      <c r="AI265" s="231">
        <f t="shared" si="139"/>
        <v>0</v>
      </c>
      <c r="AJ265" s="231">
        <f t="shared" si="139"/>
        <v>0</v>
      </c>
      <c r="AK265" s="194">
        <f t="shared" si="139"/>
        <v>2728.0277699999997</v>
      </c>
      <c r="AL265" s="194">
        <f t="shared" si="139"/>
        <v>0</v>
      </c>
      <c r="AM265" s="194">
        <f t="shared" si="139"/>
        <v>0</v>
      </c>
      <c r="AN265" s="194">
        <f t="shared" si="139"/>
        <v>0</v>
      </c>
      <c r="AO265" s="194">
        <f t="shared" si="139"/>
        <v>0</v>
      </c>
      <c r="AP265" s="194">
        <f t="shared" si="139"/>
        <v>0</v>
      </c>
      <c r="AQ265" s="194">
        <f t="shared" si="139"/>
        <v>0</v>
      </c>
      <c r="AR265" s="194">
        <f t="shared" si="139"/>
        <v>0</v>
      </c>
      <c r="AS265" s="194">
        <f t="shared" si="139"/>
        <v>0</v>
      </c>
      <c r="AT265" s="194">
        <f t="shared" si="139"/>
        <v>0</v>
      </c>
      <c r="AU265" s="231">
        <f t="shared" si="139"/>
        <v>0</v>
      </c>
      <c r="AV265" s="329"/>
    </row>
    <row r="266" spans="1:48" ht="15.75" customHeight="1" x14ac:dyDescent="0.25">
      <c r="A266" s="406" t="s">
        <v>28</v>
      </c>
      <c r="B266" s="407"/>
      <c r="C266" s="407"/>
      <c r="D266" s="407"/>
      <c r="E266" s="407"/>
      <c r="F266" s="407"/>
      <c r="G266" s="407"/>
      <c r="H266" s="407"/>
      <c r="I266" s="407"/>
      <c r="J266" s="407"/>
      <c r="K266" s="407"/>
      <c r="L266" s="407"/>
      <c r="M266" s="407"/>
      <c r="N266" s="407"/>
      <c r="O266" s="407"/>
      <c r="P266" s="407"/>
      <c r="Q266" s="407"/>
      <c r="R266" s="407"/>
      <c r="S266" s="407"/>
      <c r="T266" s="407"/>
      <c r="U266" s="407"/>
      <c r="V266" s="407"/>
      <c r="W266" s="408"/>
      <c r="X266" s="408"/>
      <c r="Y266" s="408"/>
      <c r="Z266" s="408"/>
      <c r="AA266" s="408"/>
      <c r="AB266" s="408"/>
      <c r="AC266" s="408"/>
      <c r="AD266" s="408"/>
      <c r="AE266" s="408"/>
      <c r="AF266" s="408"/>
      <c r="AG266" s="408"/>
      <c r="AH266" s="408"/>
      <c r="AI266" s="408"/>
      <c r="AJ266" s="408"/>
      <c r="AK266" s="408"/>
      <c r="AL266" s="408"/>
      <c r="AM266" s="408"/>
      <c r="AN266" s="408"/>
      <c r="AO266" s="408"/>
      <c r="AP266" s="408"/>
      <c r="AQ266" s="408"/>
      <c r="AR266" s="408"/>
      <c r="AS266" s="408"/>
      <c r="AT266" s="408"/>
      <c r="AU266" s="408"/>
      <c r="AV266" s="409"/>
    </row>
    <row r="267" spans="1:48" ht="15.75" customHeight="1" x14ac:dyDescent="0.25">
      <c r="A267" s="410" t="s">
        <v>29</v>
      </c>
      <c r="B267" s="411"/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2"/>
      <c r="X267" s="412"/>
      <c r="Y267" s="412"/>
      <c r="Z267" s="412"/>
      <c r="AA267" s="412"/>
      <c r="AB267" s="412"/>
      <c r="AC267" s="412"/>
      <c r="AD267" s="412"/>
      <c r="AE267" s="412"/>
      <c r="AF267" s="412"/>
      <c r="AG267" s="412"/>
      <c r="AH267" s="412"/>
      <c r="AI267" s="412"/>
      <c r="AJ267" s="412"/>
      <c r="AK267" s="412"/>
      <c r="AL267" s="412"/>
      <c r="AM267" s="412"/>
      <c r="AN267" s="412"/>
      <c r="AO267" s="412"/>
      <c r="AP267" s="412"/>
      <c r="AQ267" s="412"/>
      <c r="AR267" s="412"/>
      <c r="AS267" s="412"/>
      <c r="AT267" s="412"/>
      <c r="AU267" s="412"/>
      <c r="AV267" s="413"/>
    </row>
    <row r="268" spans="1:48" ht="15.75" customHeight="1" x14ac:dyDescent="0.25">
      <c r="A268" s="414" t="s">
        <v>170</v>
      </c>
      <c r="B268" s="415"/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  <c r="U268" s="415"/>
      <c r="V268" s="415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6"/>
      <c r="AG268" s="416"/>
      <c r="AH268" s="416"/>
      <c r="AI268" s="416"/>
      <c r="AJ268" s="416"/>
      <c r="AK268" s="416"/>
      <c r="AL268" s="416"/>
      <c r="AM268" s="416"/>
      <c r="AN268" s="416"/>
      <c r="AO268" s="416"/>
      <c r="AP268" s="416"/>
      <c r="AQ268" s="416"/>
      <c r="AR268" s="416"/>
      <c r="AS268" s="416"/>
      <c r="AT268" s="416"/>
      <c r="AU268" s="416"/>
      <c r="AV268" s="417"/>
    </row>
    <row r="269" spans="1:48" ht="19.5" customHeight="1" x14ac:dyDescent="0.25">
      <c r="A269" s="472"/>
      <c r="B269" s="421" t="s">
        <v>238</v>
      </c>
      <c r="C269" s="422" t="s">
        <v>98</v>
      </c>
      <c r="D269" s="421" t="s">
        <v>265</v>
      </c>
      <c r="E269" s="42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421" t="s">
        <v>80</v>
      </c>
      <c r="K269" s="421" t="s">
        <v>79</v>
      </c>
      <c r="L269" s="462">
        <v>5.9029999999999996</v>
      </c>
      <c r="M269" s="46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40">SUM(N269:T269)</f>
        <v>5.9027999999999992</v>
      </c>
      <c r="V269" s="7" t="s">
        <v>3</v>
      </c>
      <c r="W269" s="94">
        <v>192.06</v>
      </c>
      <c r="X269" s="94">
        <f>X270</f>
        <v>75</v>
      </c>
      <c r="Y269" s="94">
        <f t="shared" ref="Y269:AG269" si="141">Y270</f>
        <v>0</v>
      </c>
      <c r="Z269" s="94">
        <f t="shared" si="141"/>
        <v>0</v>
      </c>
      <c r="AA269" s="94">
        <f t="shared" si="141"/>
        <v>0</v>
      </c>
      <c r="AB269" s="94">
        <f t="shared" si="141"/>
        <v>0</v>
      </c>
      <c r="AC269" s="94">
        <f t="shared" si="141"/>
        <v>0</v>
      </c>
      <c r="AD269" s="94">
        <f t="shared" si="141"/>
        <v>0</v>
      </c>
      <c r="AE269" s="94">
        <f t="shared" si="141"/>
        <v>0</v>
      </c>
      <c r="AF269" s="94">
        <f t="shared" si="141"/>
        <v>0</v>
      </c>
      <c r="AG269" s="94">
        <f t="shared" si="141"/>
        <v>75</v>
      </c>
      <c r="AH269" s="5">
        <v>0</v>
      </c>
      <c r="AI269" s="5">
        <v>0</v>
      </c>
      <c r="AJ269" s="5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5">
        <v>0</v>
      </c>
      <c r="AV269" s="583" t="s">
        <v>998</v>
      </c>
    </row>
    <row r="270" spans="1:48" s="235" customFormat="1" ht="27.75" hidden="1" customHeight="1" x14ac:dyDescent="0.25">
      <c r="A270" s="473"/>
      <c r="B270" s="421"/>
      <c r="C270" s="422"/>
      <c r="D270" s="421"/>
      <c r="E270" s="421"/>
      <c r="F270" s="233"/>
      <c r="G270" s="233"/>
      <c r="H270" s="233"/>
      <c r="I270" s="233"/>
      <c r="J270" s="421"/>
      <c r="K270" s="421"/>
      <c r="L270" s="462"/>
      <c r="M270" s="462"/>
      <c r="N270" s="234"/>
      <c r="O270" s="234"/>
      <c r="P270" s="234"/>
      <c r="Q270" s="234"/>
      <c r="R270" s="234"/>
      <c r="S270" s="234"/>
      <c r="T270" s="234"/>
      <c r="U270" s="234"/>
      <c r="V270" s="236" t="s">
        <v>928</v>
      </c>
      <c r="W270" s="209"/>
      <c r="X270" s="209">
        <v>75</v>
      </c>
      <c r="Y270" s="209"/>
      <c r="Z270" s="209"/>
      <c r="AA270" s="209"/>
      <c r="AB270" s="209"/>
      <c r="AC270" s="209"/>
      <c r="AD270" s="209"/>
      <c r="AE270" s="209"/>
      <c r="AF270" s="209"/>
      <c r="AG270" s="209">
        <v>75</v>
      </c>
      <c r="AH270" s="234"/>
      <c r="AI270" s="234"/>
      <c r="AJ270" s="234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34"/>
      <c r="AV270" s="587"/>
    </row>
    <row r="271" spans="1:48" ht="19.5" customHeight="1" x14ac:dyDescent="0.25">
      <c r="A271" s="473"/>
      <c r="B271" s="421"/>
      <c r="C271" s="422"/>
      <c r="D271" s="421"/>
      <c r="E271" s="421"/>
      <c r="F271" s="6" t="s">
        <v>19</v>
      </c>
      <c r="G271" s="6" t="s">
        <v>22</v>
      </c>
      <c r="H271" s="6" t="s">
        <v>59</v>
      </c>
      <c r="I271" s="6" t="s">
        <v>101</v>
      </c>
      <c r="J271" s="421"/>
      <c r="K271" s="421"/>
      <c r="L271" s="462"/>
      <c r="M271" s="46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40"/>
        <v>0</v>
      </c>
      <c r="V271" s="5" t="s">
        <v>8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0</v>
      </c>
      <c r="AC271" s="94">
        <v>0</v>
      </c>
      <c r="AD271" s="94">
        <v>0</v>
      </c>
      <c r="AE271" s="94">
        <v>0</v>
      </c>
      <c r="AF271" s="94">
        <v>0</v>
      </c>
      <c r="AG271" s="94">
        <v>0</v>
      </c>
      <c r="AH271" s="5">
        <v>0</v>
      </c>
      <c r="AI271" s="5">
        <v>0</v>
      </c>
      <c r="AJ271" s="5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5">
        <v>0</v>
      </c>
      <c r="AV271" s="587"/>
    </row>
    <row r="272" spans="1:48" ht="19.5" customHeight="1" x14ac:dyDescent="0.25">
      <c r="A272" s="473"/>
      <c r="B272" s="421"/>
      <c r="C272" s="422"/>
      <c r="D272" s="421"/>
      <c r="E272" s="421"/>
      <c r="F272" s="423" t="s">
        <v>39</v>
      </c>
      <c r="G272" s="423" t="s">
        <v>21</v>
      </c>
      <c r="H272" s="423" t="s">
        <v>59</v>
      </c>
      <c r="I272" s="423" t="s">
        <v>365</v>
      </c>
      <c r="J272" s="421"/>
      <c r="K272" s="421"/>
      <c r="L272" s="462"/>
      <c r="M272" s="46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40"/>
        <v>0</v>
      </c>
      <c r="V272" s="7" t="s">
        <v>50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0</v>
      </c>
      <c r="AF272" s="94">
        <v>0</v>
      </c>
      <c r="AG272" s="94">
        <v>0</v>
      </c>
      <c r="AH272" s="5">
        <v>0</v>
      </c>
      <c r="AI272" s="5">
        <v>0</v>
      </c>
      <c r="AJ272" s="5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5">
        <v>0</v>
      </c>
      <c r="AV272" s="587"/>
    </row>
    <row r="273" spans="1:48" ht="19.5" customHeight="1" x14ac:dyDescent="0.25">
      <c r="A273" s="473"/>
      <c r="B273" s="421"/>
      <c r="C273" s="422"/>
      <c r="D273" s="421"/>
      <c r="E273" s="421"/>
      <c r="F273" s="423"/>
      <c r="G273" s="423"/>
      <c r="H273" s="423"/>
      <c r="I273" s="423"/>
      <c r="J273" s="421"/>
      <c r="K273" s="421"/>
      <c r="L273" s="462"/>
      <c r="M273" s="46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40"/>
        <v>0</v>
      </c>
      <c r="V273" s="7" t="s">
        <v>51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5">
        <v>0</v>
      </c>
      <c r="AI273" s="5">
        <v>0</v>
      </c>
      <c r="AJ273" s="5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5">
        <v>0</v>
      </c>
      <c r="AV273" s="587"/>
    </row>
    <row r="274" spans="1:48" ht="18" customHeight="1" x14ac:dyDescent="0.25">
      <c r="A274" s="473"/>
      <c r="B274" s="421"/>
      <c r="C274" s="422"/>
      <c r="D274" s="421"/>
      <c r="E274" s="421"/>
      <c r="F274" s="423"/>
      <c r="G274" s="423"/>
      <c r="H274" s="423"/>
      <c r="I274" s="423"/>
      <c r="J274" s="421"/>
      <c r="K274" s="421"/>
      <c r="L274" s="462"/>
      <c r="M274" s="46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40"/>
        <v>0</v>
      </c>
      <c r="V274" s="7" t="s">
        <v>52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0</v>
      </c>
      <c r="AC274" s="94">
        <v>0</v>
      </c>
      <c r="AD274" s="94">
        <v>0</v>
      </c>
      <c r="AE274" s="94">
        <v>0</v>
      </c>
      <c r="AF274" s="94">
        <v>0</v>
      </c>
      <c r="AG274" s="94">
        <v>0</v>
      </c>
      <c r="AH274" s="5">
        <v>0</v>
      </c>
      <c r="AI274" s="5">
        <v>0</v>
      </c>
      <c r="AJ274" s="5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5">
        <v>0</v>
      </c>
      <c r="AV274" s="586"/>
    </row>
    <row r="275" spans="1:48" ht="18" customHeight="1" x14ac:dyDescent="0.25">
      <c r="A275" s="473"/>
      <c r="B275" s="421"/>
      <c r="C275" s="422"/>
      <c r="D275" s="421"/>
      <c r="E275" s="421"/>
      <c r="F275" s="423"/>
      <c r="G275" s="423"/>
      <c r="H275" s="423"/>
      <c r="I275" s="423"/>
      <c r="J275" s="421"/>
      <c r="K275" s="421"/>
      <c r="L275" s="462"/>
      <c r="M275" s="488"/>
      <c r="N275" s="231">
        <f t="shared" ref="N275:T275" si="142">SUM(N269:N274)</f>
        <v>0.89344999999999997</v>
      </c>
      <c r="O275" s="231">
        <f t="shared" si="142"/>
        <v>1.05149</v>
      </c>
      <c r="P275" s="231">
        <f t="shared" si="142"/>
        <v>3.7658</v>
      </c>
      <c r="Q275" s="231">
        <f t="shared" si="142"/>
        <v>0.19206000000000001</v>
      </c>
      <c r="R275" s="231">
        <f t="shared" si="142"/>
        <v>0</v>
      </c>
      <c r="S275" s="231">
        <f t="shared" si="142"/>
        <v>0</v>
      </c>
      <c r="T275" s="231">
        <f t="shared" si="142"/>
        <v>0</v>
      </c>
      <c r="U275" s="232">
        <f t="shared" si="140"/>
        <v>5.9027999999999992</v>
      </c>
      <c r="V275" s="232" t="s">
        <v>11</v>
      </c>
      <c r="W275" s="194">
        <f t="shared" ref="W275:AU275" si="143">SUM(W269:W274)</f>
        <v>192.06</v>
      </c>
      <c r="X275" s="194">
        <f>X269+X271+X272+X273+X274</f>
        <v>75</v>
      </c>
      <c r="Y275" s="194">
        <f t="shared" si="143"/>
        <v>0</v>
      </c>
      <c r="Z275" s="194">
        <f t="shared" si="143"/>
        <v>0</v>
      </c>
      <c r="AA275" s="194">
        <f t="shared" si="143"/>
        <v>0</v>
      </c>
      <c r="AB275" s="194">
        <f t="shared" si="143"/>
        <v>0</v>
      </c>
      <c r="AC275" s="194">
        <f t="shared" si="143"/>
        <v>0</v>
      </c>
      <c r="AD275" s="194">
        <f t="shared" si="143"/>
        <v>0</v>
      </c>
      <c r="AE275" s="194">
        <f t="shared" si="143"/>
        <v>0</v>
      </c>
      <c r="AF275" s="194">
        <f t="shared" si="143"/>
        <v>0</v>
      </c>
      <c r="AG275" s="194">
        <f>AG269+AG271+AG272+AG273+AG274</f>
        <v>75</v>
      </c>
      <c r="AH275" s="231">
        <f t="shared" si="143"/>
        <v>0</v>
      </c>
      <c r="AI275" s="231">
        <f t="shared" si="143"/>
        <v>0</v>
      </c>
      <c r="AJ275" s="231">
        <f t="shared" si="143"/>
        <v>0</v>
      </c>
      <c r="AK275" s="194">
        <f t="shared" si="143"/>
        <v>0</v>
      </c>
      <c r="AL275" s="194">
        <f t="shared" si="143"/>
        <v>0</v>
      </c>
      <c r="AM275" s="194">
        <f t="shared" si="143"/>
        <v>0</v>
      </c>
      <c r="AN275" s="194">
        <f t="shared" si="143"/>
        <v>0</v>
      </c>
      <c r="AO275" s="194">
        <f t="shared" si="143"/>
        <v>0</v>
      </c>
      <c r="AP275" s="194">
        <f t="shared" si="143"/>
        <v>0</v>
      </c>
      <c r="AQ275" s="194">
        <f t="shared" si="143"/>
        <v>0</v>
      </c>
      <c r="AR275" s="194">
        <f t="shared" si="143"/>
        <v>0</v>
      </c>
      <c r="AS275" s="194">
        <f t="shared" si="143"/>
        <v>0</v>
      </c>
      <c r="AT275" s="194">
        <f t="shared" si="143"/>
        <v>0</v>
      </c>
      <c r="AU275" s="231">
        <f t="shared" si="143"/>
        <v>0</v>
      </c>
      <c r="AV275" s="329"/>
    </row>
    <row r="276" spans="1:48" ht="19.5" customHeight="1" x14ac:dyDescent="0.25">
      <c r="A276" s="473"/>
      <c r="B276" s="421" t="s">
        <v>239</v>
      </c>
      <c r="C276" s="422" t="s">
        <v>99</v>
      </c>
      <c r="D276" s="421" t="s">
        <v>265</v>
      </c>
      <c r="E276" s="421" t="s">
        <v>139</v>
      </c>
      <c r="F276" s="6" t="s">
        <v>18</v>
      </c>
      <c r="G276" s="6" t="s">
        <v>20</v>
      </c>
      <c r="H276" s="6" t="s">
        <v>59</v>
      </c>
      <c r="I276" s="6" t="s">
        <v>319</v>
      </c>
      <c r="J276" s="421" t="s">
        <v>82</v>
      </c>
      <c r="K276" s="421" t="s">
        <v>82</v>
      </c>
      <c r="L276" s="421" t="s">
        <v>102</v>
      </c>
      <c r="M276" s="46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40"/>
        <v>1.29094</v>
      </c>
      <c r="V276" s="7" t="s">
        <v>3</v>
      </c>
      <c r="W276" s="94">
        <v>0</v>
      </c>
      <c r="X276" s="94">
        <f>SUM(X277:X279)</f>
        <v>906.19800000000009</v>
      </c>
      <c r="Y276" s="94">
        <f t="shared" ref="Y276:AR276" si="144">SUM(Y277:Y279)</f>
        <v>0</v>
      </c>
      <c r="Z276" s="94">
        <f t="shared" si="144"/>
        <v>0</v>
      </c>
      <c r="AA276" s="94">
        <f t="shared" si="144"/>
        <v>0</v>
      </c>
      <c r="AB276" s="94">
        <f t="shared" si="144"/>
        <v>0</v>
      </c>
      <c r="AC276" s="94">
        <f t="shared" si="144"/>
        <v>0</v>
      </c>
      <c r="AD276" s="94">
        <f t="shared" si="144"/>
        <v>0</v>
      </c>
      <c r="AE276" s="94">
        <f t="shared" si="144"/>
        <v>0</v>
      </c>
      <c r="AF276" s="94">
        <f t="shared" si="144"/>
        <v>870.52800000000002</v>
      </c>
      <c r="AG276" s="94">
        <f t="shared" si="144"/>
        <v>906.19800000000009</v>
      </c>
      <c r="AH276" s="5">
        <f t="shared" si="144"/>
        <v>870.53</v>
      </c>
      <c r="AI276" s="5">
        <f t="shared" si="144"/>
        <v>870.53</v>
      </c>
      <c r="AJ276" s="5">
        <f t="shared" si="144"/>
        <v>870.53</v>
      </c>
      <c r="AK276" s="94">
        <f t="shared" si="144"/>
        <v>870.52800000000002</v>
      </c>
      <c r="AL276" s="94">
        <f t="shared" si="144"/>
        <v>0</v>
      </c>
      <c r="AM276" s="94">
        <f t="shared" si="144"/>
        <v>0</v>
      </c>
      <c r="AN276" s="94">
        <f t="shared" si="144"/>
        <v>0</v>
      </c>
      <c r="AO276" s="94">
        <f t="shared" si="144"/>
        <v>0</v>
      </c>
      <c r="AP276" s="94">
        <f t="shared" si="144"/>
        <v>0</v>
      </c>
      <c r="AQ276" s="94">
        <f t="shared" si="144"/>
        <v>0</v>
      </c>
      <c r="AR276" s="94">
        <f t="shared" si="144"/>
        <v>0</v>
      </c>
      <c r="AS276" s="94">
        <v>0</v>
      </c>
      <c r="AT276" s="94">
        <v>0</v>
      </c>
      <c r="AU276" s="5">
        <v>0</v>
      </c>
      <c r="AV276" s="583" t="s">
        <v>999</v>
      </c>
    </row>
    <row r="277" spans="1:48" s="235" customFormat="1" ht="30" hidden="1" customHeight="1" x14ac:dyDescent="0.25">
      <c r="A277" s="473"/>
      <c r="B277" s="421"/>
      <c r="C277" s="422"/>
      <c r="D277" s="421"/>
      <c r="E277" s="421"/>
      <c r="F277" s="233"/>
      <c r="G277" s="233"/>
      <c r="H277" s="233"/>
      <c r="I277" s="233"/>
      <c r="J277" s="421"/>
      <c r="K277" s="421"/>
      <c r="L277" s="421"/>
      <c r="M277" s="462"/>
      <c r="N277" s="234"/>
      <c r="O277" s="234"/>
      <c r="P277" s="234"/>
      <c r="Q277" s="234"/>
      <c r="R277" s="234"/>
      <c r="S277" s="234"/>
      <c r="T277" s="234"/>
      <c r="U277" s="234"/>
      <c r="V277" s="237" t="s">
        <v>929</v>
      </c>
      <c r="W277" s="209"/>
      <c r="X277" s="209">
        <v>34.090000000000003</v>
      </c>
      <c r="Y277" s="209"/>
      <c r="Z277" s="209"/>
      <c r="AA277" s="209"/>
      <c r="AB277" s="209"/>
      <c r="AC277" s="209"/>
      <c r="AD277" s="209"/>
      <c r="AE277" s="209"/>
      <c r="AF277" s="209"/>
      <c r="AG277" s="209">
        <v>34.090000000000003</v>
      </c>
      <c r="AH277" s="234"/>
      <c r="AI277" s="234"/>
      <c r="AJ277" s="234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34"/>
      <c r="AV277" s="587"/>
    </row>
    <row r="278" spans="1:48" s="235" customFormat="1" ht="28.5" hidden="1" customHeight="1" x14ac:dyDescent="0.25">
      <c r="A278" s="473"/>
      <c r="B278" s="421"/>
      <c r="C278" s="422"/>
      <c r="D278" s="421"/>
      <c r="E278" s="421"/>
      <c r="F278" s="233"/>
      <c r="G278" s="233"/>
      <c r="H278" s="233"/>
      <c r="I278" s="233"/>
      <c r="J278" s="421"/>
      <c r="K278" s="421"/>
      <c r="L278" s="421"/>
      <c r="M278" s="462"/>
      <c r="N278" s="234"/>
      <c r="O278" s="234"/>
      <c r="P278" s="234"/>
      <c r="Q278" s="234"/>
      <c r="R278" s="234"/>
      <c r="S278" s="234"/>
      <c r="T278" s="234"/>
      <c r="U278" s="234"/>
      <c r="V278" s="237" t="s">
        <v>930</v>
      </c>
      <c r="W278" s="209"/>
      <c r="X278" s="209">
        <f>AF278</f>
        <v>870.52800000000002</v>
      </c>
      <c r="Y278" s="209"/>
      <c r="Z278" s="209"/>
      <c r="AA278" s="209"/>
      <c r="AB278" s="209"/>
      <c r="AC278" s="209"/>
      <c r="AD278" s="209"/>
      <c r="AE278" s="209"/>
      <c r="AF278" s="209">
        <v>870.52800000000002</v>
      </c>
      <c r="AG278" s="209">
        <v>870.52800000000002</v>
      </c>
      <c r="AH278" s="234">
        <v>870.53</v>
      </c>
      <c r="AI278" s="234">
        <v>870.53</v>
      </c>
      <c r="AJ278" s="234">
        <v>870.53</v>
      </c>
      <c r="AK278" s="209">
        <v>870.52800000000002</v>
      </c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34"/>
      <c r="AV278" s="587"/>
    </row>
    <row r="279" spans="1:48" s="235" customFormat="1" ht="26.25" hidden="1" customHeight="1" x14ac:dyDescent="0.25">
      <c r="A279" s="473"/>
      <c r="B279" s="421"/>
      <c r="C279" s="422"/>
      <c r="D279" s="421"/>
      <c r="E279" s="421"/>
      <c r="F279" s="233"/>
      <c r="G279" s="233"/>
      <c r="H279" s="233"/>
      <c r="I279" s="233"/>
      <c r="J279" s="421"/>
      <c r="K279" s="421"/>
      <c r="L279" s="421"/>
      <c r="M279" s="462"/>
      <c r="N279" s="234"/>
      <c r="O279" s="234"/>
      <c r="P279" s="234"/>
      <c r="Q279" s="234"/>
      <c r="R279" s="234"/>
      <c r="S279" s="234"/>
      <c r="T279" s="234"/>
      <c r="U279" s="234"/>
      <c r="V279" s="237" t="s">
        <v>931</v>
      </c>
      <c r="W279" s="209"/>
      <c r="X279" s="209">
        <v>1.58</v>
      </c>
      <c r="Y279" s="209"/>
      <c r="Z279" s="209"/>
      <c r="AA279" s="209"/>
      <c r="AB279" s="209"/>
      <c r="AC279" s="209"/>
      <c r="AD279" s="209"/>
      <c r="AE279" s="209"/>
      <c r="AF279" s="209"/>
      <c r="AG279" s="209">
        <v>1.58</v>
      </c>
      <c r="AH279" s="234"/>
      <c r="AI279" s="234"/>
      <c r="AJ279" s="234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34"/>
      <c r="AV279" s="587"/>
    </row>
    <row r="280" spans="1:48" ht="19.5" customHeight="1" x14ac:dyDescent="0.25">
      <c r="A280" s="473"/>
      <c r="B280" s="421"/>
      <c r="C280" s="422"/>
      <c r="D280" s="421"/>
      <c r="E280" s="421"/>
      <c r="F280" s="6" t="s">
        <v>19</v>
      </c>
      <c r="G280" s="6" t="s">
        <v>22</v>
      </c>
      <c r="H280" s="6" t="s">
        <v>59</v>
      </c>
      <c r="I280" s="6" t="s">
        <v>320</v>
      </c>
      <c r="J280" s="421"/>
      <c r="K280" s="421"/>
      <c r="L280" s="421"/>
      <c r="M280" s="46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40"/>
        <v>0</v>
      </c>
      <c r="V280" s="5" t="s">
        <v>8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5">
        <v>0</v>
      </c>
      <c r="AI280" s="5">
        <v>0</v>
      </c>
      <c r="AJ280" s="5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5">
        <v>0</v>
      </c>
      <c r="AV280" s="587"/>
    </row>
    <row r="281" spans="1:48" ht="19.5" customHeight="1" x14ac:dyDescent="0.25">
      <c r="A281" s="473"/>
      <c r="B281" s="421"/>
      <c r="C281" s="422"/>
      <c r="D281" s="421"/>
      <c r="E281" s="421"/>
      <c r="F281" s="423" t="s">
        <v>39</v>
      </c>
      <c r="G281" s="423" t="s">
        <v>21</v>
      </c>
      <c r="H281" s="423" t="s">
        <v>59</v>
      </c>
      <c r="I281" s="423" t="s">
        <v>365</v>
      </c>
      <c r="J281" s="421"/>
      <c r="K281" s="421"/>
      <c r="L281" s="421"/>
      <c r="M281" s="46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40"/>
        <v>0</v>
      </c>
      <c r="V281" s="7" t="s">
        <v>50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5">
        <v>0</v>
      </c>
      <c r="AI281" s="5">
        <v>0</v>
      </c>
      <c r="AJ281" s="5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5">
        <v>0</v>
      </c>
      <c r="AV281" s="587"/>
    </row>
    <row r="282" spans="1:48" ht="19.5" customHeight="1" x14ac:dyDescent="0.25">
      <c r="A282" s="473"/>
      <c r="B282" s="421"/>
      <c r="C282" s="422"/>
      <c r="D282" s="421"/>
      <c r="E282" s="421"/>
      <c r="F282" s="423"/>
      <c r="G282" s="423"/>
      <c r="H282" s="423"/>
      <c r="I282" s="423"/>
      <c r="J282" s="421"/>
      <c r="K282" s="421"/>
      <c r="L282" s="421"/>
      <c r="M282" s="46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40"/>
        <v>0</v>
      </c>
      <c r="V282" s="7" t="s">
        <v>51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5">
        <v>0</v>
      </c>
      <c r="AI282" s="5">
        <v>0</v>
      </c>
      <c r="AJ282" s="5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5">
        <v>0</v>
      </c>
      <c r="AV282" s="587"/>
    </row>
    <row r="283" spans="1:48" ht="18" customHeight="1" x14ac:dyDescent="0.25">
      <c r="A283" s="473"/>
      <c r="B283" s="421"/>
      <c r="C283" s="422"/>
      <c r="D283" s="421"/>
      <c r="E283" s="421"/>
      <c r="F283" s="423"/>
      <c r="G283" s="423"/>
      <c r="H283" s="423"/>
      <c r="I283" s="423"/>
      <c r="J283" s="421"/>
      <c r="K283" s="421"/>
      <c r="L283" s="421"/>
      <c r="M283" s="46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40"/>
        <v>0</v>
      </c>
      <c r="V283" s="7" t="s">
        <v>52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5">
        <v>0</v>
      </c>
      <c r="AI283" s="5">
        <v>0</v>
      </c>
      <c r="AJ283" s="5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5">
        <v>0</v>
      </c>
      <c r="AV283" s="586"/>
    </row>
    <row r="284" spans="1:48" ht="18" customHeight="1" x14ac:dyDescent="0.25">
      <c r="A284" s="473"/>
      <c r="B284" s="421"/>
      <c r="C284" s="422"/>
      <c r="D284" s="421"/>
      <c r="E284" s="421"/>
      <c r="F284" s="423"/>
      <c r="G284" s="423"/>
      <c r="H284" s="423"/>
      <c r="I284" s="423"/>
      <c r="J284" s="421"/>
      <c r="K284" s="421"/>
      <c r="L284" s="421"/>
      <c r="M284" s="488"/>
      <c r="N284" s="231">
        <f t="shared" ref="N284:T284" si="145">SUM(N276:N283)</f>
        <v>0</v>
      </c>
      <c r="O284" s="231">
        <f t="shared" si="145"/>
        <v>0</v>
      </c>
      <c r="P284" s="231">
        <f t="shared" si="145"/>
        <v>0</v>
      </c>
      <c r="Q284" s="231">
        <f t="shared" si="145"/>
        <v>0</v>
      </c>
      <c r="R284" s="231">
        <f t="shared" si="145"/>
        <v>1.29094</v>
      </c>
      <c r="S284" s="231">
        <f t="shared" si="145"/>
        <v>0</v>
      </c>
      <c r="T284" s="231">
        <f t="shared" si="145"/>
        <v>0</v>
      </c>
      <c r="U284" s="232">
        <f t="shared" si="140"/>
        <v>1.29094</v>
      </c>
      <c r="V284" s="232" t="s">
        <v>11</v>
      </c>
      <c r="W284" s="194">
        <f t="shared" ref="W284:AU284" si="146">SUM(W276:W283)</f>
        <v>0</v>
      </c>
      <c r="X284" s="194">
        <f>X276+X280+X281+X282+X283</f>
        <v>906.19800000000009</v>
      </c>
      <c r="Y284" s="194">
        <f t="shared" ref="Y284:AS284" si="147">Y276+Y280+Y281+Y282+Y283</f>
        <v>0</v>
      </c>
      <c r="Z284" s="194">
        <f t="shared" si="147"/>
        <v>0</v>
      </c>
      <c r="AA284" s="194">
        <f t="shared" si="147"/>
        <v>0</v>
      </c>
      <c r="AB284" s="194">
        <f t="shared" si="147"/>
        <v>0</v>
      </c>
      <c r="AC284" s="194">
        <f t="shared" si="147"/>
        <v>0</v>
      </c>
      <c r="AD284" s="194">
        <f t="shared" si="147"/>
        <v>0</v>
      </c>
      <c r="AE284" s="194">
        <f t="shared" si="147"/>
        <v>0</v>
      </c>
      <c r="AF284" s="194">
        <f t="shared" si="147"/>
        <v>870.52800000000002</v>
      </c>
      <c r="AG284" s="194">
        <f t="shared" si="147"/>
        <v>906.19800000000009</v>
      </c>
      <c r="AH284" s="231">
        <f t="shared" si="147"/>
        <v>870.53</v>
      </c>
      <c r="AI284" s="231">
        <f t="shared" si="147"/>
        <v>870.53</v>
      </c>
      <c r="AJ284" s="231">
        <f t="shared" si="147"/>
        <v>870.53</v>
      </c>
      <c r="AK284" s="194">
        <f t="shared" si="147"/>
        <v>870.52800000000002</v>
      </c>
      <c r="AL284" s="194">
        <v>906.19500000000005</v>
      </c>
      <c r="AM284" s="194">
        <f t="shared" si="147"/>
        <v>0</v>
      </c>
      <c r="AN284" s="194">
        <f t="shared" si="147"/>
        <v>0</v>
      </c>
      <c r="AO284" s="194">
        <f t="shared" si="147"/>
        <v>0</v>
      </c>
      <c r="AP284" s="194">
        <f t="shared" si="147"/>
        <v>0</v>
      </c>
      <c r="AQ284" s="194">
        <f t="shared" si="147"/>
        <v>0</v>
      </c>
      <c r="AR284" s="194">
        <f t="shared" si="147"/>
        <v>0</v>
      </c>
      <c r="AS284" s="194">
        <f t="shared" si="147"/>
        <v>0</v>
      </c>
      <c r="AT284" s="194">
        <f t="shared" ref="AT284" si="148">AT276+AT278+AT279+AT280+AT281+AT282+AT283</f>
        <v>0</v>
      </c>
      <c r="AU284" s="231">
        <f t="shared" si="146"/>
        <v>0</v>
      </c>
      <c r="AV284" s="329"/>
    </row>
    <row r="285" spans="1:48" ht="19.5" customHeight="1" x14ac:dyDescent="0.25">
      <c r="A285" s="473"/>
      <c r="B285" s="421" t="s">
        <v>240</v>
      </c>
      <c r="C285" s="422" t="s">
        <v>100</v>
      </c>
      <c r="D285" s="421" t="s">
        <v>265</v>
      </c>
      <c r="E285" s="42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421" t="s">
        <v>82</v>
      </c>
      <c r="K285" s="421" t="s">
        <v>82</v>
      </c>
      <c r="L285" s="421" t="s">
        <v>103</v>
      </c>
      <c r="M285" s="462">
        <f t="shared" ref="M285" si="149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40"/>
        <v>3.5608399999999998</v>
      </c>
      <c r="V285" s="7" t="s">
        <v>3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5">
        <v>0</v>
      </c>
      <c r="AI285" s="5">
        <v>0</v>
      </c>
      <c r="AJ285" s="5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5">
        <v>0</v>
      </c>
      <c r="AV285" s="303"/>
    </row>
    <row r="286" spans="1:48" ht="19.5" customHeight="1" x14ac:dyDescent="0.25">
      <c r="A286" s="473"/>
      <c r="B286" s="421"/>
      <c r="C286" s="422"/>
      <c r="D286" s="421"/>
      <c r="E286" s="421"/>
      <c r="F286" s="6" t="s">
        <v>19</v>
      </c>
      <c r="G286" s="6" t="s">
        <v>22</v>
      </c>
      <c r="H286" s="6" t="s">
        <v>59</v>
      </c>
      <c r="I286" s="6" t="s">
        <v>321</v>
      </c>
      <c r="J286" s="421"/>
      <c r="K286" s="421"/>
      <c r="L286" s="421"/>
      <c r="M286" s="46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40"/>
        <v>0</v>
      </c>
      <c r="V286" s="5" t="s">
        <v>8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5">
        <v>0</v>
      </c>
      <c r="AI286" s="5">
        <v>0</v>
      </c>
      <c r="AJ286" s="5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5">
        <v>0</v>
      </c>
      <c r="AV286" s="303"/>
    </row>
    <row r="287" spans="1:48" ht="19.5" customHeight="1" x14ac:dyDescent="0.25">
      <c r="A287" s="473"/>
      <c r="B287" s="421"/>
      <c r="C287" s="422"/>
      <c r="D287" s="421"/>
      <c r="E287" s="421"/>
      <c r="F287" s="423" t="s">
        <v>39</v>
      </c>
      <c r="G287" s="423" t="s">
        <v>21</v>
      </c>
      <c r="H287" s="423" t="s">
        <v>59</v>
      </c>
      <c r="I287" s="423" t="s">
        <v>302</v>
      </c>
      <c r="J287" s="421"/>
      <c r="K287" s="421"/>
      <c r="L287" s="421"/>
      <c r="M287" s="46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40"/>
        <v>0</v>
      </c>
      <c r="V287" s="7" t="s">
        <v>50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5">
        <v>0</v>
      </c>
      <c r="AI287" s="5">
        <v>0</v>
      </c>
      <c r="AJ287" s="5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5">
        <v>0</v>
      </c>
      <c r="AV287" s="303"/>
    </row>
    <row r="288" spans="1:48" ht="19.5" customHeight="1" x14ac:dyDescent="0.25">
      <c r="A288" s="473"/>
      <c r="B288" s="421"/>
      <c r="C288" s="422"/>
      <c r="D288" s="421"/>
      <c r="E288" s="421"/>
      <c r="F288" s="423"/>
      <c r="G288" s="423"/>
      <c r="H288" s="423"/>
      <c r="I288" s="423"/>
      <c r="J288" s="421"/>
      <c r="K288" s="421"/>
      <c r="L288" s="421"/>
      <c r="M288" s="46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40"/>
        <v>0</v>
      </c>
      <c r="V288" s="7" t="s">
        <v>51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5">
        <v>0</v>
      </c>
      <c r="AI288" s="5">
        <v>0</v>
      </c>
      <c r="AJ288" s="5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0</v>
      </c>
      <c r="AT288" s="94">
        <v>0</v>
      </c>
      <c r="AU288" s="5">
        <v>0</v>
      </c>
      <c r="AV288" s="303"/>
    </row>
    <row r="289" spans="1:48" ht="18" customHeight="1" x14ac:dyDescent="0.25">
      <c r="A289" s="473"/>
      <c r="B289" s="421"/>
      <c r="C289" s="422"/>
      <c r="D289" s="421"/>
      <c r="E289" s="421"/>
      <c r="F289" s="423"/>
      <c r="G289" s="423"/>
      <c r="H289" s="423"/>
      <c r="I289" s="423"/>
      <c r="J289" s="421"/>
      <c r="K289" s="421"/>
      <c r="L289" s="421"/>
      <c r="M289" s="46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40"/>
        <v>0</v>
      </c>
      <c r="V289" s="7" t="s">
        <v>52</v>
      </c>
      <c r="W289" s="94">
        <v>0</v>
      </c>
      <c r="X289" s="94">
        <v>0</v>
      </c>
      <c r="Y289" s="94">
        <v>0</v>
      </c>
      <c r="Z289" s="94">
        <v>0</v>
      </c>
      <c r="AA289" s="94">
        <v>0</v>
      </c>
      <c r="AB289" s="94">
        <v>0</v>
      </c>
      <c r="AC289" s="94">
        <v>0</v>
      </c>
      <c r="AD289" s="94">
        <v>0</v>
      </c>
      <c r="AE289" s="94">
        <v>0</v>
      </c>
      <c r="AF289" s="94">
        <v>0</v>
      </c>
      <c r="AG289" s="94">
        <v>0</v>
      </c>
      <c r="AH289" s="5">
        <v>0</v>
      </c>
      <c r="AI289" s="5">
        <v>0</v>
      </c>
      <c r="AJ289" s="5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5">
        <v>0</v>
      </c>
      <c r="AV289" s="303"/>
    </row>
    <row r="290" spans="1:48" ht="18" customHeight="1" x14ac:dyDescent="0.25">
      <c r="A290" s="474"/>
      <c r="B290" s="421"/>
      <c r="C290" s="422"/>
      <c r="D290" s="421"/>
      <c r="E290" s="421"/>
      <c r="F290" s="423"/>
      <c r="G290" s="423"/>
      <c r="H290" s="423"/>
      <c r="I290" s="423"/>
      <c r="J290" s="421"/>
      <c r="K290" s="421"/>
      <c r="L290" s="421"/>
      <c r="M290" s="488"/>
      <c r="N290" s="231">
        <f t="shared" ref="N290:T290" si="150">SUM(N285:N289)</f>
        <v>0</v>
      </c>
      <c r="O290" s="231">
        <f t="shared" si="150"/>
        <v>0</v>
      </c>
      <c r="P290" s="231">
        <f t="shared" si="150"/>
        <v>0</v>
      </c>
      <c r="Q290" s="231">
        <f t="shared" si="150"/>
        <v>0</v>
      </c>
      <c r="R290" s="231">
        <f t="shared" si="150"/>
        <v>3.5608399999999998</v>
      </c>
      <c r="S290" s="231">
        <f t="shared" si="150"/>
        <v>0</v>
      </c>
      <c r="T290" s="231">
        <f t="shared" si="150"/>
        <v>0</v>
      </c>
      <c r="U290" s="232">
        <f t="shared" si="140"/>
        <v>3.5608399999999998</v>
      </c>
      <c r="V290" s="232" t="s">
        <v>11</v>
      </c>
      <c r="W290" s="194">
        <f t="shared" ref="W290:AU290" si="151">SUM(W285:W289)</f>
        <v>0</v>
      </c>
      <c r="X290" s="194">
        <f t="shared" si="151"/>
        <v>0</v>
      </c>
      <c r="Y290" s="194">
        <f t="shared" si="151"/>
        <v>0</v>
      </c>
      <c r="Z290" s="194">
        <f t="shared" si="151"/>
        <v>0</v>
      </c>
      <c r="AA290" s="194">
        <f t="shared" si="151"/>
        <v>0</v>
      </c>
      <c r="AB290" s="194">
        <f t="shared" si="151"/>
        <v>0</v>
      </c>
      <c r="AC290" s="194">
        <f t="shared" si="151"/>
        <v>0</v>
      </c>
      <c r="AD290" s="194">
        <f t="shared" si="151"/>
        <v>0</v>
      </c>
      <c r="AE290" s="194">
        <f t="shared" si="151"/>
        <v>0</v>
      </c>
      <c r="AF290" s="194">
        <f t="shared" si="151"/>
        <v>0</v>
      </c>
      <c r="AG290" s="194">
        <f t="shared" si="151"/>
        <v>0</v>
      </c>
      <c r="AH290" s="231">
        <f t="shared" si="151"/>
        <v>0</v>
      </c>
      <c r="AI290" s="231">
        <f t="shared" si="151"/>
        <v>0</v>
      </c>
      <c r="AJ290" s="231">
        <f t="shared" si="151"/>
        <v>0</v>
      </c>
      <c r="AK290" s="194">
        <f t="shared" si="151"/>
        <v>0</v>
      </c>
      <c r="AL290" s="194">
        <f t="shared" si="151"/>
        <v>0</v>
      </c>
      <c r="AM290" s="194">
        <f t="shared" si="151"/>
        <v>0</v>
      </c>
      <c r="AN290" s="194">
        <f t="shared" si="151"/>
        <v>0</v>
      </c>
      <c r="AO290" s="194">
        <f t="shared" si="151"/>
        <v>0</v>
      </c>
      <c r="AP290" s="194">
        <f t="shared" si="151"/>
        <v>0</v>
      </c>
      <c r="AQ290" s="194">
        <f t="shared" si="151"/>
        <v>0</v>
      </c>
      <c r="AR290" s="194">
        <f t="shared" si="151"/>
        <v>0</v>
      </c>
      <c r="AS290" s="194">
        <f t="shared" si="151"/>
        <v>0</v>
      </c>
      <c r="AT290" s="194">
        <f t="shared" si="151"/>
        <v>0</v>
      </c>
      <c r="AU290" s="231">
        <f t="shared" si="151"/>
        <v>0</v>
      </c>
      <c r="AV290" s="329"/>
    </row>
    <row r="291" spans="1:48" ht="15.75" customHeight="1" x14ac:dyDescent="0.25">
      <c r="A291" s="414" t="s">
        <v>169</v>
      </c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465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89"/>
      <c r="AI291" s="189"/>
      <c r="AJ291" s="189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89"/>
      <c r="AV291" s="303"/>
    </row>
    <row r="292" spans="1:48" ht="29.25" customHeight="1" x14ac:dyDescent="0.25">
      <c r="A292" s="469" t="s">
        <v>65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89"/>
      <c r="AI292" s="189"/>
      <c r="AJ292" s="189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89"/>
      <c r="AV292" s="303"/>
    </row>
    <row r="293" spans="1:48" ht="15.75" customHeight="1" x14ac:dyDescent="0.25">
      <c r="A293" s="414" t="s">
        <v>168</v>
      </c>
      <c r="B293" s="415"/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  <c r="U293" s="415"/>
      <c r="V293" s="465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89"/>
      <c r="AI293" s="189"/>
      <c r="AJ293" s="189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89"/>
      <c r="AV293" s="303"/>
    </row>
    <row r="294" spans="1:48" ht="29.25" customHeight="1" x14ac:dyDescent="0.25">
      <c r="A294" s="469" t="s">
        <v>65</v>
      </c>
      <c r="B294" s="470"/>
      <c r="C294" s="470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89"/>
      <c r="AI294" s="189"/>
      <c r="AJ294" s="189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89"/>
      <c r="AV294" s="303"/>
    </row>
    <row r="295" spans="1:48" ht="15.75" customHeight="1" x14ac:dyDescent="0.25">
      <c r="A295" s="414" t="s">
        <v>171</v>
      </c>
      <c r="B295" s="415"/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465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89"/>
      <c r="AI295" s="189"/>
      <c r="AJ295" s="189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89"/>
      <c r="AV295" s="303"/>
    </row>
    <row r="296" spans="1:48" ht="29.25" customHeight="1" x14ac:dyDescent="0.25">
      <c r="A296" s="469" t="s">
        <v>65</v>
      </c>
      <c r="B296" s="470"/>
      <c r="C296" s="470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89"/>
      <c r="AI296" s="189"/>
      <c r="AJ296" s="189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89"/>
      <c r="AV296" s="303"/>
    </row>
    <row r="297" spans="1:48" ht="15.75" customHeight="1" x14ac:dyDescent="0.25">
      <c r="A297" s="410" t="s">
        <v>30</v>
      </c>
      <c r="B297" s="411"/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2"/>
      <c r="X297" s="412"/>
      <c r="Y297" s="412"/>
      <c r="Z297" s="412"/>
      <c r="AA297" s="412"/>
      <c r="AB297" s="412"/>
      <c r="AC297" s="412"/>
      <c r="AD297" s="412"/>
      <c r="AE297" s="412"/>
      <c r="AF297" s="412"/>
      <c r="AG297" s="412"/>
      <c r="AH297" s="412"/>
      <c r="AI297" s="412"/>
      <c r="AJ297" s="412"/>
      <c r="AK297" s="412"/>
      <c r="AL297" s="412"/>
      <c r="AM297" s="412"/>
      <c r="AN297" s="412"/>
      <c r="AO297" s="412"/>
      <c r="AP297" s="412"/>
      <c r="AQ297" s="412"/>
      <c r="AR297" s="412"/>
      <c r="AS297" s="412"/>
      <c r="AT297" s="412"/>
      <c r="AU297" s="412"/>
      <c r="AV297" s="413"/>
    </row>
    <row r="298" spans="1:48" ht="15.75" customHeight="1" x14ac:dyDescent="0.25">
      <c r="A298" s="414" t="s">
        <v>172</v>
      </c>
      <c r="B298" s="415"/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  <c r="U298" s="415"/>
      <c r="V298" s="415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  <c r="AN298" s="416"/>
      <c r="AO298" s="416"/>
      <c r="AP298" s="416"/>
      <c r="AQ298" s="416"/>
      <c r="AR298" s="416"/>
      <c r="AS298" s="416"/>
      <c r="AT298" s="416"/>
      <c r="AU298" s="416"/>
      <c r="AV298" s="417"/>
    </row>
    <row r="299" spans="1:48" ht="19.5" customHeight="1" x14ac:dyDescent="0.25">
      <c r="A299" s="472"/>
      <c r="B299" s="421" t="s">
        <v>241</v>
      </c>
      <c r="C299" s="422" t="s">
        <v>104</v>
      </c>
      <c r="D299" s="421" t="s">
        <v>266</v>
      </c>
      <c r="E299" s="423" t="s">
        <v>141</v>
      </c>
      <c r="F299" s="6" t="s">
        <v>18</v>
      </c>
      <c r="G299" s="6" t="s">
        <v>20</v>
      </c>
      <c r="H299" s="6" t="s">
        <v>59</v>
      </c>
      <c r="I299" s="6" t="s">
        <v>296</v>
      </c>
      <c r="J299" s="464">
        <v>2019</v>
      </c>
      <c r="K299" s="464">
        <v>2021</v>
      </c>
      <c r="L299" s="462">
        <v>22.483270000000001</v>
      </c>
      <c r="M299" s="462">
        <f>R305+S305+T305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0" si="152">SUM(N299:T299)</f>
        <v>22.483280000000001</v>
      </c>
      <c r="V299" s="7" t="s">
        <v>3</v>
      </c>
      <c r="W299" s="94">
        <v>4809.3900000000003</v>
      </c>
      <c r="X299" s="94">
        <f t="shared" ref="X299:AS299" si="153">SUM(X300:X300)</f>
        <v>20</v>
      </c>
      <c r="Y299" s="94">
        <f t="shared" si="153"/>
        <v>0</v>
      </c>
      <c r="Z299" s="94">
        <f t="shared" si="153"/>
        <v>0</v>
      </c>
      <c r="AA299" s="94">
        <f t="shared" si="153"/>
        <v>0</v>
      </c>
      <c r="AB299" s="94">
        <f t="shared" si="153"/>
        <v>0</v>
      </c>
      <c r="AC299" s="94">
        <f t="shared" si="153"/>
        <v>0</v>
      </c>
      <c r="AD299" s="94">
        <f t="shared" si="153"/>
        <v>0</v>
      </c>
      <c r="AE299" s="94">
        <f t="shared" si="153"/>
        <v>0</v>
      </c>
      <c r="AF299" s="94">
        <f t="shared" si="153"/>
        <v>0</v>
      </c>
      <c r="AG299" s="94">
        <f t="shared" si="153"/>
        <v>20</v>
      </c>
      <c r="AH299" s="5">
        <f t="shared" si="153"/>
        <v>0</v>
      </c>
      <c r="AI299" s="5">
        <f t="shared" si="153"/>
        <v>0</v>
      </c>
      <c r="AJ299" s="5">
        <f t="shared" si="153"/>
        <v>0</v>
      </c>
      <c r="AK299" s="94">
        <f t="shared" si="153"/>
        <v>0</v>
      </c>
      <c r="AL299" s="94">
        <f t="shared" si="153"/>
        <v>0</v>
      </c>
      <c r="AM299" s="94">
        <f t="shared" si="153"/>
        <v>0</v>
      </c>
      <c r="AN299" s="94">
        <f t="shared" si="153"/>
        <v>0</v>
      </c>
      <c r="AO299" s="94">
        <f t="shared" si="153"/>
        <v>0</v>
      </c>
      <c r="AP299" s="94">
        <f t="shared" si="153"/>
        <v>0</v>
      </c>
      <c r="AQ299" s="94">
        <f t="shared" si="153"/>
        <v>0</v>
      </c>
      <c r="AR299" s="94">
        <f t="shared" si="153"/>
        <v>0</v>
      </c>
      <c r="AS299" s="94">
        <f t="shared" si="153"/>
        <v>0</v>
      </c>
      <c r="AT299" s="94">
        <v>0</v>
      </c>
      <c r="AU299" s="5">
        <v>0</v>
      </c>
      <c r="AV299" s="583" t="s">
        <v>1000</v>
      </c>
    </row>
    <row r="300" spans="1:48" s="276" customFormat="1" ht="40.5" hidden="1" customHeight="1" x14ac:dyDescent="0.2">
      <c r="A300" s="473"/>
      <c r="B300" s="421"/>
      <c r="C300" s="422"/>
      <c r="D300" s="421"/>
      <c r="E300" s="423"/>
      <c r="F300" s="273"/>
      <c r="G300" s="273"/>
      <c r="H300" s="273"/>
      <c r="I300" s="273"/>
      <c r="J300" s="464"/>
      <c r="K300" s="464"/>
      <c r="L300" s="462"/>
      <c r="M300" s="462"/>
      <c r="N300" s="274"/>
      <c r="O300" s="274"/>
      <c r="P300" s="274"/>
      <c r="Q300" s="274"/>
      <c r="R300" s="274"/>
      <c r="S300" s="274"/>
      <c r="T300" s="274"/>
      <c r="U300" s="274"/>
      <c r="V300" s="279" t="s">
        <v>932</v>
      </c>
      <c r="W300" s="275"/>
      <c r="X300" s="275">
        <v>20</v>
      </c>
      <c r="Y300" s="275"/>
      <c r="Z300" s="275"/>
      <c r="AA300" s="275"/>
      <c r="AB300" s="275"/>
      <c r="AC300" s="275"/>
      <c r="AD300" s="275"/>
      <c r="AE300" s="275"/>
      <c r="AF300" s="275"/>
      <c r="AG300" s="275">
        <v>20</v>
      </c>
      <c r="AH300" s="274"/>
      <c r="AI300" s="274"/>
      <c r="AJ300" s="274"/>
      <c r="AK300" s="275"/>
      <c r="AL300" s="275"/>
      <c r="AM300" s="275"/>
      <c r="AN300" s="275"/>
      <c r="AO300" s="275"/>
      <c r="AP300" s="275"/>
      <c r="AQ300" s="275"/>
      <c r="AR300" s="275"/>
      <c r="AS300" s="275"/>
      <c r="AT300" s="275"/>
      <c r="AU300" s="274"/>
      <c r="AV300" s="587"/>
    </row>
    <row r="301" spans="1:48" ht="19.5" customHeight="1" x14ac:dyDescent="0.25">
      <c r="A301" s="473"/>
      <c r="B301" s="421"/>
      <c r="C301" s="422"/>
      <c r="D301" s="421"/>
      <c r="E301" s="423"/>
      <c r="F301" s="6" t="s">
        <v>19</v>
      </c>
      <c r="G301" s="6" t="s">
        <v>22</v>
      </c>
      <c r="H301" s="6" t="s">
        <v>59</v>
      </c>
      <c r="I301" s="6" t="s">
        <v>296</v>
      </c>
      <c r="J301" s="464"/>
      <c r="K301" s="464"/>
      <c r="L301" s="462"/>
      <c r="M301" s="462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52"/>
        <v>0</v>
      </c>
      <c r="V301" s="5" t="s">
        <v>8</v>
      </c>
      <c r="W301" s="94">
        <v>0</v>
      </c>
      <c r="X301" s="94">
        <v>0</v>
      </c>
      <c r="Y301" s="94">
        <v>0</v>
      </c>
      <c r="Z301" s="94">
        <v>0</v>
      </c>
      <c r="AA301" s="94">
        <v>0</v>
      </c>
      <c r="AB301" s="94">
        <v>0</v>
      </c>
      <c r="AC301" s="94">
        <v>0</v>
      </c>
      <c r="AD301" s="94">
        <v>0</v>
      </c>
      <c r="AE301" s="94">
        <v>0</v>
      </c>
      <c r="AF301" s="94">
        <v>0</v>
      </c>
      <c r="AG301" s="94">
        <v>0</v>
      </c>
      <c r="AH301" s="5">
        <v>0</v>
      </c>
      <c r="AI301" s="5">
        <v>0</v>
      </c>
      <c r="AJ301" s="5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5">
        <v>0</v>
      </c>
      <c r="AV301" s="587"/>
    </row>
    <row r="302" spans="1:48" ht="19.5" customHeight="1" x14ac:dyDescent="0.25">
      <c r="A302" s="473"/>
      <c r="B302" s="421"/>
      <c r="C302" s="422"/>
      <c r="D302" s="421"/>
      <c r="E302" s="423"/>
      <c r="F302" s="423" t="s">
        <v>39</v>
      </c>
      <c r="G302" s="423" t="s">
        <v>21</v>
      </c>
      <c r="H302" s="423" t="s">
        <v>59</v>
      </c>
      <c r="I302" s="423" t="s">
        <v>316</v>
      </c>
      <c r="J302" s="464"/>
      <c r="K302" s="464"/>
      <c r="L302" s="462"/>
      <c r="M302" s="462"/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f t="shared" si="152"/>
        <v>0</v>
      </c>
      <c r="V302" s="7" t="s">
        <v>50</v>
      </c>
      <c r="W302" s="94">
        <v>0</v>
      </c>
      <c r="X302" s="94">
        <v>0</v>
      </c>
      <c r="Y302" s="94">
        <v>0</v>
      </c>
      <c r="Z302" s="94">
        <v>0</v>
      </c>
      <c r="AA302" s="94">
        <v>0</v>
      </c>
      <c r="AB302" s="94">
        <v>0</v>
      </c>
      <c r="AC302" s="94">
        <v>0</v>
      </c>
      <c r="AD302" s="94">
        <v>0</v>
      </c>
      <c r="AE302" s="94">
        <v>0</v>
      </c>
      <c r="AF302" s="94">
        <v>0</v>
      </c>
      <c r="AG302" s="94">
        <v>0</v>
      </c>
      <c r="AH302" s="5">
        <v>0</v>
      </c>
      <c r="AI302" s="5">
        <v>0</v>
      </c>
      <c r="AJ302" s="5">
        <v>0</v>
      </c>
      <c r="AK302" s="94">
        <v>0</v>
      </c>
      <c r="AL302" s="94">
        <v>0</v>
      </c>
      <c r="AM302" s="94">
        <v>0</v>
      </c>
      <c r="AN302" s="94">
        <v>0</v>
      </c>
      <c r="AO302" s="94">
        <v>0</v>
      </c>
      <c r="AP302" s="94">
        <v>0</v>
      </c>
      <c r="AQ302" s="94">
        <v>0</v>
      </c>
      <c r="AR302" s="94">
        <v>0</v>
      </c>
      <c r="AS302" s="94">
        <v>0</v>
      </c>
      <c r="AT302" s="94">
        <v>0</v>
      </c>
      <c r="AU302" s="5">
        <v>0</v>
      </c>
      <c r="AV302" s="587"/>
    </row>
    <row r="303" spans="1:48" ht="19.5" customHeight="1" x14ac:dyDescent="0.25">
      <c r="A303" s="473"/>
      <c r="B303" s="421"/>
      <c r="C303" s="422"/>
      <c r="D303" s="421"/>
      <c r="E303" s="423"/>
      <c r="F303" s="423"/>
      <c r="G303" s="423"/>
      <c r="H303" s="423"/>
      <c r="I303" s="423"/>
      <c r="J303" s="464"/>
      <c r="K303" s="464"/>
      <c r="L303" s="462"/>
      <c r="M303" s="46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52"/>
        <v>0</v>
      </c>
      <c r="V303" s="7" t="s">
        <v>51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0</v>
      </c>
      <c r="AC303" s="94">
        <v>0</v>
      </c>
      <c r="AD303" s="94">
        <v>0</v>
      </c>
      <c r="AE303" s="94">
        <v>0</v>
      </c>
      <c r="AF303" s="94">
        <v>0</v>
      </c>
      <c r="AG303" s="94">
        <v>0</v>
      </c>
      <c r="AH303" s="5">
        <v>0</v>
      </c>
      <c r="AI303" s="5">
        <v>0</v>
      </c>
      <c r="AJ303" s="5">
        <v>0</v>
      </c>
      <c r="AK303" s="94">
        <v>0</v>
      </c>
      <c r="AL303" s="94">
        <v>0</v>
      </c>
      <c r="AM303" s="94">
        <v>0</v>
      </c>
      <c r="AN303" s="94">
        <v>0</v>
      </c>
      <c r="AO303" s="94">
        <v>0</v>
      </c>
      <c r="AP303" s="94">
        <v>0</v>
      </c>
      <c r="AQ303" s="94">
        <v>0</v>
      </c>
      <c r="AR303" s="94">
        <v>0</v>
      </c>
      <c r="AS303" s="94">
        <v>0</v>
      </c>
      <c r="AT303" s="94">
        <v>0</v>
      </c>
      <c r="AU303" s="5">
        <v>0</v>
      </c>
      <c r="AV303" s="587"/>
    </row>
    <row r="304" spans="1:48" ht="18" customHeight="1" x14ac:dyDescent="0.25">
      <c r="A304" s="473"/>
      <c r="B304" s="421"/>
      <c r="C304" s="422"/>
      <c r="D304" s="421"/>
      <c r="E304" s="423"/>
      <c r="F304" s="423"/>
      <c r="G304" s="423"/>
      <c r="H304" s="423"/>
      <c r="I304" s="423"/>
      <c r="J304" s="464"/>
      <c r="K304" s="464"/>
      <c r="L304" s="462"/>
      <c r="M304" s="46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52"/>
        <v>0</v>
      </c>
      <c r="V304" s="7" t="s">
        <v>52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0</v>
      </c>
      <c r="AE304" s="94">
        <v>0</v>
      </c>
      <c r="AF304" s="94">
        <v>0</v>
      </c>
      <c r="AG304" s="94">
        <v>0</v>
      </c>
      <c r="AH304" s="5">
        <v>0</v>
      </c>
      <c r="AI304" s="5">
        <v>0</v>
      </c>
      <c r="AJ304" s="5">
        <v>0</v>
      </c>
      <c r="AK304" s="94">
        <v>0</v>
      </c>
      <c r="AL304" s="94">
        <v>0</v>
      </c>
      <c r="AM304" s="94">
        <v>0</v>
      </c>
      <c r="AN304" s="94">
        <v>0</v>
      </c>
      <c r="AO304" s="94">
        <v>0</v>
      </c>
      <c r="AP304" s="94">
        <v>0</v>
      </c>
      <c r="AQ304" s="94">
        <v>0</v>
      </c>
      <c r="AR304" s="94">
        <v>0</v>
      </c>
      <c r="AS304" s="94">
        <v>0</v>
      </c>
      <c r="AT304" s="94">
        <v>0</v>
      </c>
      <c r="AU304" s="5">
        <v>0</v>
      </c>
      <c r="AV304" s="586"/>
    </row>
    <row r="305" spans="1:48" ht="17.25" customHeight="1" x14ac:dyDescent="0.25">
      <c r="A305" s="473"/>
      <c r="B305" s="421"/>
      <c r="C305" s="422"/>
      <c r="D305" s="421"/>
      <c r="E305" s="423"/>
      <c r="F305" s="423"/>
      <c r="G305" s="423"/>
      <c r="H305" s="423"/>
      <c r="I305" s="423"/>
      <c r="J305" s="464"/>
      <c r="K305" s="464"/>
      <c r="L305" s="462"/>
      <c r="M305" s="462"/>
      <c r="N305" s="231">
        <f t="shared" ref="N305:T305" si="154">SUM(N299:N304)</f>
        <v>0.61667000000000005</v>
      </c>
      <c r="O305" s="231">
        <f t="shared" si="154"/>
        <v>6.6655499999999996</v>
      </c>
      <c r="P305" s="231">
        <f t="shared" si="154"/>
        <v>0.88868999999999998</v>
      </c>
      <c r="Q305" s="231">
        <f t="shared" si="154"/>
        <v>4.8093899999999996</v>
      </c>
      <c r="R305" s="231">
        <f t="shared" si="154"/>
        <v>9.5029800000000009</v>
      </c>
      <c r="S305" s="231">
        <f t="shared" si="154"/>
        <v>0</v>
      </c>
      <c r="T305" s="231">
        <f t="shared" si="154"/>
        <v>0</v>
      </c>
      <c r="U305" s="232">
        <f t="shared" si="152"/>
        <v>22.483280000000001</v>
      </c>
      <c r="V305" s="232" t="s">
        <v>11</v>
      </c>
      <c r="W305" s="194">
        <f t="shared" ref="W305" si="155">SUM(W299:W304)</f>
        <v>4809.3900000000003</v>
      </c>
      <c r="X305" s="194">
        <f t="shared" ref="X305:AU305" si="156">X299+X301+X302+X303+X304</f>
        <v>20</v>
      </c>
      <c r="Y305" s="194">
        <f t="shared" si="156"/>
        <v>0</v>
      </c>
      <c r="Z305" s="194">
        <f t="shared" si="156"/>
        <v>0</v>
      </c>
      <c r="AA305" s="194">
        <f t="shared" si="156"/>
        <v>0</v>
      </c>
      <c r="AB305" s="194">
        <f t="shared" si="156"/>
        <v>0</v>
      </c>
      <c r="AC305" s="194">
        <f t="shared" si="156"/>
        <v>0</v>
      </c>
      <c r="AD305" s="194">
        <f t="shared" si="156"/>
        <v>0</v>
      </c>
      <c r="AE305" s="194">
        <f t="shared" si="156"/>
        <v>0</v>
      </c>
      <c r="AF305" s="194">
        <f t="shared" si="156"/>
        <v>0</v>
      </c>
      <c r="AG305" s="194">
        <f t="shared" si="156"/>
        <v>20</v>
      </c>
      <c r="AH305" s="231">
        <f t="shared" si="156"/>
        <v>0</v>
      </c>
      <c r="AI305" s="231">
        <f t="shared" si="156"/>
        <v>0</v>
      </c>
      <c r="AJ305" s="231">
        <f t="shared" si="156"/>
        <v>0</v>
      </c>
      <c r="AK305" s="194">
        <f t="shared" si="156"/>
        <v>0</v>
      </c>
      <c r="AL305" s="194">
        <f t="shared" si="156"/>
        <v>0</v>
      </c>
      <c r="AM305" s="194">
        <f t="shared" si="156"/>
        <v>0</v>
      </c>
      <c r="AN305" s="194">
        <f t="shared" si="156"/>
        <v>0</v>
      </c>
      <c r="AO305" s="194">
        <f t="shared" si="156"/>
        <v>0</v>
      </c>
      <c r="AP305" s="194">
        <f t="shared" si="156"/>
        <v>0</v>
      </c>
      <c r="AQ305" s="194">
        <f t="shared" si="156"/>
        <v>0</v>
      </c>
      <c r="AR305" s="194">
        <f t="shared" si="156"/>
        <v>0</v>
      </c>
      <c r="AS305" s="194">
        <f t="shared" si="156"/>
        <v>0</v>
      </c>
      <c r="AT305" s="194">
        <f t="shared" si="156"/>
        <v>0</v>
      </c>
      <c r="AU305" s="231">
        <f t="shared" si="156"/>
        <v>0</v>
      </c>
      <c r="AV305" s="329"/>
    </row>
    <row r="306" spans="1:48" ht="19.5" customHeight="1" x14ac:dyDescent="0.25">
      <c r="A306" s="473"/>
      <c r="B306" s="421" t="s">
        <v>242</v>
      </c>
      <c r="C306" s="422" t="s">
        <v>964</v>
      </c>
      <c r="D306" s="421" t="s">
        <v>267</v>
      </c>
      <c r="E306" s="423" t="s">
        <v>280</v>
      </c>
      <c r="F306" s="6" t="s">
        <v>18</v>
      </c>
      <c r="G306" s="6" t="s">
        <v>20</v>
      </c>
      <c r="H306" s="6" t="s">
        <v>296</v>
      </c>
      <c r="I306" s="6" t="s">
        <v>296</v>
      </c>
      <c r="J306" s="464">
        <v>2021</v>
      </c>
      <c r="K306" s="464">
        <v>2021</v>
      </c>
      <c r="L306" s="462">
        <v>9.9091000000000005</v>
      </c>
      <c r="M306" s="462">
        <f t="shared" ref="M306" si="157">R311+S311+T311</f>
        <v>0</v>
      </c>
      <c r="N306" s="5">
        <v>0</v>
      </c>
      <c r="O306" s="5">
        <v>0</v>
      </c>
      <c r="P306" s="5">
        <v>2.5919599999999998</v>
      </c>
      <c r="Q306" s="5">
        <v>7.3171400000000002</v>
      </c>
      <c r="R306" s="5">
        <v>0</v>
      </c>
      <c r="S306" s="5">
        <v>0</v>
      </c>
      <c r="T306" s="5">
        <v>0</v>
      </c>
      <c r="U306" s="5">
        <f t="shared" si="152"/>
        <v>9.9091000000000005</v>
      </c>
      <c r="V306" s="7" t="s">
        <v>3</v>
      </c>
      <c r="W306" s="94">
        <v>7317.14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0</v>
      </c>
      <c r="AF306" s="94">
        <v>0</v>
      </c>
      <c r="AG306" s="94">
        <v>0</v>
      </c>
      <c r="AH306" s="5">
        <v>0</v>
      </c>
      <c r="AI306" s="5">
        <v>0</v>
      </c>
      <c r="AJ306" s="5">
        <v>0</v>
      </c>
      <c r="AK306" s="94">
        <v>0</v>
      </c>
      <c r="AL306" s="94">
        <v>0</v>
      </c>
      <c r="AM306" s="94">
        <v>0</v>
      </c>
      <c r="AN306" s="94">
        <v>0</v>
      </c>
      <c r="AO306" s="94">
        <v>0</v>
      </c>
      <c r="AP306" s="94">
        <v>0</v>
      </c>
      <c r="AQ306" s="94">
        <v>0</v>
      </c>
      <c r="AR306" s="94">
        <v>0</v>
      </c>
      <c r="AS306" s="94">
        <v>0</v>
      </c>
      <c r="AT306" s="94">
        <v>0</v>
      </c>
      <c r="AU306" s="5">
        <v>0</v>
      </c>
      <c r="AV306" s="583" t="s">
        <v>1001</v>
      </c>
    </row>
    <row r="307" spans="1:48" ht="19.5" customHeight="1" x14ac:dyDescent="0.25">
      <c r="A307" s="473"/>
      <c r="B307" s="421"/>
      <c r="C307" s="422"/>
      <c r="D307" s="421"/>
      <c r="E307" s="423"/>
      <c r="F307" s="6" t="s">
        <v>19</v>
      </c>
      <c r="G307" s="6" t="s">
        <v>22</v>
      </c>
      <c r="H307" s="6" t="s">
        <v>296</v>
      </c>
      <c r="I307" s="6" t="s">
        <v>296</v>
      </c>
      <c r="J307" s="464"/>
      <c r="K307" s="464"/>
      <c r="L307" s="462"/>
      <c r="M307" s="46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52"/>
        <v>0</v>
      </c>
      <c r="V307" s="5" t="s">
        <v>8</v>
      </c>
      <c r="W307" s="94">
        <v>0</v>
      </c>
      <c r="X307" s="94">
        <v>0</v>
      </c>
      <c r="Y307" s="94">
        <v>0</v>
      </c>
      <c r="Z307" s="94">
        <v>0</v>
      </c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5">
        <v>0</v>
      </c>
      <c r="AI307" s="5">
        <v>0</v>
      </c>
      <c r="AJ307" s="5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5">
        <v>0</v>
      </c>
      <c r="AV307" s="584"/>
    </row>
    <row r="308" spans="1:48" ht="19.5" customHeight="1" x14ac:dyDescent="0.25">
      <c r="A308" s="473"/>
      <c r="B308" s="421"/>
      <c r="C308" s="422"/>
      <c r="D308" s="421"/>
      <c r="E308" s="423"/>
      <c r="F308" s="423" t="s">
        <v>39</v>
      </c>
      <c r="G308" s="423" t="s">
        <v>21</v>
      </c>
      <c r="H308" s="423" t="s">
        <v>296</v>
      </c>
      <c r="I308" s="423" t="s">
        <v>296</v>
      </c>
      <c r="J308" s="464"/>
      <c r="K308" s="464"/>
      <c r="L308" s="462"/>
      <c r="M308" s="462"/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f t="shared" si="152"/>
        <v>0</v>
      </c>
      <c r="V308" s="7" t="s">
        <v>50</v>
      </c>
      <c r="W308" s="94">
        <v>0</v>
      </c>
      <c r="X308" s="94">
        <v>0</v>
      </c>
      <c r="Y308" s="94">
        <v>0</v>
      </c>
      <c r="Z308" s="94">
        <v>0</v>
      </c>
      <c r="AA308" s="94">
        <v>0</v>
      </c>
      <c r="AB308" s="94">
        <v>0</v>
      </c>
      <c r="AC308" s="94">
        <v>0</v>
      </c>
      <c r="AD308" s="94">
        <v>0</v>
      </c>
      <c r="AE308" s="94">
        <v>0</v>
      </c>
      <c r="AF308" s="94">
        <v>0</v>
      </c>
      <c r="AG308" s="94">
        <v>0</v>
      </c>
      <c r="AH308" s="5">
        <v>0</v>
      </c>
      <c r="AI308" s="5">
        <v>0</v>
      </c>
      <c r="AJ308" s="5">
        <v>0</v>
      </c>
      <c r="AK308" s="94">
        <v>0</v>
      </c>
      <c r="AL308" s="94">
        <v>0</v>
      </c>
      <c r="AM308" s="94">
        <v>0</v>
      </c>
      <c r="AN308" s="94">
        <v>0</v>
      </c>
      <c r="AO308" s="94">
        <v>0</v>
      </c>
      <c r="AP308" s="94">
        <v>0</v>
      </c>
      <c r="AQ308" s="94">
        <v>0</v>
      </c>
      <c r="AR308" s="94">
        <v>0</v>
      </c>
      <c r="AS308" s="94">
        <v>0</v>
      </c>
      <c r="AT308" s="94">
        <v>0</v>
      </c>
      <c r="AU308" s="5">
        <v>0</v>
      </c>
      <c r="AV308" s="584"/>
    </row>
    <row r="309" spans="1:48" ht="19.5" customHeight="1" x14ac:dyDescent="0.25">
      <c r="A309" s="473"/>
      <c r="B309" s="421"/>
      <c r="C309" s="422"/>
      <c r="D309" s="421"/>
      <c r="E309" s="423"/>
      <c r="F309" s="423"/>
      <c r="G309" s="423"/>
      <c r="H309" s="423"/>
      <c r="I309" s="423"/>
      <c r="J309" s="464"/>
      <c r="K309" s="464"/>
      <c r="L309" s="462"/>
      <c r="M309" s="46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52"/>
        <v>0</v>
      </c>
      <c r="V309" s="7" t="s">
        <v>51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0</v>
      </c>
      <c r="AE309" s="94">
        <v>0</v>
      </c>
      <c r="AF309" s="94">
        <v>0</v>
      </c>
      <c r="AG309" s="94">
        <v>0</v>
      </c>
      <c r="AH309" s="5">
        <v>0</v>
      </c>
      <c r="AI309" s="5">
        <v>0</v>
      </c>
      <c r="AJ309" s="5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0</v>
      </c>
      <c r="AS309" s="94">
        <v>0</v>
      </c>
      <c r="AT309" s="94">
        <v>0</v>
      </c>
      <c r="AU309" s="5">
        <v>0</v>
      </c>
      <c r="AV309" s="584"/>
    </row>
    <row r="310" spans="1:48" ht="18" customHeight="1" x14ac:dyDescent="0.25">
      <c r="A310" s="473"/>
      <c r="B310" s="421"/>
      <c r="C310" s="422"/>
      <c r="D310" s="421"/>
      <c r="E310" s="423"/>
      <c r="F310" s="423"/>
      <c r="G310" s="423"/>
      <c r="H310" s="423"/>
      <c r="I310" s="423"/>
      <c r="J310" s="464"/>
      <c r="K310" s="464"/>
      <c r="L310" s="462"/>
      <c r="M310" s="46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52"/>
        <v>0</v>
      </c>
      <c r="V310" s="7" t="s">
        <v>52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5">
        <v>0</v>
      </c>
      <c r="AI310" s="5">
        <v>0</v>
      </c>
      <c r="AJ310" s="5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0</v>
      </c>
      <c r="AQ310" s="94">
        <v>0</v>
      </c>
      <c r="AR310" s="94">
        <v>0</v>
      </c>
      <c r="AS310" s="94">
        <v>0</v>
      </c>
      <c r="AT310" s="94">
        <v>0</v>
      </c>
      <c r="AU310" s="5">
        <v>0</v>
      </c>
      <c r="AV310" s="585"/>
    </row>
    <row r="311" spans="1:48" ht="17.25" customHeight="1" x14ac:dyDescent="0.25">
      <c r="A311" s="473"/>
      <c r="B311" s="421"/>
      <c r="C311" s="422"/>
      <c r="D311" s="421"/>
      <c r="E311" s="423"/>
      <c r="F311" s="423"/>
      <c r="G311" s="423"/>
      <c r="H311" s="423"/>
      <c r="I311" s="423"/>
      <c r="J311" s="464"/>
      <c r="K311" s="464"/>
      <c r="L311" s="462"/>
      <c r="M311" s="462"/>
      <c r="N311" s="231">
        <f t="shared" ref="N311:T311" si="158">SUM(N306:N310)</f>
        <v>0</v>
      </c>
      <c r="O311" s="231">
        <f t="shared" si="158"/>
        <v>0</v>
      </c>
      <c r="P311" s="231">
        <f t="shared" si="158"/>
        <v>2.5919599999999998</v>
      </c>
      <c r="Q311" s="231">
        <f t="shared" si="158"/>
        <v>7.3171400000000002</v>
      </c>
      <c r="R311" s="231">
        <f t="shared" si="158"/>
        <v>0</v>
      </c>
      <c r="S311" s="231">
        <f t="shared" si="158"/>
        <v>0</v>
      </c>
      <c r="T311" s="231">
        <f t="shared" si="158"/>
        <v>0</v>
      </c>
      <c r="U311" s="232">
        <f t="shared" si="152"/>
        <v>9.9091000000000005</v>
      </c>
      <c r="V311" s="232" t="s">
        <v>11</v>
      </c>
      <c r="W311" s="194">
        <f t="shared" ref="W311:AU311" si="159">SUM(W306:W310)</f>
        <v>7317.14</v>
      </c>
      <c r="X311" s="194">
        <f t="shared" si="159"/>
        <v>0</v>
      </c>
      <c r="Y311" s="194">
        <f t="shared" si="159"/>
        <v>0</v>
      </c>
      <c r="Z311" s="194">
        <f t="shared" si="159"/>
        <v>0</v>
      </c>
      <c r="AA311" s="194">
        <f t="shared" si="159"/>
        <v>0</v>
      </c>
      <c r="AB311" s="194">
        <f t="shared" si="159"/>
        <v>0</v>
      </c>
      <c r="AC311" s="194">
        <f t="shared" si="159"/>
        <v>0</v>
      </c>
      <c r="AD311" s="194">
        <f t="shared" si="159"/>
        <v>0</v>
      </c>
      <c r="AE311" s="194">
        <f t="shared" si="159"/>
        <v>0</v>
      </c>
      <c r="AF311" s="194">
        <f t="shared" si="159"/>
        <v>0</v>
      </c>
      <c r="AG311" s="194">
        <f t="shared" si="159"/>
        <v>0</v>
      </c>
      <c r="AH311" s="231">
        <f t="shared" si="159"/>
        <v>0</v>
      </c>
      <c r="AI311" s="231">
        <f t="shared" si="159"/>
        <v>0</v>
      </c>
      <c r="AJ311" s="231">
        <f t="shared" si="159"/>
        <v>0</v>
      </c>
      <c r="AK311" s="194">
        <f t="shared" si="159"/>
        <v>0</v>
      </c>
      <c r="AL311" s="194">
        <f t="shared" si="159"/>
        <v>0</v>
      </c>
      <c r="AM311" s="194">
        <f t="shared" si="159"/>
        <v>0</v>
      </c>
      <c r="AN311" s="194">
        <f t="shared" si="159"/>
        <v>0</v>
      </c>
      <c r="AO311" s="194">
        <f t="shared" si="159"/>
        <v>0</v>
      </c>
      <c r="AP311" s="194">
        <f t="shared" si="159"/>
        <v>0</v>
      </c>
      <c r="AQ311" s="194">
        <f t="shared" si="159"/>
        <v>0</v>
      </c>
      <c r="AR311" s="194">
        <f t="shared" si="159"/>
        <v>0</v>
      </c>
      <c r="AS311" s="194">
        <f t="shared" si="159"/>
        <v>0</v>
      </c>
      <c r="AT311" s="194">
        <f t="shared" si="159"/>
        <v>0</v>
      </c>
      <c r="AU311" s="231">
        <f t="shared" si="159"/>
        <v>0</v>
      </c>
      <c r="AV311" s="329"/>
    </row>
    <row r="312" spans="1:48" ht="19.5" customHeight="1" x14ac:dyDescent="0.25">
      <c r="A312" s="473"/>
      <c r="B312" s="421" t="s">
        <v>243</v>
      </c>
      <c r="C312" s="422" t="s">
        <v>105</v>
      </c>
      <c r="D312" s="421" t="s">
        <v>268</v>
      </c>
      <c r="E312" s="423" t="s">
        <v>278</v>
      </c>
      <c r="F312" s="6" t="s">
        <v>18</v>
      </c>
      <c r="G312" s="6" t="s">
        <v>20</v>
      </c>
      <c r="H312" s="6" t="s">
        <v>296</v>
      </c>
      <c r="I312" s="6" t="s">
        <v>296</v>
      </c>
      <c r="J312" s="464">
        <v>2020</v>
      </c>
      <c r="K312" s="464">
        <v>2022</v>
      </c>
      <c r="L312" s="462">
        <v>12.912570000000001</v>
      </c>
      <c r="M312" s="462">
        <f t="shared" ref="M312" si="160">R318+S318+T318</f>
        <v>0.61768999999999996</v>
      </c>
      <c r="N312" s="5">
        <v>0</v>
      </c>
      <c r="O312" s="5">
        <v>0</v>
      </c>
      <c r="P312" s="5">
        <v>0.98</v>
      </c>
      <c r="Q312" s="5">
        <v>11.31488</v>
      </c>
      <c r="R312" s="5">
        <v>0.61768999999999996</v>
      </c>
      <c r="S312" s="5">
        <v>0</v>
      </c>
      <c r="T312" s="5">
        <v>0</v>
      </c>
      <c r="U312" s="5">
        <f t="shared" si="152"/>
        <v>12.912570000000001</v>
      </c>
      <c r="V312" s="7" t="s">
        <v>3</v>
      </c>
      <c r="W312" s="94">
        <v>11314.88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5">
        <v>0</v>
      </c>
      <c r="AI312" s="5">
        <v>0</v>
      </c>
      <c r="AJ312" s="5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5">
        <v>0</v>
      </c>
      <c r="AV312" s="583" t="s">
        <v>1002</v>
      </c>
    </row>
    <row r="313" spans="1:48" ht="19.5" hidden="1" customHeight="1" x14ac:dyDescent="0.25">
      <c r="A313" s="473"/>
      <c r="B313" s="421"/>
      <c r="C313" s="422"/>
      <c r="D313" s="421"/>
      <c r="E313" s="423"/>
      <c r="F313" s="6"/>
      <c r="G313" s="6"/>
      <c r="H313" s="6"/>
      <c r="I313" s="6"/>
      <c r="J313" s="464"/>
      <c r="K313" s="464"/>
      <c r="L313" s="462"/>
      <c r="M313" s="462"/>
      <c r="N313" s="5"/>
      <c r="O313" s="5"/>
      <c r="P313" s="5"/>
      <c r="Q313" s="5"/>
      <c r="R313" s="5"/>
      <c r="S313" s="5"/>
      <c r="T313" s="5"/>
      <c r="U313" s="5"/>
      <c r="V313" s="7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5"/>
      <c r="AI313" s="5"/>
      <c r="AJ313" s="5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5"/>
      <c r="AV313" s="584"/>
    </row>
    <row r="314" spans="1:48" ht="19.5" customHeight="1" x14ac:dyDescent="0.25">
      <c r="A314" s="473"/>
      <c r="B314" s="421"/>
      <c r="C314" s="422"/>
      <c r="D314" s="421"/>
      <c r="E314" s="423"/>
      <c r="F314" s="6" t="s">
        <v>19</v>
      </c>
      <c r="G314" s="6" t="s">
        <v>22</v>
      </c>
      <c r="H314" s="6" t="s">
        <v>296</v>
      </c>
      <c r="I314" s="6" t="s">
        <v>296</v>
      </c>
      <c r="J314" s="464"/>
      <c r="K314" s="464"/>
      <c r="L314" s="462"/>
      <c r="M314" s="462"/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f t="shared" si="152"/>
        <v>0</v>
      </c>
      <c r="V314" s="5" t="s">
        <v>8</v>
      </c>
      <c r="W314" s="94">
        <v>0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5">
        <v>0</v>
      </c>
      <c r="AI314" s="5">
        <v>0</v>
      </c>
      <c r="AJ314" s="5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5">
        <v>0</v>
      </c>
      <c r="AV314" s="584"/>
    </row>
    <row r="315" spans="1:48" ht="19.5" customHeight="1" x14ac:dyDescent="0.25">
      <c r="A315" s="473"/>
      <c r="B315" s="421"/>
      <c r="C315" s="422"/>
      <c r="D315" s="421"/>
      <c r="E315" s="423"/>
      <c r="F315" s="423" t="s">
        <v>39</v>
      </c>
      <c r="G315" s="423" t="s">
        <v>21</v>
      </c>
      <c r="H315" s="423" t="s">
        <v>296</v>
      </c>
      <c r="I315" s="423" t="s">
        <v>296</v>
      </c>
      <c r="J315" s="464"/>
      <c r="K315" s="464"/>
      <c r="L315" s="462"/>
      <c r="M315" s="462"/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f t="shared" si="152"/>
        <v>0</v>
      </c>
      <c r="V315" s="7" t="s">
        <v>50</v>
      </c>
      <c r="W315" s="94">
        <v>0</v>
      </c>
      <c r="X315" s="94">
        <v>0</v>
      </c>
      <c r="Y315" s="94">
        <v>0</v>
      </c>
      <c r="Z315" s="94">
        <v>0</v>
      </c>
      <c r="AA315" s="94">
        <v>0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5">
        <v>0</v>
      </c>
      <c r="AI315" s="5">
        <v>0</v>
      </c>
      <c r="AJ315" s="5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5">
        <v>0</v>
      </c>
      <c r="AV315" s="584"/>
    </row>
    <row r="316" spans="1:48" ht="19.5" customHeight="1" x14ac:dyDescent="0.25">
      <c r="A316" s="473"/>
      <c r="B316" s="421"/>
      <c r="C316" s="422"/>
      <c r="D316" s="421"/>
      <c r="E316" s="423"/>
      <c r="F316" s="423"/>
      <c r="G316" s="423"/>
      <c r="H316" s="423"/>
      <c r="I316" s="423"/>
      <c r="J316" s="464"/>
      <c r="K316" s="464"/>
      <c r="L316" s="462"/>
      <c r="M316" s="46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52"/>
        <v>0</v>
      </c>
      <c r="V316" s="7" t="s">
        <v>51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5">
        <v>0</v>
      </c>
      <c r="AI316" s="5">
        <v>0</v>
      </c>
      <c r="AJ316" s="5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5">
        <v>0</v>
      </c>
      <c r="AV316" s="584"/>
    </row>
    <row r="317" spans="1:48" ht="18" customHeight="1" x14ac:dyDescent="0.25">
      <c r="A317" s="473"/>
      <c r="B317" s="421"/>
      <c r="C317" s="422"/>
      <c r="D317" s="421"/>
      <c r="E317" s="423"/>
      <c r="F317" s="423"/>
      <c r="G317" s="423"/>
      <c r="H317" s="423"/>
      <c r="I317" s="423"/>
      <c r="J317" s="464"/>
      <c r="K317" s="464"/>
      <c r="L317" s="462"/>
      <c r="M317" s="46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52"/>
        <v>0</v>
      </c>
      <c r="V317" s="7" t="s">
        <v>52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5">
        <v>0</v>
      </c>
      <c r="AI317" s="5">
        <v>0</v>
      </c>
      <c r="AJ317" s="5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5">
        <v>0</v>
      </c>
      <c r="AV317" s="586"/>
    </row>
    <row r="318" spans="1:48" ht="17.25" customHeight="1" x14ac:dyDescent="0.25">
      <c r="A318" s="473"/>
      <c r="B318" s="421"/>
      <c r="C318" s="422"/>
      <c r="D318" s="421"/>
      <c r="E318" s="423"/>
      <c r="F318" s="423"/>
      <c r="G318" s="423"/>
      <c r="H318" s="423"/>
      <c r="I318" s="423"/>
      <c r="J318" s="464"/>
      <c r="K318" s="464"/>
      <c r="L318" s="462"/>
      <c r="M318" s="462"/>
      <c r="N318" s="231">
        <f t="shared" ref="N318:T318" si="161">SUM(N312:N317)</f>
        <v>0</v>
      </c>
      <c r="O318" s="231">
        <f t="shared" si="161"/>
        <v>0</v>
      </c>
      <c r="P318" s="231">
        <f t="shared" si="161"/>
        <v>0.98</v>
      </c>
      <c r="Q318" s="231">
        <f t="shared" si="161"/>
        <v>11.31488</v>
      </c>
      <c r="R318" s="231">
        <f t="shared" si="161"/>
        <v>0.61768999999999996</v>
      </c>
      <c r="S318" s="231">
        <f t="shared" si="161"/>
        <v>0</v>
      </c>
      <c r="T318" s="231">
        <f t="shared" si="161"/>
        <v>0</v>
      </c>
      <c r="U318" s="232">
        <f t="shared" si="152"/>
        <v>12.912570000000001</v>
      </c>
      <c r="V318" s="232" t="s">
        <v>11</v>
      </c>
      <c r="W318" s="194">
        <f t="shared" ref="W318:AU318" si="162">SUM(W312:W317)</f>
        <v>11314.88</v>
      </c>
      <c r="X318" s="194">
        <f t="shared" si="162"/>
        <v>0</v>
      </c>
      <c r="Y318" s="194">
        <f t="shared" si="162"/>
        <v>0</v>
      </c>
      <c r="Z318" s="194">
        <f t="shared" si="162"/>
        <v>0</v>
      </c>
      <c r="AA318" s="194">
        <f t="shared" si="162"/>
        <v>0</v>
      </c>
      <c r="AB318" s="194">
        <f t="shared" si="162"/>
        <v>0</v>
      </c>
      <c r="AC318" s="194">
        <f t="shared" si="162"/>
        <v>0</v>
      </c>
      <c r="AD318" s="194">
        <f t="shared" si="162"/>
        <v>0</v>
      </c>
      <c r="AE318" s="194">
        <f t="shared" si="162"/>
        <v>0</v>
      </c>
      <c r="AF318" s="194">
        <f t="shared" si="162"/>
        <v>0</v>
      </c>
      <c r="AG318" s="194">
        <f t="shared" si="162"/>
        <v>0</v>
      </c>
      <c r="AH318" s="231">
        <f t="shared" si="162"/>
        <v>0</v>
      </c>
      <c r="AI318" s="231">
        <f t="shared" si="162"/>
        <v>0</v>
      </c>
      <c r="AJ318" s="231">
        <f t="shared" si="162"/>
        <v>0</v>
      </c>
      <c r="AK318" s="194">
        <f t="shared" si="162"/>
        <v>0</v>
      </c>
      <c r="AL318" s="194">
        <f t="shared" si="162"/>
        <v>0</v>
      </c>
      <c r="AM318" s="194">
        <f t="shared" si="162"/>
        <v>0</v>
      </c>
      <c r="AN318" s="194">
        <f t="shared" si="162"/>
        <v>0</v>
      </c>
      <c r="AO318" s="194">
        <f t="shared" si="162"/>
        <v>0</v>
      </c>
      <c r="AP318" s="194">
        <f t="shared" si="162"/>
        <v>0</v>
      </c>
      <c r="AQ318" s="194">
        <f t="shared" si="162"/>
        <v>0</v>
      </c>
      <c r="AR318" s="194">
        <f t="shared" si="162"/>
        <v>0</v>
      </c>
      <c r="AS318" s="194">
        <f t="shared" si="162"/>
        <v>0</v>
      </c>
      <c r="AT318" s="194">
        <f t="shared" si="162"/>
        <v>0</v>
      </c>
      <c r="AU318" s="231">
        <f t="shared" si="162"/>
        <v>0</v>
      </c>
      <c r="AV318" s="329"/>
    </row>
    <row r="319" spans="1:48" ht="19.5" customHeight="1" x14ac:dyDescent="0.25">
      <c r="A319" s="473"/>
      <c r="B319" s="421" t="s">
        <v>244</v>
      </c>
      <c r="C319" s="422" t="s">
        <v>106</v>
      </c>
      <c r="D319" s="421" t="s">
        <v>269</v>
      </c>
      <c r="E319" s="423" t="s">
        <v>281</v>
      </c>
      <c r="F319" s="6" t="s">
        <v>18</v>
      </c>
      <c r="G319" s="6" t="s">
        <v>20</v>
      </c>
      <c r="H319" s="6" t="s">
        <v>296</v>
      </c>
      <c r="I319" s="6" t="s">
        <v>296</v>
      </c>
      <c r="J319" s="464">
        <v>2021</v>
      </c>
      <c r="K319" s="464">
        <v>2022</v>
      </c>
      <c r="L319" s="462">
        <v>1.68618</v>
      </c>
      <c r="M319" s="462">
        <f t="shared" ref="M319" si="163">R324+S324+T324</f>
        <v>0</v>
      </c>
      <c r="N319" s="5">
        <v>0</v>
      </c>
      <c r="O319" s="5">
        <v>0</v>
      </c>
      <c r="P319" s="5">
        <v>1.6</v>
      </c>
      <c r="Q319" s="5">
        <v>8.6180000000000007E-2</v>
      </c>
      <c r="R319" s="5">
        <v>0</v>
      </c>
      <c r="S319" s="5">
        <v>0</v>
      </c>
      <c r="T319" s="5">
        <v>0</v>
      </c>
      <c r="U319" s="5">
        <f t="shared" si="152"/>
        <v>1.68618</v>
      </c>
      <c r="V319" s="7" t="s">
        <v>3</v>
      </c>
      <c r="W319" s="94">
        <v>86.18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5">
        <v>0</v>
      </c>
      <c r="AI319" s="5">
        <v>0</v>
      </c>
      <c r="AJ319" s="5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5">
        <v>0</v>
      </c>
      <c r="AV319" s="583" t="s">
        <v>998</v>
      </c>
    </row>
    <row r="320" spans="1:48" ht="19.5" customHeight="1" x14ac:dyDescent="0.25">
      <c r="A320" s="473"/>
      <c r="B320" s="421"/>
      <c r="C320" s="422"/>
      <c r="D320" s="421"/>
      <c r="E320" s="423"/>
      <c r="F320" s="6" t="s">
        <v>19</v>
      </c>
      <c r="G320" s="6" t="s">
        <v>22</v>
      </c>
      <c r="H320" s="6" t="s">
        <v>296</v>
      </c>
      <c r="I320" s="6" t="s">
        <v>296</v>
      </c>
      <c r="J320" s="464"/>
      <c r="K320" s="464"/>
      <c r="L320" s="462"/>
      <c r="M320" s="462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f t="shared" si="152"/>
        <v>0</v>
      </c>
      <c r="V320" s="5" t="s">
        <v>8</v>
      </c>
      <c r="W320" s="94">
        <v>0</v>
      </c>
      <c r="X320" s="94">
        <v>0</v>
      </c>
      <c r="Y320" s="94">
        <v>0</v>
      </c>
      <c r="Z320" s="94">
        <v>0</v>
      </c>
      <c r="AA320" s="94">
        <v>0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5">
        <v>0</v>
      </c>
      <c r="AI320" s="5">
        <v>0</v>
      </c>
      <c r="AJ320" s="5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5">
        <v>0</v>
      </c>
      <c r="AV320" s="584"/>
    </row>
    <row r="321" spans="1:48" ht="19.5" customHeight="1" x14ac:dyDescent="0.25">
      <c r="A321" s="473"/>
      <c r="B321" s="421"/>
      <c r="C321" s="422"/>
      <c r="D321" s="421"/>
      <c r="E321" s="423"/>
      <c r="F321" s="423" t="s">
        <v>39</v>
      </c>
      <c r="G321" s="423" t="s">
        <v>21</v>
      </c>
      <c r="H321" s="423" t="s">
        <v>296</v>
      </c>
      <c r="I321" s="423" t="s">
        <v>296</v>
      </c>
      <c r="J321" s="464"/>
      <c r="K321" s="464"/>
      <c r="L321" s="462"/>
      <c r="M321" s="462"/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f t="shared" si="152"/>
        <v>0</v>
      </c>
      <c r="V321" s="7" t="s">
        <v>50</v>
      </c>
      <c r="W321" s="94">
        <v>0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5">
        <v>0</v>
      </c>
      <c r="AI321" s="5">
        <v>0</v>
      </c>
      <c r="AJ321" s="5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5">
        <v>0</v>
      </c>
      <c r="AV321" s="584"/>
    </row>
    <row r="322" spans="1:48" ht="19.5" customHeight="1" x14ac:dyDescent="0.25">
      <c r="A322" s="473"/>
      <c r="B322" s="421"/>
      <c r="C322" s="422"/>
      <c r="D322" s="421"/>
      <c r="E322" s="423"/>
      <c r="F322" s="423"/>
      <c r="G322" s="423"/>
      <c r="H322" s="423"/>
      <c r="I322" s="423"/>
      <c r="J322" s="464"/>
      <c r="K322" s="464"/>
      <c r="L322" s="462"/>
      <c r="M322" s="46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52"/>
        <v>0</v>
      </c>
      <c r="V322" s="7" t="s">
        <v>51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5">
        <v>0</v>
      </c>
      <c r="AI322" s="5">
        <v>0</v>
      </c>
      <c r="AJ322" s="5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0</v>
      </c>
      <c r="AQ322" s="94">
        <v>0</v>
      </c>
      <c r="AR322" s="94">
        <v>0</v>
      </c>
      <c r="AS322" s="94">
        <v>0</v>
      </c>
      <c r="AT322" s="94">
        <v>0</v>
      </c>
      <c r="AU322" s="5">
        <v>0</v>
      </c>
      <c r="AV322" s="584"/>
    </row>
    <row r="323" spans="1:48" ht="18" customHeight="1" x14ac:dyDescent="0.25">
      <c r="A323" s="473"/>
      <c r="B323" s="421"/>
      <c r="C323" s="422"/>
      <c r="D323" s="421"/>
      <c r="E323" s="423"/>
      <c r="F323" s="423"/>
      <c r="G323" s="423"/>
      <c r="H323" s="423"/>
      <c r="I323" s="423"/>
      <c r="J323" s="464"/>
      <c r="K323" s="464"/>
      <c r="L323" s="462"/>
      <c r="M323" s="46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52"/>
        <v>0</v>
      </c>
      <c r="V323" s="7" t="s">
        <v>52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5">
        <v>0</v>
      </c>
      <c r="AI323" s="5">
        <v>0</v>
      </c>
      <c r="AJ323" s="5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5">
        <v>0</v>
      </c>
      <c r="AV323" s="584"/>
    </row>
    <row r="324" spans="1:48" ht="17.25" customHeight="1" x14ac:dyDescent="0.25">
      <c r="A324" s="473"/>
      <c r="B324" s="421"/>
      <c r="C324" s="422"/>
      <c r="D324" s="421"/>
      <c r="E324" s="423"/>
      <c r="F324" s="423"/>
      <c r="G324" s="423"/>
      <c r="H324" s="423"/>
      <c r="I324" s="423"/>
      <c r="J324" s="464"/>
      <c r="K324" s="464"/>
      <c r="L324" s="462"/>
      <c r="M324" s="462"/>
      <c r="N324" s="231">
        <f t="shared" ref="N324:T324" si="164">SUM(N319:N323)</f>
        <v>0</v>
      </c>
      <c r="O324" s="231">
        <f t="shared" si="164"/>
        <v>0</v>
      </c>
      <c r="P324" s="231">
        <f t="shared" si="164"/>
        <v>1.6</v>
      </c>
      <c r="Q324" s="231">
        <f t="shared" si="164"/>
        <v>8.6180000000000007E-2</v>
      </c>
      <c r="R324" s="231">
        <f t="shared" si="164"/>
        <v>0</v>
      </c>
      <c r="S324" s="231">
        <f t="shared" si="164"/>
        <v>0</v>
      </c>
      <c r="T324" s="231">
        <f t="shared" si="164"/>
        <v>0</v>
      </c>
      <c r="U324" s="232">
        <f t="shared" si="152"/>
        <v>1.68618</v>
      </c>
      <c r="V324" s="232" t="s">
        <v>11</v>
      </c>
      <c r="W324" s="194">
        <f t="shared" ref="W324:AU324" si="165">SUM(W319:W323)</f>
        <v>86.18</v>
      </c>
      <c r="X324" s="194">
        <f t="shared" si="165"/>
        <v>0</v>
      </c>
      <c r="Y324" s="194">
        <f t="shared" si="165"/>
        <v>0</v>
      </c>
      <c r="Z324" s="194">
        <f t="shared" si="165"/>
        <v>0</v>
      </c>
      <c r="AA324" s="194">
        <f t="shared" si="165"/>
        <v>0</v>
      </c>
      <c r="AB324" s="194">
        <f t="shared" si="165"/>
        <v>0</v>
      </c>
      <c r="AC324" s="194">
        <f t="shared" si="165"/>
        <v>0</v>
      </c>
      <c r="AD324" s="194">
        <f t="shared" si="165"/>
        <v>0</v>
      </c>
      <c r="AE324" s="194">
        <f t="shared" si="165"/>
        <v>0</v>
      </c>
      <c r="AF324" s="194">
        <f t="shared" si="165"/>
        <v>0</v>
      </c>
      <c r="AG324" s="194">
        <f t="shared" si="165"/>
        <v>0</v>
      </c>
      <c r="AH324" s="231">
        <f t="shared" si="165"/>
        <v>0</v>
      </c>
      <c r="AI324" s="231">
        <f t="shared" si="165"/>
        <v>0</v>
      </c>
      <c r="AJ324" s="231">
        <f t="shared" si="165"/>
        <v>0</v>
      </c>
      <c r="AK324" s="194">
        <f t="shared" si="165"/>
        <v>0</v>
      </c>
      <c r="AL324" s="194">
        <f t="shared" si="165"/>
        <v>0</v>
      </c>
      <c r="AM324" s="194">
        <f t="shared" si="165"/>
        <v>0</v>
      </c>
      <c r="AN324" s="194">
        <f t="shared" si="165"/>
        <v>0</v>
      </c>
      <c r="AO324" s="194">
        <f t="shared" si="165"/>
        <v>0</v>
      </c>
      <c r="AP324" s="194">
        <f t="shared" si="165"/>
        <v>0</v>
      </c>
      <c r="AQ324" s="194">
        <f t="shared" si="165"/>
        <v>0</v>
      </c>
      <c r="AR324" s="194">
        <f t="shared" si="165"/>
        <v>0</v>
      </c>
      <c r="AS324" s="194">
        <f t="shared" si="165"/>
        <v>0</v>
      </c>
      <c r="AT324" s="194">
        <f t="shared" si="165"/>
        <v>0</v>
      </c>
      <c r="AU324" s="231">
        <f t="shared" si="165"/>
        <v>0</v>
      </c>
      <c r="AV324" s="329"/>
    </row>
    <row r="325" spans="1:48" ht="19.5" customHeight="1" x14ac:dyDescent="0.25">
      <c r="A325" s="473"/>
      <c r="B325" s="421" t="s">
        <v>245</v>
      </c>
      <c r="C325" s="422" t="s">
        <v>107</v>
      </c>
      <c r="D325" s="421" t="s">
        <v>270</v>
      </c>
      <c r="E325" s="423" t="s">
        <v>142</v>
      </c>
      <c r="F325" s="6" t="s">
        <v>18</v>
      </c>
      <c r="G325" s="6" t="s">
        <v>20</v>
      </c>
      <c r="H325" s="6" t="s">
        <v>296</v>
      </c>
      <c r="I325" s="6" t="s">
        <v>296</v>
      </c>
      <c r="J325" s="464">
        <v>2022</v>
      </c>
      <c r="K325" s="464">
        <v>2023</v>
      </c>
      <c r="L325" s="462">
        <v>17.08165</v>
      </c>
      <c r="M325" s="462">
        <f>R330+S330+T330</f>
        <v>15.54228</v>
      </c>
      <c r="N325" s="5">
        <v>0</v>
      </c>
      <c r="O325" s="5">
        <v>0</v>
      </c>
      <c r="P325" s="5">
        <v>0</v>
      </c>
      <c r="Q325" s="5">
        <v>1.5393699999999999</v>
      </c>
      <c r="R325" s="5">
        <v>15.54228</v>
      </c>
      <c r="S325" s="5">
        <v>0</v>
      </c>
      <c r="T325" s="5">
        <v>0</v>
      </c>
      <c r="U325" s="5">
        <f t="shared" si="152"/>
        <v>17.08165</v>
      </c>
      <c r="V325" s="7" t="s">
        <v>3</v>
      </c>
      <c r="W325" s="94">
        <v>1539.37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5">
        <v>0</v>
      </c>
      <c r="AI325" s="5">
        <v>0</v>
      </c>
      <c r="AJ325" s="5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5">
        <v>0</v>
      </c>
      <c r="AV325" s="583" t="s">
        <v>1003</v>
      </c>
    </row>
    <row r="326" spans="1:48" ht="19.5" customHeight="1" x14ac:dyDescent="0.25">
      <c r="A326" s="473"/>
      <c r="B326" s="421"/>
      <c r="C326" s="422"/>
      <c r="D326" s="421"/>
      <c r="E326" s="423"/>
      <c r="F326" s="6" t="s">
        <v>19</v>
      </c>
      <c r="G326" s="6" t="s">
        <v>22</v>
      </c>
      <c r="H326" s="6" t="s">
        <v>296</v>
      </c>
      <c r="I326" s="6" t="s">
        <v>296</v>
      </c>
      <c r="J326" s="464"/>
      <c r="K326" s="464"/>
      <c r="L326" s="462"/>
      <c r="M326" s="462"/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f t="shared" si="152"/>
        <v>0</v>
      </c>
      <c r="V326" s="5" t="s">
        <v>8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5">
        <v>0</v>
      </c>
      <c r="AI326" s="5">
        <v>0</v>
      </c>
      <c r="AJ326" s="5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5">
        <v>0</v>
      </c>
      <c r="AV326" s="584"/>
    </row>
    <row r="327" spans="1:48" ht="19.5" customHeight="1" x14ac:dyDescent="0.25">
      <c r="A327" s="473"/>
      <c r="B327" s="421"/>
      <c r="C327" s="422"/>
      <c r="D327" s="421"/>
      <c r="E327" s="423"/>
      <c r="F327" s="423" t="s">
        <v>39</v>
      </c>
      <c r="G327" s="423" t="s">
        <v>21</v>
      </c>
      <c r="H327" s="423" t="s">
        <v>296</v>
      </c>
      <c r="I327" s="423" t="s">
        <v>296</v>
      </c>
      <c r="J327" s="464"/>
      <c r="K327" s="464"/>
      <c r="L327" s="462"/>
      <c r="M327" s="462"/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f t="shared" si="152"/>
        <v>0</v>
      </c>
      <c r="V327" s="7" t="s">
        <v>50</v>
      </c>
      <c r="W327" s="94">
        <v>0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5">
        <v>0</v>
      </c>
      <c r="AI327" s="5">
        <v>0</v>
      </c>
      <c r="AJ327" s="5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5">
        <v>0</v>
      </c>
      <c r="AV327" s="584"/>
    </row>
    <row r="328" spans="1:48" ht="19.5" customHeight="1" x14ac:dyDescent="0.25">
      <c r="A328" s="473"/>
      <c r="B328" s="421"/>
      <c r="C328" s="422"/>
      <c r="D328" s="421"/>
      <c r="E328" s="423"/>
      <c r="F328" s="423"/>
      <c r="G328" s="423"/>
      <c r="H328" s="423"/>
      <c r="I328" s="423"/>
      <c r="J328" s="464"/>
      <c r="K328" s="464"/>
      <c r="L328" s="462"/>
      <c r="M328" s="46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52"/>
        <v>0</v>
      </c>
      <c r="V328" s="7" t="s">
        <v>51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5">
        <v>0</v>
      </c>
      <c r="AI328" s="5">
        <v>0</v>
      </c>
      <c r="AJ328" s="5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5">
        <v>0</v>
      </c>
      <c r="AV328" s="584"/>
    </row>
    <row r="329" spans="1:48" ht="18" customHeight="1" x14ac:dyDescent="0.25">
      <c r="A329" s="473"/>
      <c r="B329" s="421"/>
      <c r="C329" s="422"/>
      <c r="D329" s="421"/>
      <c r="E329" s="423"/>
      <c r="F329" s="423"/>
      <c r="G329" s="423"/>
      <c r="H329" s="423"/>
      <c r="I329" s="423"/>
      <c r="J329" s="464"/>
      <c r="K329" s="464"/>
      <c r="L329" s="462"/>
      <c r="M329" s="46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52"/>
        <v>0</v>
      </c>
      <c r="V329" s="7" t="s">
        <v>52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0</v>
      </c>
      <c r="AC329" s="94">
        <v>0</v>
      </c>
      <c r="AD329" s="94">
        <v>0</v>
      </c>
      <c r="AE329" s="94">
        <v>0</v>
      </c>
      <c r="AF329" s="94">
        <v>0</v>
      </c>
      <c r="AG329" s="94">
        <v>0</v>
      </c>
      <c r="AH329" s="5">
        <v>0</v>
      </c>
      <c r="AI329" s="5">
        <v>0</v>
      </c>
      <c r="AJ329" s="5">
        <v>0</v>
      </c>
      <c r="AK329" s="94">
        <v>0</v>
      </c>
      <c r="AL329" s="94">
        <v>0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5">
        <v>0</v>
      </c>
      <c r="AV329" s="584"/>
    </row>
    <row r="330" spans="1:48" ht="17.25" customHeight="1" x14ac:dyDescent="0.25">
      <c r="A330" s="474"/>
      <c r="B330" s="421"/>
      <c r="C330" s="422"/>
      <c r="D330" s="421"/>
      <c r="E330" s="423"/>
      <c r="F330" s="423"/>
      <c r="G330" s="423"/>
      <c r="H330" s="423"/>
      <c r="I330" s="423"/>
      <c r="J330" s="464"/>
      <c r="K330" s="464"/>
      <c r="L330" s="462"/>
      <c r="M330" s="462"/>
      <c r="N330" s="231">
        <f t="shared" ref="N330:T330" si="166">SUM(N325:N329)</f>
        <v>0</v>
      </c>
      <c r="O330" s="231">
        <f t="shared" si="166"/>
        <v>0</v>
      </c>
      <c r="P330" s="231">
        <f t="shared" si="166"/>
        <v>0</v>
      </c>
      <c r="Q330" s="231">
        <f t="shared" si="166"/>
        <v>1.5393699999999999</v>
      </c>
      <c r="R330" s="231">
        <f t="shared" si="166"/>
        <v>15.54228</v>
      </c>
      <c r="S330" s="231">
        <f t="shared" si="166"/>
        <v>0</v>
      </c>
      <c r="T330" s="231">
        <f t="shared" si="166"/>
        <v>0</v>
      </c>
      <c r="U330" s="232">
        <f t="shared" si="152"/>
        <v>17.08165</v>
      </c>
      <c r="V330" s="232" t="s">
        <v>11</v>
      </c>
      <c r="W330" s="194">
        <f t="shared" ref="W330:AU330" si="167">SUM(W325:W329)</f>
        <v>1539.37</v>
      </c>
      <c r="X330" s="194">
        <f t="shared" si="167"/>
        <v>0</v>
      </c>
      <c r="Y330" s="194">
        <f t="shared" si="167"/>
        <v>0</v>
      </c>
      <c r="Z330" s="194">
        <f t="shared" si="167"/>
        <v>0</v>
      </c>
      <c r="AA330" s="194">
        <f t="shared" si="167"/>
        <v>0</v>
      </c>
      <c r="AB330" s="194">
        <f t="shared" si="167"/>
        <v>0</v>
      </c>
      <c r="AC330" s="194">
        <f t="shared" si="167"/>
        <v>0</v>
      </c>
      <c r="AD330" s="194">
        <f t="shared" si="167"/>
        <v>0</v>
      </c>
      <c r="AE330" s="194">
        <f t="shared" si="167"/>
        <v>0</v>
      </c>
      <c r="AF330" s="194">
        <f t="shared" si="167"/>
        <v>0</v>
      </c>
      <c r="AG330" s="194">
        <f t="shared" si="167"/>
        <v>0</v>
      </c>
      <c r="AH330" s="231">
        <f t="shared" si="167"/>
        <v>0</v>
      </c>
      <c r="AI330" s="231">
        <f t="shared" si="167"/>
        <v>0</v>
      </c>
      <c r="AJ330" s="231">
        <f t="shared" si="167"/>
        <v>0</v>
      </c>
      <c r="AK330" s="194">
        <f t="shared" si="167"/>
        <v>0</v>
      </c>
      <c r="AL330" s="194">
        <f t="shared" si="167"/>
        <v>0</v>
      </c>
      <c r="AM330" s="194">
        <f t="shared" si="167"/>
        <v>0</v>
      </c>
      <c r="AN330" s="194">
        <f t="shared" si="167"/>
        <v>0</v>
      </c>
      <c r="AO330" s="194">
        <f t="shared" si="167"/>
        <v>0</v>
      </c>
      <c r="AP330" s="194">
        <f t="shared" si="167"/>
        <v>0</v>
      </c>
      <c r="AQ330" s="194">
        <f t="shared" si="167"/>
        <v>0</v>
      </c>
      <c r="AR330" s="194">
        <f t="shared" si="167"/>
        <v>0</v>
      </c>
      <c r="AS330" s="194">
        <f t="shared" si="167"/>
        <v>0</v>
      </c>
      <c r="AT330" s="194">
        <f t="shared" si="167"/>
        <v>0</v>
      </c>
      <c r="AU330" s="231">
        <f t="shared" si="167"/>
        <v>0</v>
      </c>
      <c r="AV330" s="329"/>
    </row>
    <row r="331" spans="1:48" ht="15.75" customHeight="1" x14ac:dyDescent="0.25">
      <c r="A331" s="414" t="s">
        <v>173</v>
      </c>
      <c r="B331" s="415"/>
      <c r="C331" s="415"/>
      <c r="D331" s="415"/>
      <c r="E331" s="415"/>
      <c r="F331" s="415"/>
      <c r="G331" s="415"/>
      <c r="H331" s="415"/>
      <c r="I331" s="415"/>
      <c r="J331" s="415"/>
      <c r="K331" s="415"/>
      <c r="L331" s="415"/>
      <c r="M331" s="415"/>
      <c r="N331" s="415"/>
      <c r="O331" s="415"/>
      <c r="P331" s="415"/>
      <c r="Q331" s="415"/>
      <c r="R331" s="415"/>
      <c r="S331" s="415"/>
      <c r="T331" s="415"/>
      <c r="U331" s="415"/>
      <c r="V331" s="465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89"/>
      <c r="AI331" s="189"/>
      <c r="AJ331" s="189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89"/>
      <c r="AV331" s="303"/>
    </row>
    <row r="332" spans="1:48" ht="29.25" customHeight="1" x14ac:dyDescent="0.25">
      <c r="A332" s="469" t="s">
        <v>65</v>
      </c>
      <c r="B332" s="470"/>
      <c r="C332" s="470"/>
      <c r="D332" s="470"/>
      <c r="E332" s="470"/>
      <c r="F332" s="470"/>
      <c r="G332" s="470"/>
      <c r="H332" s="470"/>
      <c r="I332" s="470"/>
      <c r="J332" s="470"/>
      <c r="K332" s="470"/>
      <c r="L332" s="470"/>
      <c r="M332" s="470"/>
      <c r="N332" s="470"/>
      <c r="O332" s="470"/>
      <c r="P332" s="470"/>
      <c r="Q332" s="470"/>
      <c r="R332" s="470"/>
      <c r="S332" s="470"/>
      <c r="T332" s="470"/>
      <c r="U332" s="470"/>
      <c r="V332" s="47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89"/>
      <c r="AI332" s="189"/>
      <c r="AJ332" s="189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89"/>
      <c r="AV332" s="303"/>
    </row>
    <row r="333" spans="1:48" ht="15.75" customHeight="1" x14ac:dyDescent="0.25">
      <c r="A333" s="414" t="s">
        <v>174</v>
      </c>
      <c r="B333" s="415"/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  <c r="U333" s="415"/>
      <c r="V333" s="465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89"/>
      <c r="AI333" s="189"/>
      <c r="AJ333" s="189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89"/>
      <c r="AV333" s="303"/>
    </row>
    <row r="334" spans="1:48" ht="29.25" customHeight="1" x14ac:dyDescent="0.25">
      <c r="A334" s="469" t="s">
        <v>65</v>
      </c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89"/>
      <c r="AI334" s="189"/>
      <c r="AJ334" s="189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89"/>
      <c r="AV334" s="303"/>
    </row>
    <row r="335" spans="1:48" ht="15.75" customHeight="1" x14ac:dyDescent="0.25">
      <c r="A335" s="414" t="s">
        <v>175</v>
      </c>
      <c r="B335" s="415"/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465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89"/>
      <c r="AI335" s="189"/>
      <c r="AJ335" s="189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89"/>
      <c r="AV335" s="303"/>
    </row>
    <row r="336" spans="1:48" ht="29.25" customHeight="1" x14ac:dyDescent="0.25">
      <c r="A336" s="469" t="s">
        <v>65</v>
      </c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89"/>
      <c r="AI336" s="189"/>
      <c r="AJ336" s="189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89"/>
      <c r="AV336" s="303"/>
    </row>
    <row r="337" spans="1:48" ht="18.75" customHeight="1" x14ac:dyDescent="0.25">
      <c r="A337" s="491" t="s">
        <v>45</v>
      </c>
      <c r="B337" s="492"/>
      <c r="C337" s="492"/>
      <c r="D337" s="492"/>
      <c r="E337" s="492"/>
      <c r="F337" s="492"/>
      <c r="G337" s="492"/>
      <c r="H337" s="492"/>
      <c r="I337" s="492"/>
      <c r="J337" s="492"/>
      <c r="K337" s="492"/>
      <c r="L337" s="492"/>
      <c r="M337" s="492"/>
      <c r="N337" s="492"/>
      <c r="O337" s="492"/>
      <c r="P337" s="492"/>
      <c r="Q337" s="492"/>
      <c r="R337" s="492"/>
      <c r="S337" s="492"/>
      <c r="T337" s="492"/>
      <c r="U337" s="492"/>
      <c r="V337" s="493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89"/>
      <c r="AI337" s="189"/>
      <c r="AJ337" s="189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89"/>
      <c r="AV337" s="303"/>
    </row>
    <row r="338" spans="1:48" ht="17.25" customHeight="1" x14ac:dyDescent="0.25">
      <c r="A338" s="489"/>
      <c r="B338" s="490"/>
      <c r="C338" s="490"/>
      <c r="D338" s="490"/>
      <c r="E338" s="490"/>
      <c r="F338" s="11"/>
      <c r="G338" s="11"/>
      <c r="H338" s="11"/>
      <c r="I338" s="11"/>
      <c r="J338" s="11"/>
      <c r="K338" s="11"/>
      <c r="L338" s="20"/>
      <c r="M338" s="20"/>
      <c r="N338" s="9">
        <f t="shared" ref="N338:T338" si="168">N269+N276+N285+N299+N306+N312+N319+N325</f>
        <v>1.5101200000000001</v>
      </c>
      <c r="O338" s="9">
        <f t="shared" si="168"/>
        <v>7.7170399999999999</v>
      </c>
      <c r="P338" s="9">
        <f t="shared" si="168"/>
        <v>9.8264499999999995</v>
      </c>
      <c r="Q338" s="9">
        <f t="shared" si="168"/>
        <v>25.25902</v>
      </c>
      <c r="R338" s="9">
        <f t="shared" si="168"/>
        <v>30.51473</v>
      </c>
      <c r="S338" s="9">
        <f t="shared" si="168"/>
        <v>0</v>
      </c>
      <c r="T338" s="9">
        <f t="shared" si="168"/>
        <v>0</v>
      </c>
      <c r="U338" s="9">
        <f t="shared" ref="U338:U343" si="169">SUM(N338:T338)</f>
        <v>74.827359999999999</v>
      </c>
      <c r="V338" s="16" t="s">
        <v>3</v>
      </c>
      <c r="W338" s="94">
        <f t="shared" ref="W338:AU338" si="170">W269+W276+W285+W299+W306+W312+W319+W325</f>
        <v>25259.02</v>
      </c>
      <c r="X338" s="94">
        <f t="shared" si="170"/>
        <v>1001.1980000000001</v>
      </c>
      <c r="Y338" s="94">
        <f t="shared" si="170"/>
        <v>0</v>
      </c>
      <c r="Z338" s="94">
        <f t="shared" si="170"/>
        <v>0</v>
      </c>
      <c r="AA338" s="94">
        <f t="shared" si="170"/>
        <v>0</v>
      </c>
      <c r="AB338" s="94">
        <f t="shared" si="170"/>
        <v>0</v>
      </c>
      <c r="AC338" s="94">
        <f t="shared" si="170"/>
        <v>0</v>
      </c>
      <c r="AD338" s="94">
        <f t="shared" si="170"/>
        <v>0</v>
      </c>
      <c r="AE338" s="94">
        <f t="shared" si="170"/>
        <v>0</v>
      </c>
      <c r="AF338" s="94">
        <f t="shared" si="170"/>
        <v>870.52800000000002</v>
      </c>
      <c r="AG338" s="94">
        <f t="shared" si="170"/>
        <v>1001.1980000000001</v>
      </c>
      <c r="AH338" s="9">
        <f t="shared" si="170"/>
        <v>870.53</v>
      </c>
      <c r="AI338" s="9">
        <f t="shared" si="170"/>
        <v>870.53</v>
      </c>
      <c r="AJ338" s="9">
        <f t="shared" si="170"/>
        <v>870.53</v>
      </c>
      <c r="AK338" s="94">
        <f t="shared" si="170"/>
        <v>870.52800000000002</v>
      </c>
      <c r="AL338" s="94">
        <f t="shared" si="170"/>
        <v>0</v>
      </c>
      <c r="AM338" s="94">
        <f t="shared" si="170"/>
        <v>0</v>
      </c>
      <c r="AN338" s="94">
        <f t="shared" si="170"/>
        <v>0</v>
      </c>
      <c r="AO338" s="94">
        <f t="shared" si="170"/>
        <v>0</v>
      </c>
      <c r="AP338" s="94">
        <f t="shared" si="170"/>
        <v>0</v>
      </c>
      <c r="AQ338" s="94">
        <f t="shared" si="170"/>
        <v>0</v>
      </c>
      <c r="AR338" s="94">
        <f t="shared" si="170"/>
        <v>0</v>
      </c>
      <c r="AS338" s="94">
        <f t="shared" si="170"/>
        <v>0</v>
      </c>
      <c r="AT338" s="94">
        <f t="shared" si="170"/>
        <v>0</v>
      </c>
      <c r="AU338" s="9">
        <f t="shared" si="170"/>
        <v>0</v>
      </c>
      <c r="AV338" s="303"/>
    </row>
    <row r="339" spans="1:48" ht="17.25" customHeight="1" x14ac:dyDescent="0.25">
      <c r="A339" s="489"/>
      <c r="B339" s="490"/>
      <c r="C339" s="490"/>
      <c r="D339" s="490"/>
      <c r="E339" s="490"/>
      <c r="F339" s="11"/>
      <c r="G339" s="11"/>
      <c r="H339" s="11"/>
      <c r="I339" s="11"/>
      <c r="J339" s="11"/>
      <c r="K339" s="11"/>
      <c r="L339" s="20"/>
      <c r="M339" s="20"/>
      <c r="N339" s="9">
        <f t="shared" ref="N339:T343" si="171">N271+N280+N286+N301+N307+N314+N320+N326</f>
        <v>0</v>
      </c>
      <c r="O339" s="9">
        <f t="shared" si="171"/>
        <v>0</v>
      </c>
      <c r="P339" s="9">
        <f t="shared" si="171"/>
        <v>0</v>
      </c>
      <c r="Q339" s="9">
        <f t="shared" si="171"/>
        <v>0</v>
      </c>
      <c r="R339" s="9">
        <f t="shared" si="171"/>
        <v>0</v>
      </c>
      <c r="S339" s="9">
        <f t="shared" si="171"/>
        <v>0</v>
      </c>
      <c r="T339" s="9">
        <f t="shared" si="171"/>
        <v>0</v>
      </c>
      <c r="U339" s="9">
        <f t="shared" si="169"/>
        <v>0</v>
      </c>
      <c r="V339" s="16" t="s">
        <v>8</v>
      </c>
      <c r="W339" s="94">
        <f t="shared" ref="W339:AU339" si="172">W271+W280+W286+W301+W307+W314+W320+W326</f>
        <v>0</v>
      </c>
      <c r="X339" s="94">
        <f t="shared" si="172"/>
        <v>0</v>
      </c>
      <c r="Y339" s="94">
        <f t="shared" si="172"/>
        <v>0</v>
      </c>
      <c r="Z339" s="94">
        <f t="shared" si="172"/>
        <v>0</v>
      </c>
      <c r="AA339" s="94">
        <f t="shared" si="172"/>
        <v>0</v>
      </c>
      <c r="AB339" s="94">
        <f t="shared" si="172"/>
        <v>0</v>
      </c>
      <c r="AC339" s="94">
        <f t="shared" si="172"/>
        <v>0</v>
      </c>
      <c r="AD339" s="94">
        <f t="shared" si="172"/>
        <v>0</v>
      </c>
      <c r="AE339" s="94">
        <f t="shared" si="172"/>
        <v>0</v>
      </c>
      <c r="AF339" s="94">
        <f t="shared" si="172"/>
        <v>0</v>
      </c>
      <c r="AG339" s="94">
        <f t="shared" si="172"/>
        <v>0</v>
      </c>
      <c r="AH339" s="9">
        <f t="shared" si="172"/>
        <v>0</v>
      </c>
      <c r="AI339" s="9">
        <f t="shared" si="172"/>
        <v>0</v>
      </c>
      <c r="AJ339" s="9">
        <f t="shared" si="172"/>
        <v>0</v>
      </c>
      <c r="AK339" s="94">
        <f t="shared" si="172"/>
        <v>0</v>
      </c>
      <c r="AL339" s="94">
        <f t="shared" si="172"/>
        <v>0</v>
      </c>
      <c r="AM339" s="94">
        <f t="shared" si="172"/>
        <v>0</v>
      </c>
      <c r="AN339" s="94">
        <f t="shared" si="172"/>
        <v>0</v>
      </c>
      <c r="AO339" s="94">
        <f t="shared" si="172"/>
        <v>0</v>
      </c>
      <c r="AP339" s="94">
        <f t="shared" si="172"/>
        <v>0</v>
      </c>
      <c r="AQ339" s="94">
        <f t="shared" si="172"/>
        <v>0</v>
      </c>
      <c r="AR339" s="94">
        <f t="shared" si="172"/>
        <v>0</v>
      </c>
      <c r="AS339" s="94">
        <f t="shared" si="172"/>
        <v>0</v>
      </c>
      <c r="AT339" s="94">
        <f t="shared" si="172"/>
        <v>0</v>
      </c>
      <c r="AU339" s="9">
        <f t="shared" si="172"/>
        <v>0</v>
      </c>
      <c r="AV339" s="303"/>
    </row>
    <row r="340" spans="1:48" ht="17.25" customHeight="1" x14ac:dyDescent="0.25">
      <c r="A340" s="489"/>
      <c r="B340" s="490"/>
      <c r="C340" s="490"/>
      <c r="D340" s="490"/>
      <c r="E340" s="490"/>
      <c r="F340" s="11"/>
      <c r="G340" s="11"/>
      <c r="H340" s="11"/>
      <c r="I340" s="11"/>
      <c r="J340" s="11"/>
      <c r="K340" s="11"/>
      <c r="L340" s="20"/>
      <c r="M340" s="20"/>
      <c r="N340" s="9">
        <f t="shared" si="171"/>
        <v>0</v>
      </c>
      <c r="O340" s="9">
        <f t="shared" si="171"/>
        <v>0</v>
      </c>
      <c r="P340" s="9">
        <f t="shared" si="171"/>
        <v>0</v>
      </c>
      <c r="Q340" s="9">
        <f t="shared" si="171"/>
        <v>0</v>
      </c>
      <c r="R340" s="9">
        <f t="shared" si="171"/>
        <v>0</v>
      </c>
      <c r="S340" s="9">
        <f t="shared" si="171"/>
        <v>0</v>
      </c>
      <c r="T340" s="9">
        <f t="shared" si="171"/>
        <v>0</v>
      </c>
      <c r="U340" s="9">
        <f t="shared" si="169"/>
        <v>0</v>
      </c>
      <c r="V340" s="13" t="s">
        <v>50</v>
      </c>
      <c r="W340" s="94">
        <f t="shared" ref="W340:AU340" si="173">W272+W281+W287+W302+W308+W315+W321+W327</f>
        <v>0</v>
      </c>
      <c r="X340" s="94">
        <f t="shared" si="173"/>
        <v>0</v>
      </c>
      <c r="Y340" s="94">
        <f t="shared" si="173"/>
        <v>0</v>
      </c>
      <c r="Z340" s="94">
        <f t="shared" si="173"/>
        <v>0</v>
      </c>
      <c r="AA340" s="94">
        <f t="shared" si="173"/>
        <v>0</v>
      </c>
      <c r="AB340" s="94">
        <f t="shared" si="173"/>
        <v>0</v>
      </c>
      <c r="AC340" s="94">
        <f t="shared" si="173"/>
        <v>0</v>
      </c>
      <c r="AD340" s="94">
        <f t="shared" si="173"/>
        <v>0</v>
      </c>
      <c r="AE340" s="94">
        <f t="shared" si="173"/>
        <v>0</v>
      </c>
      <c r="AF340" s="94">
        <f t="shared" si="173"/>
        <v>0</v>
      </c>
      <c r="AG340" s="94">
        <f t="shared" si="173"/>
        <v>0</v>
      </c>
      <c r="AH340" s="9">
        <f t="shared" si="173"/>
        <v>0</v>
      </c>
      <c r="AI340" s="9">
        <f t="shared" si="173"/>
        <v>0</v>
      </c>
      <c r="AJ340" s="9">
        <f t="shared" si="173"/>
        <v>0</v>
      </c>
      <c r="AK340" s="94">
        <f t="shared" si="173"/>
        <v>0</v>
      </c>
      <c r="AL340" s="94">
        <f t="shared" si="173"/>
        <v>0</v>
      </c>
      <c r="AM340" s="94">
        <f t="shared" si="173"/>
        <v>0</v>
      </c>
      <c r="AN340" s="94">
        <f t="shared" si="173"/>
        <v>0</v>
      </c>
      <c r="AO340" s="94">
        <f t="shared" si="173"/>
        <v>0</v>
      </c>
      <c r="AP340" s="94">
        <f t="shared" si="173"/>
        <v>0</v>
      </c>
      <c r="AQ340" s="94">
        <f t="shared" si="173"/>
        <v>0</v>
      </c>
      <c r="AR340" s="94">
        <f t="shared" si="173"/>
        <v>0</v>
      </c>
      <c r="AS340" s="94">
        <f t="shared" si="173"/>
        <v>0</v>
      </c>
      <c r="AT340" s="94">
        <f t="shared" si="173"/>
        <v>0</v>
      </c>
      <c r="AU340" s="9">
        <f t="shared" si="173"/>
        <v>0</v>
      </c>
      <c r="AV340" s="303"/>
    </row>
    <row r="341" spans="1:48" ht="17.25" customHeight="1" x14ac:dyDescent="0.25">
      <c r="A341" s="489"/>
      <c r="B341" s="490"/>
      <c r="C341" s="490"/>
      <c r="D341" s="490"/>
      <c r="E341" s="490"/>
      <c r="F341" s="11"/>
      <c r="G341" s="11"/>
      <c r="H341" s="11"/>
      <c r="I341" s="11"/>
      <c r="J341" s="11"/>
      <c r="K341" s="11"/>
      <c r="L341" s="20"/>
      <c r="M341" s="20"/>
      <c r="N341" s="9">
        <f t="shared" si="171"/>
        <v>0</v>
      </c>
      <c r="O341" s="9">
        <f t="shared" si="171"/>
        <v>0</v>
      </c>
      <c r="P341" s="9">
        <f t="shared" si="171"/>
        <v>0</v>
      </c>
      <c r="Q341" s="9">
        <f t="shared" si="171"/>
        <v>0</v>
      </c>
      <c r="R341" s="9">
        <f t="shared" si="171"/>
        <v>0</v>
      </c>
      <c r="S341" s="9">
        <f t="shared" si="171"/>
        <v>0</v>
      </c>
      <c r="T341" s="9">
        <f t="shared" si="171"/>
        <v>0</v>
      </c>
      <c r="U341" s="9">
        <f t="shared" si="169"/>
        <v>0</v>
      </c>
      <c r="V341" s="13" t="s">
        <v>51</v>
      </c>
      <c r="W341" s="94">
        <f t="shared" ref="W341:AU341" si="174">W273+W282+W288+W303+W309+W316+W322+W328</f>
        <v>0</v>
      </c>
      <c r="X341" s="94">
        <f t="shared" si="174"/>
        <v>0</v>
      </c>
      <c r="Y341" s="94">
        <f t="shared" si="174"/>
        <v>0</v>
      </c>
      <c r="Z341" s="94">
        <f t="shared" si="174"/>
        <v>0</v>
      </c>
      <c r="AA341" s="94">
        <f t="shared" si="174"/>
        <v>0</v>
      </c>
      <c r="AB341" s="94">
        <f t="shared" si="174"/>
        <v>0</v>
      </c>
      <c r="AC341" s="94">
        <f t="shared" si="174"/>
        <v>0</v>
      </c>
      <c r="AD341" s="94">
        <f t="shared" si="174"/>
        <v>0</v>
      </c>
      <c r="AE341" s="94">
        <f t="shared" si="174"/>
        <v>0</v>
      </c>
      <c r="AF341" s="94">
        <f t="shared" si="174"/>
        <v>0</v>
      </c>
      <c r="AG341" s="94">
        <f t="shared" si="174"/>
        <v>0</v>
      </c>
      <c r="AH341" s="9">
        <f t="shared" si="174"/>
        <v>0</v>
      </c>
      <c r="AI341" s="9">
        <f t="shared" si="174"/>
        <v>0</v>
      </c>
      <c r="AJ341" s="9">
        <f t="shared" si="174"/>
        <v>0</v>
      </c>
      <c r="AK341" s="94">
        <f t="shared" si="174"/>
        <v>0</v>
      </c>
      <c r="AL341" s="94">
        <f t="shared" si="174"/>
        <v>0</v>
      </c>
      <c r="AM341" s="94">
        <f t="shared" si="174"/>
        <v>0</v>
      </c>
      <c r="AN341" s="94">
        <f t="shared" si="174"/>
        <v>0</v>
      </c>
      <c r="AO341" s="94">
        <f t="shared" si="174"/>
        <v>0</v>
      </c>
      <c r="AP341" s="94">
        <f t="shared" si="174"/>
        <v>0</v>
      </c>
      <c r="AQ341" s="94">
        <f t="shared" si="174"/>
        <v>0</v>
      </c>
      <c r="AR341" s="94">
        <f t="shared" si="174"/>
        <v>0</v>
      </c>
      <c r="AS341" s="94">
        <f t="shared" si="174"/>
        <v>0</v>
      </c>
      <c r="AT341" s="94">
        <f t="shared" si="174"/>
        <v>0</v>
      </c>
      <c r="AU341" s="9">
        <f t="shared" si="174"/>
        <v>0</v>
      </c>
      <c r="AV341" s="303"/>
    </row>
    <row r="342" spans="1:48" ht="17.25" customHeight="1" x14ac:dyDescent="0.25">
      <c r="A342" s="18"/>
      <c r="B342" s="19"/>
      <c r="C342" s="19"/>
      <c r="D342" s="19"/>
      <c r="E342" s="19"/>
      <c r="F342" s="11"/>
      <c r="G342" s="11"/>
      <c r="H342" s="11"/>
      <c r="I342" s="11"/>
      <c r="J342" s="11"/>
      <c r="K342" s="11"/>
      <c r="L342" s="20"/>
      <c r="M342" s="20"/>
      <c r="N342" s="9">
        <f t="shared" si="171"/>
        <v>0</v>
      </c>
      <c r="O342" s="9">
        <f t="shared" si="171"/>
        <v>0</v>
      </c>
      <c r="P342" s="9">
        <f t="shared" si="171"/>
        <v>0</v>
      </c>
      <c r="Q342" s="9">
        <f t="shared" si="171"/>
        <v>0</v>
      </c>
      <c r="R342" s="9">
        <f t="shared" si="171"/>
        <v>0</v>
      </c>
      <c r="S342" s="9">
        <f t="shared" si="171"/>
        <v>0</v>
      </c>
      <c r="T342" s="9">
        <f t="shared" si="171"/>
        <v>0</v>
      </c>
      <c r="U342" s="9">
        <f t="shared" si="169"/>
        <v>0</v>
      </c>
      <c r="V342" s="13" t="s">
        <v>52</v>
      </c>
      <c r="W342" s="94">
        <f t="shared" ref="W342:AU342" si="175">W274+W283+W289+W304+W310+W317+W323+W329</f>
        <v>0</v>
      </c>
      <c r="X342" s="94">
        <f t="shared" si="175"/>
        <v>0</v>
      </c>
      <c r="Y342" s="94">
        <f t="shared" si="175"/>
        <v>0</v>
      </c>
      <c r="Z342" s="94">
        <f t="shared" si="175"/>
        <v>0</v>
      </c>
      <c r="AA342" s="94">
        <f t="shared" si="175"/>
        <v>0</v>
      </c>
      <c r="AB342" s="94">
        <f t="shared" si="175"/>
        <v>0</v>
      </c>
      <c r="AC342" s="94">
        <f t="shared" si="175"/>
        <v>0</v>
      </c>
      <c r="AD342" s="94">
        <f t="shared" si="175"/>
        <v>0</v>
      </c>
      <c r="AE342" s="94">
        <f t="shared" si="175"/>
        <v>0</v>
      </c>
      <c r="AF342" s="94">
        <f t="shared" si="175"/>
        <v>0</v>
      </c>
      <c r="AG342" s="94">
        <f t="shared" si="175"/>
        <v>0</v>
      </c>
      <c r="AH342" s="9">
        <f t="shared" si="175"/>
        <v>0</v>
      </c>
      <c r="AI342" s="9">
        <f t="shared" si="175"/>
        <v>0</v>
      </c>
      <c r="AJ342" s="9">
        <f t="shared" si="175"/>
        <v>0</v>
      </c>
      <c r="AK342" s="94">
        <f t="shared" si="175"/>
        <v>0</v>
      </c>
      <c r="AL342" s="94">
        <f t="shared" si="175"/>
        <v>0</v>
      </c>
      <c r="AM342" s="94">
        <f t="shared" si="175"/>
        <v>0</v>
      </c>
      <c r="AN342" s="94">
        <f t="shared" si="175"/>
        <v>0</v>
      </c>
      <c r="AO342" s="94">
        <f t="shared" si="175"/>
        <v>0</v>
      </c>
      <c r="AP342" s="94">
        <f t="shared" si="175"/>
        <v>0</v>
      </c>
      <c r="AQ342" s="94">
        <f t="shared" si="175"/>
        <v>0</v>
      </c>
      <c r="AR342" s="94">
        <f t="shared" si="175"/>
        <v>0</v>
      </c>
      <c r="AS342" s="94">
        <f t="shared" si="175"/>
        <v>0</v>
      </c>
      <c r="AT342" s="94">
        <f t="shared" si="175"/>
        <v>0</v>
      </c>
      <c r="AU342" s="9">
        <f t="shared" si="175"/>
        <v>0</v>
      </c>
      <c r="AV342" s="303"/>
    </row>
    <row r="343" spans="1:48" ht="17.25" customHeight="1" x14ac:dyDescent="0.25">
      <c r="A343" s="489"/>
      <c r="B343" s="490"/>
      <c r="C343" s="490"/>
      <c r="D343" s="490"/>
      <c r="E343" s="490"/>
      <c r="F343" s="11"/>
      <c r="G343" s="11"/>
      <c r="H343" s="11"/>
      <c r="I343" s="11"/>
      <c r="J343" s="11"/>
      <c r="K343" s="11"/>
      <c r="L343" s="9">
        <f>L269+L276+L285+L299+L306+L312+L319+L325</f>
        <v>74.827770000000001</v>
      </c>
      <c r="M343" s="9">
        <f>M269+M276+M285+M299+M306+M312+M319+M325</f>
        <v>30.51473</v>
      </c>
      <c r="N343" s="231">
        <f t="shared" si="171"/>
        <v>1.5101200000000001</v>
      </c>
      <c r="O343" s="231">
        <f t="shared" si="171"/>
        <v>7.7170399999999999</v>
      </c>
      <c r="P343" s="231">
        <f t="shared" si="171"/>
        <v>9.8264499999999995</v>
      </c>
      <c r="Q343" s="231">
        <f t="shared" si="171"/>
        <v>25.25902</v>
      </c>
      <c r="R343" s="231">
        <f t="shared" si="171"/>
        <v>30.51473</v>
      </c>
      <c r="S343" s="231">
        <f t="shared" si="171"/>
        <v>0</v>
      </c>
      <c r="T343" s="231">
        <f t="shared" si="171"/>
        <v>0</v>
      </c>
      <c r="U343" s="232">
        <f t="shared" si="169"/>
        <v>74.827359999999999</v>
      </c>
      <c r="V343" s="232" t="s">
        <v>11</v>
      </c>
      <c r="W343" s="194">
        <f t="shared" ref="W343:AU343" si="176">W275+W284+W290+W305+W311+W318+W324+W330</f>
        <v>25259.02</v>
      </c>
      <c r="X343" s="194">
        <f t="shared" si="176"/>
        <v>1001.1980000000001</v>
      </c>
      <c r="Y343" s="194">
        <f t="shared" si="176"/>
        <v>0</v>
      </c>
      <c r="Z343" s="194">
        <f t="shared" si="176"/>
        <v>0</v>
      </c>
      <c r="AA343" s="194">
        <f t="shared" si="176"/>
        <v>0</v>
      </c>
      <c r="AB343" s="194">
        <f t="shared" si="176"/>
        <v>0</v>
      </c>
      <c r="AC343" s="194">
        <f t="shared" si="176"/>
        <v>0</v>
      </c>
      <c r="AD343" s="194">
        <f t="shared" si="176"/>
        <v>0</v>
      </c>
      <c r="AE343" s="194">
        <f t="shared" si="176"/>
        <v>0</v>
      </c>
      <c r="AF343" s="194">
        <f t="shared" si="176"/>
        <v>870.52800000000002</v>
      </c>
      <c r="AG343" s="194">
        <f t="shared" si="176"/>
        <v>1001.1980000000001</v>
      </c>
      <c r="AH343" s="231">
        <f t="shared" si="176"/>
        <v>870.53</v>
      </c>
      <c r="AI343" s="231">
        <f t="shared" si="176"/>
        <v>870.53</v>
      </c>
      <c r="AJ343" s="231">
        <f t="shared" si="176"/>
        <v>870.53</v>
      </c>
      <c r="AK343" s="194">
        <f t="shared" si="176"/>
        <v>870.52800000000002</v>
      </c>
      <c r="AL343" s="194">
        <f t="shared" si="176"/>
        <v>906.19500000000005</v>
      </c>
      <c r="AM343" s="194">
        <f t="shared" si="176"/>
        <v>0</v>
      </c>
      <c r="AN343" s="194">
        <f t="shared" si="176"/>
        <v>0</v>
      </c>
      <c r="AO343" s="194">
        <f t="shared" si="176"/>
        <v>0</v>
      </c>
      <c r="AP343" s="194">
        <f t="shared" si="176"/>
        <v>0</v>
      </c>
      <c r="AQ343" s="194">
        <f t="shared" si="176"/>
        <v>0</v>
      </c>
      <c r="AR343" s="194">
        <f t="shared" si="176"/>
        <v>0</v>
      </c>
      <c r="AS343" s="194">
        <f t="shared" si="176"/>
        <v>0</v>
      </c>
      <c r="AT343" s="194">
        <f t="shared" si="176"/>
        <v>0</v>
      </c>
      <c r="AU343" s="231">
        <f t="shared" si="176"/>
        <v>0</v>
      </c>
      <c r="AV343" s="329"/>
    </row>
    <row r="344" spans="1:48" ht="15.75" customHeight="1" x14ac:dyDescent="0.25">
      <c r="A344" s="406" t="s">
        <v>31</v>
      </c>
      <c r="B344" s="407"/>
      <c r="C344" s="407"/>
      <c r="D344" s="407"/>
      <c r="E344" s="407"/>
      <c r="F344" s="407"/>
      <c r="G344" s="407"/>
      <c r="H344" s="407"/>
      <c r="I344" s="407"/>
      <c r="J344" s="407"/>
      <c r="K344" s="407"/>
      <c r="L344" s="407"/>
      <c r="M344" s="407"/>
      <c r="N344" s="407"/>
      <c r="O344" s="407"/>
      <c r="P344" s="407"/>
      <c r="Q344" s="407"/>
      <c r="R344" s="407"/>
      <c r="S344" s="407"/>
      <c r="T344" s="407"/>
      <c r="U344" s="407"/>
      <c r="V344" s="407"/>
      <c r="W344" s="408"/>
      <c r="X344" s="408"/>
      <c r="Y344" s="408"/>
      <c r="Z344" s="408"/>
      <c r="AA344" s="408"/>
      <c r="AB344" s="408"/>
      <c r="AC344" s="408"/>
      <c r="AD344" s="408"/>
      <c r="AE344" s="408"/>
      <c r="AF344" s="408"/>
      <c r="AG344" s="408"/>
      <c r="AH344" s="408"/>
      <c r="AI344" s="408"/>
      <c r="AJ344" s="408"/>
      <c r="AK344" s="408"/>
      <c r="AL344" s="408"/>
      <c r="AM344" s="408"/>
      <c r="AN344" s="408"/>
      <c r="AO344" s="408"/>
      <c r="AP344" s="408"/>
      <c r="AQ344" s="408"/>
      <c r="AR344" s="408"/>
      <c r="AS344" s="408"/>
      <c r="AT344" s="408"/>
      <c r="AU344" s="408"/>
      <c r="AV344" s="409"/>
    </row>
    <row r="345" spans="1:48" ht="15.75" customHeight="1" x14ac:dyDescent="0.25">
      <c r="A345" s="410" t="s">
        <v>33</v>
      </c>
      <c r="B345" s="411"/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  <c r="P345" s="411"/>
      <c r="Q345" s="411"/>
      <c r="R345" s="411"/>
      <c r="S345" s="411"/>
      <c r="T345" s="411"/>
      <c r="U345" s="411"/>
      <c r="V345" s="411"/>
      <c r="W345" s="412"/>
      <c r="X345" s="412"/>
      <c r="Y345" s="412"/>
      <c r="Z345" s="412"/>
      <c r="AA345" s="412"/>
      <c r="AB345" s="412"/>
      <c r="AC345" s="412"/>
      <c r="AD345" s="412"/>
      <c r="AE345" s="412"/>
      <c r="AF345" s="412"/>
      <c r="AG345" s="412"/>
      <c r="AH345" s="412"/>
      <c r="AI345" s="412"/>
      <c r="AJ345" s="412"/>
      <c r="AK345" s="412"/>
      <c r="AL345" s="412"/>
      <c r="AM345" s="412"/>
      <c r="AN345" s="412"/>
      <c r="AO345" s="412"/>
      <c r="AP345" s="412"/>
      <c r="AQ345" s="412"/>
      <c r="AR345" s="412"/>
      <c r="AS345" s="412"/>
      <c r="AT345" s="412"/>
      <c r="AU345" s="412"/>
      <c r="AV345" s="413"/>
    </row>
    <row r="346" spans="1:48" ht="15.75" customHeight="1" x14ac:dyDescent="0.25">
      <c r="A346" s="414" t="s">
        <v>176</v>
      </c>
      <c r="B346" s="415"/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5"/>
      <c r="S346" s="415"/>
      <c r="T346" s="415"/>
      <c r="U346" s="415"/>
      <c r="V346" s="415"/>
      <c r="W346" s="416"/>
      <c r="X346" s="416"/>
      <c r="Y346" s="416"/>
      <c r="Z346" s="416"/>
      <c r="AA346" s="416"/>
      <c r="AB346" s="416"/>
      <c r="AC346" s="416"/>
      <c r="AD346" s="416"/>
      <c r="AE346" s="416"/>
      <c r="AF346" s="416"/>
      <c r="AG346" s="416"/>
      <c r="AH346" s="416"/>
      <c r="AI346" s="416"/>
      <c r="AJ346" s="416"/>
      <c r="AK346" s="416"/>
      <c r="AL346" s="416"/>
      <c r="AM346" s="416"/>
      <c r="AN346" s="416"/>
      <c r="AO346" s="416"/>
      <c r="AP346" s="416"/>
      <c r="AQ346" s="416"/>
      <c r="AR346" s="416"/>
      <c r="AS346" s="416"/>
      <c r="AT346" s="416"/>
      <c r="AU346" s="416"/>
      <c r="AV346" s="417"/>
    </row>
    <row r="347" spans="1:48" ht="19.5" customHeight="1" x14ac:dyDescent="0.25">
      <c r="A347" s="472"/>
      <c r="B347" s="421" t="s">
        <v>246</v>
      </c>
      <c r="C347" s="422" t="s">
        <v>205</v>
      </c>
      <c r="D347" s="421" t="s">
        <v>265</v>
      </c>
      <c r="E347" s="423" t="s">
        <v>206</v>
      </c>
      <c r="F347" s="6" t="s">
        <v>18</v>
      </c>
      <c r="G347" s="6" t="s">
        <v>20</v>
      </c>
      <c r="H347" s="6" t="s">
        <v>58</v>
      </c>
      <c r="I347" s="6" t="s">
        <v>58</v>
      </c>
      <c r="J347" s="464">
        <v>2022</v>
      </c>
      <c r="K347" s="464">
        <v>2023</v>
      </c>
      <c r="L347" s="462">
        <v>0.97536999999999996</v>
      </c>
      <c r="M347" s="462">
        <f>R352+S352+T352</f>
        <v>0</v>
      </c>
      <c r="N347" s="5">
        <v>0</v>
      </c>
      <c r="O347" s="5">
        <v>0</v>
      </c>
      <c r="P347" s="5">
        <v>0.25</v>
      </c>
      <c r="Q347" s="5">
        <v>0.72536999999999996</v>
      </c>
      <c r="R347" s="5">
        <v>0</v>
      </c>
      <c r="S347" s="5">
        <v>0</v>
      </c>
      <c r="T347" s="5">
        <v>0</v>
      </c>
      <c r="U347" s="5">
        <f t="shared" ref="U347:U352" si="177">SUM(N347:T347)</f>
        <v>0.97536999999999996</v>
      </c>
      <c r="V347" s="7" t="s">
        <v>3</v>
      </c>
      <c r="W347" s="94">
        <v>725.37</v>
      </c>
      <c r="X347" s="94">
        <v>0</v>
      </c>
      <c r="Y347" s="94">
        <v>0</v>
      </c>
      <c r="Z347" s="94">
        <v>0</v>
      </c>
      <c r="AA347" s="94">
        <v>0</v>
      </c>
      <c r="AB347" s="94">
        <v>0</v>
      </c>
      <c r="AC347" s="94">
        <v>0</v>
      </c>
      <c r="AD347" s="94">
        <v>0</v>
      </c>
      <c r="AE347" s="94">
        <v>0</v>
      </c>
      <c r="AF347" s="94">
        <v>0</v>
      </c>
      <c r="AG347" s="94">
        <v>0</v>
      </c>
      <c r="AH347" s="5">
        <v>0</v>
      </c>
      <c r="AI347" s="5">
        <v>0</v>
      </c>
      <c r="AJ347" s="5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5">
        <v>0</v>
      </c>
      <c r="AV347" s="583" t="s">
        <v>999</v>
      </c>
    </row>
    <row r="348" spans="1:48" ht="19.5" customHeight="1" x14ac:dyDescent="0.25">
      <c r="A348" s="473"/>
      <c r="B348" s="421"/>
      <c r="C348" s="422"/>
      <c r="D348" s="421"/>
      <c r="E348" s="423"/>
      <c r="F348" s="6" t="s">
        <v>19</v>
      </c>
      <c r="G348" s="6" t="s">
        <v>22</v>
      </c>
      <c r="H348" s="6" t="s">
        <v>322</v>
      </c>
      <c r="I348" s="6" t="s">
        <v>322</v>
      </c>
      <c r="J348" s="464"/>
      <c r="K348" s="464"/>
      <c r="L348" s="462"/>
      <c r="M348" s="462"/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f t="shared" si="177"/>
        <v>0</v>
      </c>
      <c r="V348" s="5" t="s">
        <v>8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5">
        <v>0</v>
      </c>
      <c r="AI348" s="5">
        <v>0</v>
      </c>
      <c r="AJ348" s="5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5">
        <v>0</v>
      </c>
      <c r="AV348" s="584"/>
    </row>
    <row r="349" spans="1:48" ht="19.5" customHeight="1" x14ac:dyDescent="0.25">
      <c r="A349" s="473"/>
      <c r="B349" s="421"/>
      <c r="C349" s="422"/>
      <c r="D349" s="421"/>
      <c r="E349" s="423"/>
      <c r="F349" s="423" t="s">
        <v>39</v>
      </c>
      <c r="G349" s="423" t="s">
        <v>21</v>
      </c>
      <c r="H349" s="423" t="s">
        <v>323</v>
      </c>
      <c r="I349" s="423" t="s">
        <v>307</v>
      </c>
      <c r="J349" s="464"/>
      <c r="K349" s="464"/>
      <c r="L349" s="462"/>
      <c r="M349" s="462"/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f t="shared" si="177"/>
        <v>0</v>
      </c>
      <c r="V349" s="7" t="s">
        <v>50</v>
      </c>
      <c r="W349" s="94">
        <v>0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5">
        <v>0</v>
      </c>
      <c r="AI349" s="5">
        <v>0</v>
      </c>
      <c r="AJ349" s="5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5">
        <v>0</v>
      </c>
      <c r="AV349" s="584"/>
    </row>
    <row r="350" spans="1:48" ht="19.5" customHeight="1" x14ac:dyDescent="0.25">
      <c r="A350" s="473"/>
      <c r="B350" s="421"/>
      <c r="C350" s="422"/>
      <c r="D350" s="421"/>
      <c r="E350" s="423"/>
      <c r="F350" s="423"/>
      <c r="G350" s="423"/>
      <c r="H350" s="423"/>
      <c r="I350" s="423"/>
      <c r="J350" s="464"/>
      <c r="K350" s="464"/>
      <c r="L350" s="462"/>
      <c r="M350" s="46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77"/>
        <v>0</v>
      </c>
      <c r="V350" s="7" t="s">
        <v>51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5">
        <v>0</v>
      </c>
      <c r="AI350" s="5">
        <v>0</v>
      </c>
      <c r="AJ350" s="5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5">
        <v>0</v>
      </c>
      <c r="AV350" s="584"/>
    </row>
    <row r="351" spans="1:48" ht="18" customHeight="1" x14ac:dyDescent="0.25">
      <c r="A351" s="473"/>
      <c r="B351" s="421"/>
      <c r="C351" s="422"/>
      <c r="D351" s="421"/>
      <c r="E351" s="423"/>
      <c r="F351" s="423"/>
      <c r="G351" s="423"/>
      <c r="H351" s="423"/>
      <c r="I351" s="423"/>
      <c r="J351" s="464"/>
      <c r="K351" s="464"/>
      <c r="L351" s="462"/>
      <c r="M351" s="46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77"/>
        <v>0</v>
      </c>
      <c r="V351" s="7" t="s">
        <v>52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5">
        <v>0</v>
      </c>
      <c r="AI351" s="5">
        <v>0</v>
      </c>
      <c r="AJ351" s="5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5">
        <v>0</v>
      </c>
      <c r="AV351" s="584"/>
    </row>
    <row r="352" spans="1:48" ht="17.25" customHeight="1" x14ac:dyDescent="0.25">
      <c r="A352" s="474"/>
      <c r="B352" s="421"/>
      <c r="C352" s="422"/>
      <c r="D352" s="421"/>
      <c r="E352" s="423"/>
      <c r="F352" s="423"/>
      <c r="G352" s="423"/>
      <c r="H352" s="423"/>
      <c r="I352" s="423"/>
      <c r="J352" s="464"/>
      <c r="K352" s="464"/>
      <c r="L352" s="462"/>
      <c r="M352" s="462"/>
      <c r="N352" s="231">
        <f t="shared" ref="N352:T352" si="178">SUM(N347:N351)</f>
        <v>0</v>
      </c>
      <c r="O352" s="231">
        <f t="shared" si="178"/>
        <v>0</v>
      </c>
      <c r="P352" s="231">
        <f t="shared" si="178"/>
        <v>0.25</v>
      </c>
      <c r="Q352" s="231">
        <f t="shared" si="178"/>
        <v>0.72536999999999996</v>
      </c>
      <c r="R352" s="231">
        <f t="shared" si="178"/>
        <v>0</v>
      </c>
      <c r="S352" s="231">
        <f t="shared" si="178"/>
        <v>0</v>
      </c>
      <c r="T352" s="231">
        <f t="shared" si="178"/>
        <v>0</v>
      </c>
      <c r="U352" s="232">
        <f t="shared" si="177"/>
        <v>0.97536999999999996</v>
      </c>
      <c r="V352" s="232" t="s">
        <v>11</v>
      </c>
      <c r="W352" s="194">
        <f t="shared" ref="W352:AU352" si="179">SUM(W347:W351)</f>
        <v>725.37</v>
      </c>
      <c r="X352" s="194">
        <f t="shared" si="179"/>
        <v>0</v>
      </c>
      <c r="Y352" s="194">
        <f t="shared" si="179"/>
        <v>0</v>
      </c>
      <c r="Z352" s="194">
        <f t="shared" si="179"/>
        <v>0</v>
      </c>
      <c r="AA352" s="194">
        <f t="shared" si="179"/>
        <v>0</v>
      </c>
      <c r="AB352" s="194">
        <f t="shared" si="179"/>
        <v>0</v>
      </c>
      <c r="AC352" s="194">
        <f t="shared" si="179"/>
        <v>0</v>
      </c>
      <c r="AD352" s="194">
        <f t="shared" si="179"/>
        <v>0</v>
      </c>
      <c r="AE352" s="194">
        <f t="shared" si="179"/>
        <v>0</v>
      </c>
      <c r="AF352" s="194">
        <f t="shared" si="179"/>
        <v>0</v>
      </c>
      <c r="AG352" s="194">
        <f t="shared" si="179"/>
        <v>0</v>
      </c>
      <c r="AH352" s="231">
        <f t="shared" si="179"/>
        <v>0</v>
      </c>
      <c r="AI352" s="231">
        <f t="shared" si="179"/>
        <v>0</v>
      </c>
      <c r="AJ352" s="231">
        <f t="shared" si="179"/>
        <v>0</v>
      </c>
      <c r="AK352" s="194">
        <f t="shared" si="179"/>
        <v>0</v>
      </c>
      <c r="AL352" s="194">
        <f t="shared" si="179"/>
        <v>0</v>
      </c>
      <c r="AM352" s="194">
        <f t="shared" si="179"/>
        <v>0</v>
      </c>
      <c r="AN352" s="194">
        <f t="shared" si="179"/>
        <v>0</v>
      </c>
      <c r="AO352" s="194">
        <f t="shared" si="179"/>
        <v>0</v>
      </c>
      <c r="AP352" s="194">
        <f t="shared" si="179"/>
        <v>0</v>
      </c>
      <c r="AQ352" s="194">
        <f t="shared" si="179"/>
        <v>0</v>
      </c>
      <c r="AR352" s="194">
        <f t="shared" si="179"/>
        <v>0</v>
      </c>
      <c r="AS352" s="194">
        <f t="shared" si="179"/>
        <v>0</v>
      </c>
      <c r="AT352" s="194">
        <f t="shared" si="179"/>
        <v>0</v>
      </c>
      <c r="AU352" s="231">
        <f t="shared" si="179"/>
        <v>0</v>
      </c>
      <c r="AV352" s="329"/>
    </row>
    <row r="353" spans="1:48" ht="15.75" customHeight="1" x14ac:dyDescent="0.25">
      <c r="A353" s="414" t="s">
        <v>177</v>
      </c>
      <c r="B353" s="415"/>
      <c r="C353" s="415"/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5"/>
      <c r="S353" s="415"/>
      <c r="T353" s="415"/>
      <c r="U353" s="415"/>
      <c r="V353" s="465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89"/>
      <c r="AI353" s="189"/>
      <c r="AJ353" s="189"/>
      <c r="AK353" s="191"/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89"/>
      <c r="AV353" s="303"/>
    </row>
    <row r="354" spans="1:48" ht="29.25" customHeight="1" x14ac:dyDescent="0.25">
      <c r="A354" s="469" t="s">
        <v>65</v>
      </c>
      <c r="B354" s="470"/>
      <c r="C354" s="470"/>
      <c r="D354" s="470"/>
      <c r="E354" s="470"/>
      <c r="F354" s="470"/>
      <c r="G354" s="470"/>
      <c r="H354" s="470"/>
      <c r="I354" s="470"/>
      <c r="J354" s="470"/>
      <c r="K354" s="470"/>
      <c r="L354" s="470"/>
      <c r="M354" s="470"/>
      <c r="N354" s="470"/>
      <c r="O354" s="470"/>
      <c r="P354" s="470"/>
      <c r="Q354" s="470"/>
      <c r="R354" s="470"/>
      <c r="S354" s="470"/>
      <c r="T354" s="470"/>
      <c r="U354" s="470"/>
      <c r="V354" s="47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89"/>
      <c r="AI354" s="189"/>
      <c r="AJ354" s="189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89"/>
      <c r="AV354" s="303"/>
    </row>
    <row r="355" spans="1:48" ht="15.75" customHeight="1" x14ac:dyDescent="0.25">
      <c r="A355" s="414" t="s">
        <v>178</v>
      </c>
      <c r="B355" s="415"/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  <c r="U355" s="415"/>
      <c r="V355" s="465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89"/>
      <c r="AI355" s="189"/>
      <c r="AJ355" s="189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89"/>
      <c r="AV355" s="303"/>
    </row>
    <row r="356" spans="1:48" ht="29.25" customHeight="1" x14ac:dyDescent="0.25">
      <c r="A356" s="469" t="s">
        <v>65</v>
      </c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89"/>
      <c r="AI356" s="189"/>
      <c r="AJ356" s="189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89"/>
      <c r="AV356" s="303"/>
    </row>
    <row r="357" spans="1:48" ht="15.75" customHeight="1" x14ac:dyDescent="0.25">
      <c r="A357" s="414" t="s">
        <v>179</v>
      </c>
      <c r="B357" s="415"/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  <c r="U357" s="415"/>
      <c r="V357" s="465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89"/>
      <c r="AI357" s="189"/>
      <c r="AJ357" s="189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89"/>
      <c r="AV357" s="303"/>
    </row>
    <row r="358" spans="1:48" ht="29.25" customHeight="1" x14ac:dyDescent="0.25">
      <c r="A358" s="469" t="s">
        <v>65</v>
      </c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89"/>
      <c r="AI358" s="189"/>
      <c r="AJ358" s="189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89"/>
      <c r="AV358" s="303"/>
    </row>
    <row r="359" spans="1:48" ht="15.75" customHeight="1" x14ac:dyDescent="0.25">
      <c r="A359" s="410" t="s">
        <v>32</v>
      </c>
      <c r="B359" s="411"/>
      <c r="C359" s="411"/>
      <c r="D359" s="411"/>
      <c r="E359" s="411"/>
      <c r="F359" s="411"/>
      <c r="G359" s="411"/>
      <c r="H359" s="411"/>
      <c r="I359" s="411"/>
      <c r="J359" s="411"/>
      <c r="K359" s="411"/>
      <c r="L359" s="411"/>
      <c r="M359" s="411"/>
      <c r="N359" s="411"/>
      <c r="O359" s="411"/>
      <c r="P359" s="411"/>
      <c r="Q359" s="411"/>
      <c r="R359" s="411"/>
      <c r="S359" s="411"/>
      <c r="T359" s="411"/>
      <c r="U359" s="411"/>
      <c r="V359" s="411"/>
      <c r="W359" s="412"/>
      <c r="X359" s="412"/>
      <c r="Y359" s="412"/>
      <c r="Z359" s="412"/>
      <c r="AA359" s="412"/>
      <c r="AB359" s="412"/>
      <c r="AC359" s="412"/>
      <c r="AD359" s="412"/>
      <c r="AE359" s="412"/>
      <c r="AF359" s="412"/>
      <c r="AG359" s="412"/>
      <c r="AH359" s="412"/>
      <c r="AI359" s="412"/>
      <c r="AJ359" s="412"/>
      <c r="AK359" s="412"/>
      <c r="AL359" s="412"/>
      <c r="AM359" s="412"/>
      <c r="AN359" s="412"/>
      <c r="AO359" s="412"/>
      <c r="AP359" s="412"/>
      <c r="AQ359" s="412"/>
      <c r="AR359" s="412"/>
      <c r="AS359" s="412"/>
      <c r="AT359" s="412"/>
      <c r="AU359" s="412"/>
      <c r="AV359" s="413"/>
    </row>
    <row r="360" spans="1:48" ht="15.75" customHeight="1" x14ac:dyDescent="0.25">
      <c r="A360" s="414" t="s">
        <v>180</v>
      </c>
      <c r="B360" s="415"/>
      <c r="C360" s="415"/>
      <c r="D360" s="415"/>
      <c r="E360" s="415"/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Q360" s="415"/>
      <c r="R360" s="415"/>
      <c r="S360" s="415"/>
      <c r="T360" s="415"/>
      <c r="U360" s="415"/>
      <c r="V360" s="415"/>
      <c r="W360" s="416"/>
      <c r="X360" s="416"/>
      <c r="Y360" s="416"/>
      <c r="Z360" s="416"/>
      <c r="AA360" s="416"/>
      <c r="AB360" s="416"/>
      <c r="AC360" s="416"/>
      <c r="AD360" s="416"/>
      <c r="AE360" s="416"/>
      <c r="AF360" s="416"/>
      <c r="AG360" s="416"/>
      <c r="AH360" s="416"/>
      <c r="AI360" s="416"/>
      <c r="AJ360" s="416"/>
      <c r="AK360" s="416"/>
      <c r="AL360" s="416"/>
      <c r="AM360" s="416"/>
      <c r="AN360" s="416"/>
      <c r="AO360" s="416"/>
      <c r="AP360" s="416"/>
      <c r="AQ360" s="416"/>
      <c r="AR360" s="416"/>
      <c r="AS360" s="416"/>
      <c r="AT360" s="416"/>
      <c r="AU360" s="416"/>
      <c r="AV360" s="417"/>
    </row>
    <row r="361" spans="1:48" ht="19.5" customHeight="1" x14ac:dyDescent="0.25">
      <c r="A361" s="472"/>
      <c r="B361" s="421" t="s">
        <v>247</v>
      </c>
      <c r="C361" s="422" t="s">
        <v>108</v>
      </c>
      <c r="D361" s="421" t="s">
        <v>271</v>
      </c>
      <c r="E361" s="423" t="s">
        <v>283</v>
      </c>
      <c r="F361" s="6" t="s">
        <v>18</v>
      </c>
      <c r="G361" s="6" t="s">
        <v>20</v>
      </c>
      <c r="H361" s="6" t="s">
        <v>296</v>
      </c>
      <c r="I361" s="6" t="s">
        <v>296</v>
      </c>
      <c r="J361" s="464">
        <v>2019</v>
      </c>
      <c r="K361" s="464">
        <v>2020</v>
      </c>
      <c r="L361" s="462">
        <v>30.83333</v>
      </c>
      <c r="M361" s="462">
        <f>R366+S366+T366</f>
        <v>0</v>
      </c>
      <c r="N361" s="5">
        <v>20</v>
      </c>
      <c r="O361" s="5">
        <v>9.1514100000000003</v>
      </c>
      <c r="P361" s="5">
        <v>1.6819200000000001</v>
      </c>
      <c r="Q361" s="5">
        <v>0</v>
      </c>
      <c r="R361" s="5">
        <v>0</v>
      </c>
      <c r="S361" s="5">
        <v>0</v>
      </c>
      <c r="T361" s="5">
        <v>0</v>
      </c>
      <c r="U361" s="5">
        <f t="shared" ref="U361:U392" si="180">SUM(N361:T361)</f>
        <v>30.83333</v>
      </c>
      <c r="V361" s="7" t="s">
        <v>3</v>
      </c>
      <c r="W361" s="94">
        <v>0</v>
      </c>
      <c r="X361" s="94">
        <v>0</v>
      </c>
      <c r="Y361" s="94">
        <v>0</v>
      </c>
      <c r="Z361" s="94">
        <v>0</v>
      </c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5">
        <v>0</v>
      </c>
      <c r="AI361" s="5">
        <v>0</v>
      </c>
      <c r="AJ361" s="5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0</v>
      </c>
      <c r="AQ361" s="94">
        <v>0</v>
      </c>
      <c r="AR361" s="94">
        <v>0</v>
      </c>
      <c r="AS361" s="94">
        <v>0</v>
      </c>
      <c r="AT361" s="94">
        <v>0</v>
      </c>
      <c r="AU361" s="5">
        <v>0</v>
      </c>
      <c r="AV361" s="583" t="s">
        <v>999</v>
      </c>
    </row>
    <row r="362" spans="1:48" ht="19.5" customHeight="1" x14ac:dyDescent="0.25">
      <c r="A362" s="473"/>
      <c r="B362" s="421"/>
      <c r="C362" s="422"/>
      <c r="D362" s="421"/>
      <c r="E362" s="423"/>
      <c r="F362" s="6" t="s">
        <v>19</v>
      </c>
      <c r="G362" s="6" t="s">
        <v>22</v>
      </c>
      <c r="H362" s="6" t="s">
        <v>296</v>
      </c>
      <c r="I362" s="6" t="s">
        <v>296</v>
      </c>
      <c r="J362" s="464"/>
      <c r="K362" s="464"/>
      <c r="L362" s="462"/>
      <c r="M362" s="462"/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f t="shared" si="180"/>
        <v>0</v>
      </c>
      <c r="V362" s="5" t="s">
        <v>8</v>
      </c>
      <c r="W362" s="94">
        <v>0</v>
      </c>
      <c r="X362" s="94">
        <v>0</v>
      </c>
      <c r="Y362" s="94">
        <v>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5">
        <v>0</v>
      </c>
      <c r="AI362" s="5">
        <v>0</v>
      </c>
      <c r="AJ362" s="5">
        <v>0</v>
      </c>
      <c r="AK362" s="94">
        <v>0</v>
      </c>
      <c r="AL362" s="94">
        <v>0</v>
      </c>
      <c r="AM362" s="94">
        <v>0</v>
      </c>
      <c r="AN362" s="94">
        <v>0</v>
      </c>
      <c r="AO362" s="94">
        <v>0</v>
      </c>
      <c r="AP362" s="94">
        <v>0</v>
      </c>
      <c r="AQ362" s="94">
        <v>0</v>
      </c>
      <c r="AR362" s="94">
        <v>0</v>
      </c>
      <c r="AS362" s="94">
        <v>0</v>
      </c>
      <c r="AT362" s="94">
        <v>0</v>
      </c>
      <c r="AU362" s="5">
        <v>0</v>
      </c>
      <c r="AV362" s="584"/>
    </row>
    <row r="363" spans="1:48" ht="19.5" customHeight="1" x14ac:dyDescent="0.25">
      <c r="A363" s="473"/>
      <c r="B363" s="421"/>
      <c r="C363" s="422"/>
      <c r="D363" s="421"/>
      <c r="E363" s="423"/>
      <c r="F363" s="423" t="s">
        <v>39</v>
      </c>
      <c r="G363" s="423" t="s">
        <v>21</v>
      </c>
      <c r="H363" s="485" t="s">
        <v>311</v>
      </c>
      <c r="I363" s="485" t="s">
        <v>312</v>
      </c>
      <c r="J363" s="464"/>
      <c r="K363" s="464"/>
      <c r="L363" s="462"/>
      <c r="M363" s="462"/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f t="shared" si="180"/>
        <v>0</v>
      </c>
      <c r="V363" s="7" t="s">
        <v>50</v>
      </c>
      <c r="W363" s="94">
        <v>0</v>
      </c>
      <c r="X363" s="94">
        <v>0</v>
      </c>
      <c r="Y363" s="94">
        <v>0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0</v>
      </c>
      <c r="AF363" s="94">
        <v>0</v>
      </c>
      <c r="AG363" s="94">
        <v>0</v>
      </c>
      <c r="AH363" s="5">
        <v>0</v>
      </c>
      <c r="AI363" s="5">
        <v>0</v>
      </c>
      <c r="AJ363" s="5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5">
        <v>0</v>
      </c>
      <c r="AV363" s="584"/>
    </row>
    <row r="364" spans="1:48" ht="19.5" customHeight="1" x14ac:dyDescent="0.25">
      <c r="A364" s="473"/>
      <c r="B364" s="421"/>
      <c r="C364" s="422"/>
      <c r="D364" s="421"/>
      <c r="E364" s="423"/>
      <c r="F364" s="423"/>
      <c r="G364" s="423"/>
      <c r="H364" s="486"/>
      <c r="I364" s="486"/>
      <c r="J364" s="464"/>
      <c r="K364" s="464"/>
      <c r="L364" s="462"/>
      <c r="M364" s="46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80"/>
        <v>0</v>
      </c>
      <c r="V364" s="7" t="s">
        <v>51</v>
      </c>
      <c r="W364" s="94">
        <v>0</v>
      </c>
      <c r="X364" s="94">
        <v>0</v>
      </c>
      <c r="Y364" s="94">
        <v>0</v>
      </c>
      <c r="Z364" s="94">
        <v>0</v>
      </c>
      <c r="AA364" s="94">
        <v>0</v>
      </c>
      <c r="AB364" s="94">
        <v>0</v>
      </c>
      <c r="AC364" s="94">
        <v>0</v>
      </c>
      <c r="AD364" s="94">
        <v>0</v>
      </c>
      <c r="AE364" s="94">
        <v>0</v>
      </c>
      <c r="AF364" s="94">
        <v>0</v>
      </c>
      <c r="AG364" s="94">
        <v>0</v>
      </c>
      <c r="AH364" s="5">
        <v>0</v>
      </c>
      <c r="AI364" s="5">
        <v>0</v>
      </c>
      <c r="AJ364" s="5">
        <v>0</v>
      </c>
      <c r="AK364" s="94">
        <v>0</v>
      </c>
      <c r="AL364" s="94">
        <v>0</v>
      </c>
      <c r="AM364" s="94">
        <v>0</v>
      </c>
      <c r="AN364" s="94">
        <v>0</v>
      </c>
      <c r="AO364" s="94">
        <v>0</v>
      </c>
      <c r="AP364" s="94">
        <v>0</v>
      </c>
      <c r="AQ364" s="94">
        <v>0</v>
      </c>
      <c r="AR364" s="94">
        <v>0</v>
      </c>
      <c r="AS364" s="94">
        <v>0</v>
      </c>
      <c r="AT364" s="94">
        <v>0</v>
      </c>
      <c r="AU364" s="5">
        <v>0</v>
      </c>
      <c r="AV364" s="584"/>
    </row>
    <row r="365" spans="1:48" ht="18" customHeight="1" x14ac:dyDescent="0.25">
      <c r="A365" s="473"/>
      <c r="B365" s="421"/>
      <c r="C365" s="422"/>
      <c r="D365" s="421"/>
      <c r="E365" s="423"/>
      <c r="F365" s="423"/>
      <c r="G365" s="423"/>
      <c r="H365" s="486"/>
      <c r="I365" s="486"/>
      <c r="J365" s="464"/>
      <c r="K365" s="464"/>
      <c r="L365" s="462"/>
      <c r="M365" s="46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80"/>
        <v>0</v>
      </c>
      <c r="V365" s="7" t="s">
        <v>52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5">
        <v>0</v>
      </c>
      <c r="AI365" s="5">
        <v>0</v>
      </c>
      <c r="AJ365" s="5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5">
        <v>0</v>
      </c>
      <c r="AV365" s="584"/>
    </row>
    <row r="366" spans="1:48" ht="17.25" customHeight="1" x14ac:dyDescent="0.25">
      <c r="A366" s="473"/>
      <c r="B366" s="421"/>
      <c r="C366" s="422"/>
      <c r="D366" s="421"/>
      <c r="E366" s="423"/>
      <c r="F366" s="423"/>
      <c r="G366" s="423"/>
      <c r="H366" s="487"/>
      <c r="I366" s="487"/>
      <c r="J366" s="464"/>
      <c r="K366" s="464"/>
      <c r="L366" s="462"/>
      <c r="M366" s="462"/>
      <c r="N366" s="231">
        <f t="shared" ref="N366:T366" si="181">SUM(N361:N365)</f>
        <v>20</v>
      </c>
      <c r="O366" s="231">
        <f t="shared" si="181"/>
        <v>9.1514100000000003</v>
      </c>
      <c r="P366" s="231">
        <f>SUM(P361:P365)</f>
        <v>1.6819200000000001</v>
      </c>
      <c r="Q366" s="231">
        <f t="shared" si="181"/>
        <v>0</v>
      </c>
      <c r="R366" s="231">
        <f t="shared" si="181"/>
        <v>0</v>
      </c>
      <c r="S366" s="231">
        <f t="shared" si="181"/>
        <v>0</v>
      </c>
      <c r="T366" s="231">
        <f t="shared" si="181"/>
        <v>0</v>
      </c>
      <c r="U366" s="232">
        <f t="shared" si="180"/>
        <v>30.83333</v>
      </c>
      <c r="V366" s="232" t="s">
        <v>11</v>
      </c>
      <c r="W366" s="194">
        <f t="shared" ref="W366:AU366" si="182">SUM(W361:W365)</f>
        <v>0</v>
      </c>
      <c r="X366" s="194">
        <f t="shared" si="182"/>
        <v>0</v>
      </c>
      <c r="Y366" s="194">
        <f t="shared" si="182"/>
        <v>0</v>
      </c>
      <c r="Z366" s="194">
        <f t="shared" si="182"/>
        <v>0</v>
      </c>
      <c r="AA366" s="194">
        <f t="shared" si="182"/>
        <v>0</v>
      </c>
      <c r="AB366" s="194">
        <f t="shared" si="182"/>
        <v>0</v>
      </c>
      <c r="AC366" s="194">
        <f t="shared" si="182"/>
        <v>0</v>
      </c>
      <c r="AD366" s="194">
        <f t="shared" si="182"/>
        <v>0</v>
      </c>
      <c r="AE366" s="194">
        <f t="shared" si="182"/>
        <v>0</v>
      </c>
      <c r="AF366" s="194">
        <f t="shared" si="182"/>
        <v>0</v>
      </c>
      <c r="AG366" s="194">
        <f t="shared" si="182"/>
        <v>0</v>
      </c>
      <c r="AH366" s="231">
        <f t="shared" si="182"/>
        <v>0</v>
      </c>
      <c r="AI366" s="231">
        <f t="shared" si="182"/>
        <v>0</v>
      </c>
      <c r="AJ366" s="231">
        <f t="shared" si="182"/>
        <v>0</v>
      </c>
      <c r="AK366" s="194">
        <f t="shared" si="182"/>
        <v>0</v>
      </c>
      <c r="AL366" s="194">
        <f t="shared" si="182"/>
        <v>0</v>
      </c>
      <c r="AM366" s="194">
        <f t="shared" si="182"/>
        <v>0</v>
      </c>
      <c r="AN366" s="194">
        <f t="shared" si="182"/>
        <v>0</v>
      </c>
      <c r="AO366" s="194">
        <f t="shared" si="182"/>
        <v>0</v>
      </c>
      <c r="AP366" s="194">
        <f t="shared" si="182"/>
        <v>0</v>
      </c>
      <c r="AQ366" s="194">
        <f t="shared" si="182"/>
        <v>0</v>
      </c>
      <c r="AR366" s="194">
        <f t="shared" si="182"/>
        <v>0</v>
      </c>
      <c r="AS366" s="194">
        <f t="shared" si="182"/>
        <v>0</v>
      </c>
      <c r="AT366" s="194">
        <f t="shared" si="182"/>
        <v>0</v>
      </c>
      <c r="AU366" s="231">
        <f t="shared" si="182"/>
        <v>0</v>
      </c>
      <c r="AV366" s="329"/>
    </row>
    <row r="367" spans="1:48" ht="19.5" customHeight="1" x14ac:dyDescent="0.25">
      <c r="A367" s="473"/>
      <c r="B367" s="421" t="s">
        <v>248</v>
      </c>
      <c r="C367" s="422" t="s">
        <v>109</v>
      </c>
      <c r="D367" s="421" t="s">
        <v>272</v>
      </c>
      <c r="E367" s="421" t="s">
        <v>279</v>
      </c>
      <c r="F367" s="6" t="s">
        <v>18</v>
      </c>
      <c r="G367" s="6" t="s">
        <v>20</v>
      </c>
      <c r="H367" s="6" t="s">
        <v>296</v>
      </c>
      <c r="I367" s="6" t="s">
        <v>296</v>
      </c>
      <c r="J367" s="464">
        <v>2020</v>
      </c>
      <c r="K367" s="464">
        <v>2020</v>
      </c>
      <c r="L367" s="462">
        <v>4.1156300000000003</v>
      </c>
      <c r="M367" s="462">
        <f t="shared" ref="M367" si="183">R372+S372+T372</f>
        <v>0</v>
      </c>
      <c r="N367" s="5">
        <v>0</v>
      </c>
      <c r="O367" s="5">
        <v>3.9950700000000001</v>
      </c>
      <c r="P367" s="5">
        <v>0.12076000000000001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80"/>
        <v>4.1158299999999999</v>
      </c>
      <c r="V367" s="7" t="s">
        <v>3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5">
        <v>0</v>
      </c>
      <c r="AI367" s="5">
        <v>0</v>
      </c>
      <c r="AJ367" s="5">
        <v>0</v>
      </c>
      <c r="AK367" s="94">
        <v>0</v>
      </c>
      <c r="AL367" s="94">
        <v>0</v>
      </c>
      <c r="AM367" s="94">
        <v>0</v>
      </c>
      <c r="AN367" s="94">
        <v>0</v>
      </c>
      <c r="AO367" s="94">
        <v>0</v>
      </c>
      <c r="AP367" s="94">
        <v>0</v>
      </c>
      <c r="AQ367" s="94">
        <v>0</v>
      </c>
      <c r="AR367" s="94">
        <v>0</v>
      </c>
      <c r="AS367" s="94">
        <v>0</v>
      </c>
      <c r="AT367" s="94">
        <v>0</v>
      </c>
      <c r="AU367" s="5">
        <v>0</v>
      </c>
      <c r="AV367" s="303"/>
    </row>
    <row r="368" spans="1:48" ht="19.5" customHeight="1" x14ac:dyDescent="0.25">
      <c r="A368" s="473"/>
      <c r="B368" s="421"/>
      <c r="C368" s="422"/>
      <c r="D368" s="421"/>
      <c r="E368" s="421"/>
      <c r="F368" s="6" t="s">
        <v>19</v>
      </c>
      <c r="G368" s="6" t="s">
        <v>22</v>
      </c>
      <c r="H368" s="6" t="s">
        <v>296</v>
      </c>
      <c r="I368" s="6" t="s">
        <v>296</v>
      </c>
      <c r="J368" s="464"/>
      <c r="K368" s="464"/>
      <c r="L368" s="462"/>
      <c r="M368" s="462"/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f t="shared" si="180"/>
        <v>0</v>
      </c>
      <c r="V368" s="5" t="s">
        <v>8</v>
      </c>
      <c r="W368" s="94">
        <v>0</v>
      </c>
      <c r="X368" s="94">
        <v>0</v>
      </c>
      <c r="Y368" s="94">
        <v>0</v>
      </c>
      <c r="Z368" s="94">
        <v>0</v>
      </c>
      <c r="AA368" s="94">
        <v>0</v>
      </c>
      <c r="AB368" s="94">
        <v>0</v>
      </c>
      <c r="AC368" s="94">
        <v>0</v>
      </c>
      <c r="AD368" s="94">
        <v>0</v>
      </c>
      <c r="AE368" s="94">
        <v>0</v>
      </c>
      <c r="AF368" s="94">
        <v>0</v>
      </c>
      <c r="AG368" s="94">
        <v>0</v>
      </c>
      <c r="AH368" s="5">
        <v>0</v>
      </c>
      <c r="AI368" s="5">
        <v>0</v>
      </c>
      <c r="AJ368" s="5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5">
        <v>0</v>
      </c>
      <c r="AV368" s="303"/>
    </row>
    <row r="369" spans="1:48" ht="19.5" customHeight="1" x14ac:dyDescent="0.25">
      <c r="A369" s="473"/>
      <c r="B369" s="421"/>
      <c r="C369" s="422"/>
      <c r="D369" s="421"/>
      <c r="E369" s="421"/>
      <c r="F369" s="423" t="s">
        <v>39</v>
      </c>
      <c r="G369" s="423" t="s">
        <v>21</v>
      </c>
      <c r="H369" s="423" t="s">
        <v>296</v>
      </c>
      <c r="I369" s="423" t="s">
        <v>296</v>
      </c>
      <c r="J369" s="464"/>
      <c r="K369" s="464"/>
      <c r="L369" s="462"/>
      <c r="M369" s="462"/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80"/>
        <v>0</v>
      </c>
      <c r="V369" s="7" t="s">
        <v>50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5">
        <v>0</v>
      </c>
      <c r="AI369" s="5">
        <v>0</v>
      </c>
      <c r="AJ369" s="5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5">
        <v>0</v>
      </c>
      <c r="AV369" s="303"/>
    </row>
    <row r="370" spans="1:48" ht="19.5" customHeight="1" x14ac:dyDescent="0.25">
      <c r="A370" s="473"/>
      <c r="B370" s="421"/>
      <c r="C370" s="422"/>
      <c r="D370" s="421"/>
      <c r="E370" s="421"/>
      <c r="F370" s="423"/>
      <c r="G370" s="423"/>
      <c r="H370" s="423"/>
      <c r="I370" s="423"/>
      <c r="J370" s="464"/>
      <c r="K370" s="464"/>
      <c r="L370" s="462"/>
      <c r="M370" s="46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80"/>
        <v>0</v>
      </c>
      <c r="V370" s="7" t="s">
        <v>51</v>
      </c>
      <c r="W370" s="94">
        <v>0</v>
      </c>
      <c r="X370" s="94">
        <v>0</v>
      </c>
      <c r="Y370" s="94">
        <v>0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5">
        <v>0</v>
      </c>
      <c r="AI370" s="5">
        <v>0</v>
      </c>
      <c r="AJ370" s="5">
        <v>0</v>
      </c>
      <c r="AK370" s="94">
        <v>0</v>
      </c>
      <c r="AL370" s="94">
        <v>0</v>
      </c>
      <c r="AM370" s="94">
        <v>0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5">
        <v>0</v>
      </c>
      <c r="AV370" s="303"/>
    </row>
    <row r="371" spans="1:48" ht="18" customHeight="1" x14ac:dyDescent="0.25">
      <c r="A371" s="473"/>
      <c r="B371" s="421"/>
      <c r="C371" s="422"/>
      <c r="D371" s="421"/>
      <c r="E371" s="421"/>
      <c r="F371" s="423"/>
      <c r="G371" s="423"/>
      <c r="H371" s="423"/>
      <c r="I371" s="423"/>
      <c r="J371" s="464"/>
      <c r="K371" s="464"/>
      <c r="L371" s="462"/>
      <c r="M371" s="46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80"/>
        <v>0</v>
      </c>
      <c r="V371" s="7" t="s">
        <v>52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5">
        <v>0</v>
      </c>
      <c r="AI371" s="5">
        <v>0</v>
      </c>
      <c r="AJ371" s="5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5">
        <v>0</v>
      </c>
      <c r="AV371" s="303"/>
    </row>
    <row r="372" spans="1:48" ht="17.25" customHeight="1" x14ac:dyDescent="0.25">
      <c r="A372" s="473"/>
      <c r="B372" s="421"/>
      <c r="C372" s="422"/>
      <c r="D372" s="421"/>
      <c r="E372" s="421"/>
      <c r="F372" s="423"/>
      <c r="G372" s="423"/>
      <c r="H372" s="423"/>
      <c r="I372" s="423"/>
      <c r="J372" s="464"/>
      <c r="K372" s="464"/>
      <c r="L372" s="462"/>
      <c r="M372" s="462"/>
      <c r="N372" s="231">
        <f t="shared" ref="N372:T372" si="184">SUM(N367:N371)</f>
        <v>0</v>
      </c>
      <c r="O372" s="231">
        <f t="shared" si="184"/>
        <v>3.9950700000000001</v>
      </c>
      <c r="P372" s="231">
        <f>SUM(P367:P371)</f>
        <v>0.12076000000000001</v>
      </c>
      <c r="Q372" s="231">
        <f t="shared" si="184"/>
        <v>0</v>
      </c>
      <c r="R372" s="231">
        <f t="shared" si="184"/>
        <v>0</v>
      </c>
      <c r="S372" s="231">
        <f t="shared" si="184"/>
        <v>0</v>
      </c>
      <c r="T372" s="231">
        <f t="shared" si="184"/>
        <v>0</v>
      </c>
      <c r="U372" s="232">
        <f t="shared" si="180"/>
        <v>4.1158299999999999</v>
      </c>
      <c r="V372" s="232" t="s">
        <v>11</v>
      </c>
      <c r="W372" s="194">
        <f t="shared" ref="W372:AU372" si="185">SUM(W367:W371)</f>
        <v>0</v>
      </c>
      <c r="X372" s="194">
        <f t="shared" si="185"/>
        <v>0</v>
      </c>
      <c r="Y372" s="194">
        <f t="shared" si="185"/>
        <v>0</v>
      </c>
      <c r="Z372" s="194">
        <f t="shared" si="185"/>
        <v>0</v>
      </c>
      <c r="AA372" s="194">
        <f t="shared" si="185"/>
        <v>0</v>
      </c>
      <c r="AB372" s="194">
        <f t="shared" si="185"/>
        <v>0</v>
      </c>
      <c r="AC372" s="194">
        <f t="shared" si="185"/>
        <v>0</v>
      </c>
      <c r="AD372" s="194">
        <f t="shared" si="185"/>
        <v>0</v>
      </c>
      <c r="AE372" s="194">
        <f t="shared" si="185"/>
        <v>0</v>
      </c>
      <c r="AF372" s="194">
        <f t="shared" si="185"/>
        <v>0</v>
      </c>
      <c r="AG372" s="194">
        <f t="shared" si="185"/>
        <v>0</v>
      </c>
      <c r="AH372" s="231">
        <f t="shared" si="185"/>
        <v>0</v>
      </c>
      <c r="AI372" s="231">
        <f t="shared" si="185"/>
        <v>0</v>
      </c>
      <c r="AJ372" s="231">
        <f t="shared" si="185"/>
        <v>0</v>
      </c>
      <c r="AK372" s="194">
        <f t="shared" si="185"/>
        <v>0</v>
      </c>
      <c r="AL372" s="194">
        <f t="shared" si="185"/>
        <v>0</v>
      </c>
      <c r="AM372" s="194">
        <f t="shared" si="185"/>
        <v>0</v>
      </c>
      <c r="AN372" s="194">
        <f t="shared" si="185"/>
        <v>0</v>
      </c>
      <c r="AO372" s="194">
        <f t="shared" si="185"/>
        <v>0</v>
      </c>
      <c r="AP372" s="194">
        <f t="shared" si="185"/>
        <v>0</v>
      </c>
      <c r="AQ372" s="194">
        <f t="shared" si="185"/>
        <v>0</v>
      </c>
      <c r="AR372" s="194">
        <f t="shared" si="185"/>
        <v>0</v>
      </c>
      <c r="AS372" s="194">
        <f t="shared" si="185"/>
        <v>0</v>
      </c>
      <c r="AT372" s="194">
        <f t="shared" si="185"/>
        <v>0</v>
      </c>
      <c r="AU372" s="231">
        <f t="shared" si="185"/>
        <v>0</v>
      </c>
      <c r="AV372" s="329"/>
    </row>
    <row r="373" spans="1:48" ht="19.5" customHeight="1" x14ac:dyDescent="0.25">
      <c r="A373" s="473"/>
      <c r="B373" s="421" t="s">
        <v>249</v>
      </c>
      <c r="C373" s="422" t="s">
        <v>110</v>
      </c>
      <c r="D373" s="421" t="s">
        <v>272</v>
      </c>
      <c r="E373" s="421" t="s">
        <v>279</v>
      </c>
      <c r="F373" s="6" t="s">
        <v>18</v>
      </c>
      <c r="G373" s="6" t="s">
        <v>20</v>
      </c>
      <c r="H373" s="6" t="s">
        <v>296</v>
      </c>
      <c r="I373" s="6" t="s">
        <v>296</v>
      </c>
      <c r="J373" s="464">
        <v>2020</v>
      </c>
      <c r="K373" s="464">
        <v>2020</v>
      </c>
      <c r="L373" s="462">
        <v>3.0526</v>
      </c>
      <c r="M373" s="462">
        <f t="shared" ref="M373" si="186">R378+S378+T378</f>
        <v>0</v>
      </c>
      <c r="N373" s="5">
        <v>0</v>
      </c>
      <c r="O373" s="5">
        <v>2.95668</v>
      </c>
      <c r="P373" s="5">
        <v>9.5920000000000005E-2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80"/>
        <v>3.0526</v>
      </c>
      <c r="V373" s="7" t="s">
        <v>3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5">
        <v>0</v>
      </c>
      <c r="AI373" s="5">
        <v>0</v>
      </c>
      <c r="AJ373" s="5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5">
        <v>0</v>
      </c>
      <c r="AV373" s="303"/>
    </row>
    <row r="374" spans="1:48" ht="19.5" customHeight="1" x14ac:dyDescent="0.25">
      <c r="A374" s="473"/>
      <c r="B374" s="421"/>
      <c r="C374" s="422"/>
      <c r="D374" s="421"/>
      <c r="E374" s="421"/>
      <c r="F374" s="6" t="s">
        <v>19</v>
      </c>
      <c r="G374" s="6" t="s">
        <v>22</v>
      </c>
      <c r="H374" s="6" t="s">
        <v>296</v>
      </c>
      <c r="I374" s="6" t="s">
        <v>296</v>
      </c>
      <c r="J374" s="464"/>
      <c r="K374" s="464"/>
      <c r="L374" s="462"/>
      <c r="M374" s="462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180"/>
        <v>0</v>
      </c>
      <c r="V374" s="5" t="s">
        <v>8</v>
      </c>
      <c r="W374" s="94">
        <v>0</v>
      </c>
      <c r="X374" s="94">
        <v>0</v>
      </c>
      <c r="Y374" s="94">
        <v>0</v>
      </c>
      <c r="Z374" s="94">
        <v>0</v>
      </c>
      <c r="AA374" s="94">
        <v>0</v>
      </c>
      <c r="AB374" s="94">
        <v>0</v>
      </c>
      <c r="AC374" s="94">
        <v>0</v>
      </c>
      <c r="AD374" s="94">
        <v>0</v>
      </c>
      <c r="AE374" s="94">
        <v>0</v>
      </c>
      <c r="AF374" s="94">
        <v>0</v>
      </c>
      <c r="AG374" s="94">
        <v>0</v>
      </c>
      <c r="AH374" s="5">
        <v>0</v>
      </c>
      <c r="AI374" s="5">
        <v>0</v>
      </c>
      <c r="AJ374" s="5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5">
        <v>0</v>
      </c>
      <c r="AV374" s="303"/>
    </row>
    <row r="375" spans="1:48" ht="19.5" customHeight="1" x14ac:dyDescent="0.25">
      <c r="A375" s="473"/>
      <c r="B375" s="421"/>
      <c r="C375" s="422"/>
      <c r="D375" s="421"/>
      <c r="E375" s="421"/>
      <c r="F375" s="423" t="s">
        <v>39</v>
      </c>
      <c r="G375" s="423" t="s">
        <v>21</v>
      </c>
      <c r="H375" s="423" t="s">
        <v>296</v>
      </c>
      <c r="I375" s="423" t="s">
        <v>296</v>
      </c>
      <c r="J375" s="464"/>
      <c r="K375" s="464"/>
      <c r="L375" s="462"/>
      <c r="M375" s="462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80"/>
        <v>0</v>
      </c>
      <c r="V375" s="7" t="s">
        <v>50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5">
        <v>0</v>
      </c>
      <c r="AI375" s="5">
        <v>0</v>
      </c>
      <c r="AJ375" s="5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0</v>
      </c>
      <c r="AQ375" s="94">
        <v>0</v>
      </c>
      <c r="AR375" s="94">
        <v>0</v>
      </c>
      <c r="AS375" s="94">
        <v>0</v>
      </c>
      <c r="AT375" s="94">
        <v>0</v>
      </c>
      <c r="AU375" s="5">
        <v>0</v>
      </c>
      <c r="AV375" s="303"/>
    </row>
    <row r="376" spans="1:48" ht="19.5" customHeight="1" x14ac:dyDescent="0.25">
      <c r="A376" s="473"/>
      <c r="B376" s="421"/>
      <c r="C376" s="422"/>
      <c r="D376" s="421"/>
      <c r="E376" s="421"/>
      <c r="F376" s="423"/>
      <c r="G376" s="423"/>
      <c r="H376" s="423"/>
      <c r="I376" s="423"/>
      <c r="J376" s="464"/>
      <c r="K376" s="464"/>
      <c r="L376" s="462"/>
      <c r="M376" s="46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80"/>
        <v>0</v>
      </c>
      <c r="V376" s="7" t="s">
        <v>51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5">
        <v>0</v>
      </c>
      <c r="AI376" s="5">
        <v>0</v>
      </c>
      <c r="AJ376" s="5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5">
        <v>0</v>
      </c>
      <c r="AV376" s="303"/>
    </row>
    <row r="377" spans="1:48" ht="18" customHeight="1" x14ac:dyDescent="0.25">
      <c r="A377" s="473"/>
      <c r="B377" s="421"/>
      <c r="C377" s="422"/>
      <c r="D377" s="421"/>
      <c r="E377" s="421"/>
      <c r="F377" s="423"/>
      <c r="G377" s="423"/>
      <c r="H377" s="423"/>
      <c r="I377" s="423"/>
      <c r="J377" s="464"/>
      <c r="K377" s="464"/>
      <c r="L377" s="462"/>
      <c r="M377" s="46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80"/>
        <v>0</v>
      </c>
      <c r="V377" s="7" t="s">
        <v>52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5">
        <v>0</v>
      </c>
      <c r="AI377" s="5">
        <v>0</v>
      </c>
      <c r="AJ377" s="5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5">
        <v>0</v>
      </c>
      <c r="AV377" s="303"/>
    </row>
    <row r="378" spans="1:48" ht="17.25" customHeight="1" x14ac:dyDescent="0.25">
      <c r="A378" s="473"/>
      <c r="B378" s="421"/>
      <c r="C378" s="422"/>
      <c r="D378" s="421"/>
      <c r="E378" s="421"/>
      <c r="F378" s="423"/>
      <c r="G378" s="423"/>
      <c r="H378" s="423"/>
      <c r="I378" s="423"/>
      <c r="J378" s="464"/>
      <c r="K378" s="464"/>
      <c r="L378" s="462"/>
      <c r="M378" s="462"/>
      <c r="N378" s="231">
        <f t="shared" ref="N378:T378" si="187">SUM(N373:N377)</f>
        <v>0</v>
      </c>
      <c r="O378" s="231">
        <f t="shared" si="187"/>
        <v>2.95668</v>
      </c>
      <c r="P378" s="231">
        <f t="shared" si="187"/>
        <v>9.5920000000000005E-2</v>
      </c>
      <c r="Q378" s="231">
        <f t="shared" si="187"/>
        <v>0</v>
      </c>
      <c r="R378" s="231">
        <f t="shared" si="187"/>
        <v>0</v>
      </c>
      <c r="S378" s="231">
        <f t="shared" si="187"/>
        <v>0</v>
      </c>
      <c r="T378" s="231">
        <f t="shared" si="187"/>
        <v>0</v>
      </c>
      <c r="U378" s="232">
        <f t="shared" si="180"/>
        <v>3.0526</v>
      </c>
      <c r="V378" s="232" t="s">
        <v>11</v>
      </c>
      <c r="W378" s="194">
        <f t="shared" ref="W378:AU378" si="188">SUM(W373:W377)</f>
        <v>0</v>
      </c>
      <c r="X378" s="194">
        <f t="shared" si="188"/>
        <v>0</v>
      </c>
      <c r="Y378" s="194">
        <f t="shared" si="188"/>
        <v>0</v>
      </c>
      <c r="Z378" s="194">
        <f t="shared" si="188"/>
        <v>0</v>
      </c>
      <c r="AA378" s="194">
        <f t="shared" si="188"/>
        <v>0</v>
      </c>
      <c r="AB378" s="194">
        <f t="shared" si="188"/>
        <v>0</v>
      </c>
      <c r="AC378" s="194">
        <f t="shared" si="188"/>
        <v>0</v>
      </c>
      <c r="AD378" s="194">
        <f t="shared" si="188"/>
        <v>0</v>
      </c>
      <c r="AE378" s="194">
        <f t="shared" si="188"/>
        <v>0</v>
      </c>
      <c r="AF378" s="194">
        <f t="shared" si="188"/>
        <v>0</v>
      </c>
      <c r="AG378" s="194">
        <f t="shared" si="188"/>
        <v>0</v>
      </c>
      <c r="AH378" s="231">
        <f t="shared" si="188"/>
        <v>0</v>
      </c>
      <c r="AI378" s="231">
        <f t="shared" si="188"/>
        <v>0</v>
      </c>
      <c r="AJ378" s="231">
        <f t="shared" si="188"/>
        <v>0</v>
      </c>
      <c r="AK378" s="194">
        <f t="shared" si="188"/>
        <v>0</v>
      </c>
      <c r="AL378" s="194">
        <f t="shared" si="188"/>
        <v>0</v>
      </c>
      <c r="AM378" s="194">
        <f t="shared" si="188"/>
        <v>0</v>
      </c>
      <c r="AN378" s="194">
        <f t="shared" si="188"/>
        <v>0</v>
      </c>
      <c r="AO378" s="194">
        <f t="shared" si="188"/>
        <v>0</v>
      </c>
      <c r="AP378" s="194">
        <f t="shared" si="188"/>
        <v>0</v>
      </c>
      <c r="AQ378" s="194">
        <f t="shared" si="188"/>
        <v>0</v>
      </c>
      <c r="AR378" s="194">
        <f t="shared" si="188"/>
        <v>0</v>
      </c>
      <c r="AS378" s="194">
        <f t="shared" si="188"/>
        <v>0</v>
      </c>
      <c r="AT378" s="194">
        <f t="shared" si="188"/>
        <v>0</v>
      </c>
      <c r="AU378" s="231">
        <f t="shared" si="188"/>
        <v>0</v>
      </c>
      <c r="AV378" s="329"/>
    </row>
    <row r="379" spans="1:48" ht="19.5" customHeight="1" x14ac:dyDescent="0.25">
      <c r="A379" s="473"/>
      <c r="B379" s="421" t="s">
        <v>250</v>
      </c>
      <c r="C379" s="422" t="s">
        <v>111</v>
      </c>
      <c r="D379" s="421" t="s">
        <v>272</v>
      </c>
      <c r="E379" s="423" t="s">
        <v>280</v>
      </c>
      <c r="F379" s="6" t="s">
        <v>18</v>
      </c>
      <c r="G379" s="6" t="s">
        <v>20</v>
      </c>
      <c r="H379" s="6" t="s">
        <v>296</v>
      </c>
      <c r="I379" s="6" t="s">
        <v>296</v>
      </c>
      <c r="J379" s="464">
        <v>2019</v>
      </c>
      <c r="K379" s="464">
        <v>2019</v>
      </c>
      <c r="L379" s="462">
        <v>0.37290000000000001</v>
      </c>
      <c r="M379" s="462">
        <f t="shared" ref="M379" si="189">R384+S384+T384</f>
        <v>0</v>
      </c>
      <c r="N379" s="5">
        <v>0</v>
      </c>
      <c r="O379" s="5">
        <v>0.37290000000000001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80"/>
        <v>0.37290000000000001</v>
      </c>
      <c r="V379" s="7" t="s">
        <v>3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5">
        <v>0</v>
      </c>
      <c r="AI379" s="5">
        <v>0</v>
      </c>
      <c r="AJ379" s="5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5">
        <v>0</v>
      </c>
      <c r="AV379" s="303"/>
    </row>
    <row r="380" spans="1:48" ht="19.5" customHeight="1" x14ac:dyDescent="0.25">
      <c r="A380" s="473"/>
      <c r="B380" s="421"/>
      <c r="C380" s="422"/>
      <c r="D380" s="421"/>
      <c r="E380" s="423"/>
      <c r="F380" s="6" t="s">
        <v>19</v>
      </c>
      <c r="G380" s="6" t="s">
        <v>22</v>
      </c>
      <c r="H380" s="6" t="s">
        <v>296</v>
      </c>
      <c r="I380" s="6" t="s">
        <v>296</v>
      </c>
      <c r="J380" s="464"/>
      <c r="K380" s="464"/>
      <c r="L380" s="462"/>
      <c r="M380" s="462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180"/>
        <v>0</v>
      </c>
      <c r="V380" s="5" t="s">
        <v>8</v>
      </c>
      <c r="W380" s="94">
        <v>0</v>
      </c>
      <c r="X380" s="94">
        <v>0</v>
      </c>
      <c r="Y380" s="94">
        <v>0</v>
      </c>
      <c r="Z380" s="94">
        <v>0</v>
      </c>
      <c r="AA380" s="94">
        <v>0</v>
      </c>
      <c r="AB380" s="94">
        <v>0</v>
      </c>
      <c r="AC380" s="94">
        <v>0</v>
      </c>
      <c r="AD380" s="94">
        <v>0</v>
      </c>
      <c r="AE380" s="94">
        <v>0</v>
      </c>
      <c r="AF380" s="94">
        <v>0</v>
      </c>
      <c r="AG380" s="94">
        <v>0</v>
      </c>
      <c r="AH380" s="5">
        <v>0</v>
      </c>
      <c r="AI380" s="5">
        <v>0</v>
      </c>
      <c r="AJ380" s="5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5">
        <v>0</v>
      </c>
      <c r="AV380" s="303"/>
    </row>
    <row r="381" spans="1:48" ht="19.5" customHeight="1" x14ac:dyDescent="0.25">
      <c r="A381" s="473"/>
      <c r="B381" s="421"/>
      <c r="C381" s="422"/>
      <c r="D381" s="421"/>
      <c r="E381" s="423"/>
      <c r="F381" s="423" t="s">
        <v>39</v>
      </c>
      <c r="G381" s="423" t="s">
        <v>21</v>
      </c>
      <c r="H381" s="423" t="s">
        <v>296</v>
      </c>
      <c r="I381" s="423" t="s">
        <v>296</v>
      </c>
      <c r="J381" s="464"/>
      <c r="K381" s="464"/>
      <c r="L381" s="462"/>
      <c r="M381" s="46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80"/>
        <v>0</v>
      </c>
      <c r="V381" s="7" t="s">
        <v>50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5">
        <v>0</v>
      </c>
      <c r="AI381" s="5">
        <v>0</v>
      </c>
      <c r="AJ381" s="5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5">
        <v>0</v>
      </c>
      <c r="AV381" s="303"/>
    </row>
    <row r="382" spans="1:48" ht="19.5" customHeight="1" x14ac:dyDescent="0.25">
      <c r="A382" s="473"/>
      <c r="B382" s="421"/>
      <c r="C382" s="422"/>
      <c r="D382" s="421"/>
      <c r="E382" s="423"/>
      <c r="F382" s="423"/>
      <c r="G382" s="423"/>
      <c r="H382" s="423"/>
      <c r="I382" s="423"/>
      <c r="J382" s="464"/>
      <c r="K382" s="464"/>
      <c r="L382" s="462"/>
      <c r="M382" s="46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80"/>
        <v>0</v>
      </c>
      <c r="V382" s="7" t="s">
        <v>51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5">
        <v>0</v>
      </c>
      <c r="AI382" s="5">
        <v>0</v>
      </c>
      <c r="AJ382" s="5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5">
        <v>0</v>
      </c>
      <c r="AV382" s="303"/>
    </row>
    <row r="383" spans="1:48" ht="18" customHeight="1" x14ac:dyDescent="0.25">
      <c r="A383" s="473"/>
      <c r="B383" s="421"/>
      <c r="C383" s="422"/>
      <c r="D383" s="421"/>
      <c r="E383" s="423"/>
      <c r="F383" s="423"/>
      <c r="G383" s="423"/>
      <c r="H383" s="423"/>
      <c r="I383" s="423"/>
      <c r="J383" s="464"/>
      <c r="K383" s="464"/>
      <c r="L383" s="462"/>
      <c r="M383" s="46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80"/>
        <v>0</v>
      </c>
      <c r="V383" s="7" t="s">
        <v>52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5">
        <v>0</v>
      </c>
      <c r="AI383" s="5">
        <v>0</v>
      </c>
      <c r="AJ383" s="5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5">
        <v>0</v>
      </c>
      <c r="AV383" s="303"/>
    </row>
    <row r="384" spans="1:48" ht="17.25" customHeight="1" x14ac:dyDescent="0.25">
      <c r="A384" s="473"/>
      <c r="B384" s="421"/>
      <c r="C384" s="422"/>
      <c r="D384" s="421"/>
      <c r="E384" s="423"/>
      <c r="F384" s="423"/>
      <c r="G384" s="423"/>
      <c r="H384" s="423"/>
      <c r="I384" s="423"/>
      <c r="J384" s="464"/>
      <c r="K384" s="464"/>
      <c r="L384" s="462"/>
      <c r="M384" s="462"/>
      <c r="N384" s="231">
        <f t="shared" ref="N384:T384" si="190">SUM(N379:N383)</f>
        <v>0</v>
      </c>
      <c r="O384" s="231">
        <f t="shared" si="190"/>
        <v>0.37290000000000001</v>
      </c>
      <c r="P384" s="231">
        <f t="shared" si="190"/>
        <v>0</v>
      </c>
      <c r="Q384" s="231">
        <f t="shared" si="190"/>
        <v>0</v>
      </c>
      <c r="R384" s="231">
        <f t="shared" si="190"/>
        <v>0</v>
      </c>
      <c r="S384" s="231">
        <f t="shared" si="190"/>
        <v>0</v>
      </c>
      <c r="T384" s="231">
        <f t="shared" si="190"/>
        <v>0</v>
      </c>
      <c r="U384" s="232">
        <f t="shared" si="180"/>
        <v>0.37290000000000001</v>
      </c>
      <c r="V384" s="232" t="s">
        <v>11</v>
      </c>
      <c r="W384" s="194">
        <f t="shared" ref="W384:AU384" si="191">SUM(W379:W383)</f>
        <v>0</v>
      </c>
      <c r="X384" s="194">
        <f t="shared" si="191"/>
        <v>0</v>
      </c>
      <c r="Y384" s="194">
        <f t="shared" si="191"/>
        <v>0</v>
      </c>
      <c r="Z384" s="194">
        <f t="shared" si="191"/>
        <v>0</v>
      </c>
      <c r="AA384" s="194">
        <f t="shared" si="191"/>
        <v>0</v>
      </c>
      <c r="AB384" s="194">
        <f t="shared" si="191"/>
        <v>0</v>
      </c>
      <c r="AC384" s="194">
        <f t="shared" si="191"/>
        <v>0</v>
      </c>
      <c r="AD384" s="194">
        <f t="shared" si="191"/>
        <v>0</v>
      </c>
      <c r="AE384" s="194">
        <f t="shared" si="191"/>
        <v>0</v>
      </c>
      <c r="AF384" s="194">
        <f t="shared" si="191"/>
        <v>0</v>
      </c>
      <c r="AG384" s="194">
        <f t="shared" si="191"/>
        <v>0</v>
      </c>
      <c r="AH384" s="231">
        <f t="shared" si="191"/>
        <v>0</v>
      </c>
      <c r="AI384" s="231">
        <f t="shared" si="191"/>
        <v>0</v>
      </c>
      <c r="AJ384" s="231">
        <f t="shared" si="191"/>
        <v>0</v>
      </c>
      <c r="AK384" s="194">
        <f t="shared" si="191"/>
        <v>0</v>
      </c>
      <c r="AL384" s="194">
        <f t="shared" si="191"/>
        <v>0</v>
      </c>
      <c r="AM384" s="194">
        <f t="shared" si="191"/>
        <v>0</v>
      </c>
      <c r="AN384" s="194">
        <f t="shared" si="191"/>
        <v>0</v>
      </c>
      <c r="AO384" s="194">
        <f t="shared" si="191"/>
        <v>0</v>
      </c>
      <c r="AP384" s="194">
        <f t="shared" si="191"/>
        <v>0</v>
      </c>
      <c r="AQ384" s="194">
        <f t="shared" si="191"/>
        <v>0</v>
      </c>
      <c r="AR384" s="194">
        <f t="shared" si="191"/>
        <v>0</v>
      </c>
      <c r="AS384" s="194">
        <f t="shared" si="191"/>
        <v>0</v>
      </c>
      <c r="AT384" s="194">
        <f t="shared" si="191"/>
        <v>0</v>
      </c>
      <c r="AU384" s="231">
        <f t="shared" si="191"/>
        <v>0</v>
      </c>
      <c r="AV384" s="329"/>
    </row>
    <row r="385" spans="1:48" ht="19.5" customHeight="1" x14ac:dyDescent="0.25">
      <c r="A385" s="473"/>
      <c r="B385" s="421" t="s">
        <v>251</v>
      </c>
      <c r="C385" s="422" t="s">
        <v>112</v>
      </c>
      <c r="D385" s="421" t="s">
        <v>273</v>
      </c>
      <c r="E385" s="423" t="s">
        <v>143</v>
      </c>
      <c r="F385" s="6" t="s">
        <v>18</v>
      </c>
      <c r="G385" s="6" t="s">
        <v>20</v>
      </c>
      <c r="H385" s="6" t="s">
        <v>296</v>
      </c>
      <c r="I385" s="6" t="s">
        <v>296</v>
      </c>
      <c r="J385" s="464">
        <v>2019</v>
      </c>
      <c r="K385" s="464">
        <v>2020</v>
      </c>
      <c r="L385" s="462">
        <v>2.7569499999999998</v>
      </c>
      <c r="M385" s="462">
        <f t="shared" ref="M385" si="192">R390+S390+T390</f>
        <v>0</v>
      </c>
      <c r="N385" s="5">
        <v>0.29718</v>
      </c>
      <c r="O385" s="5">
        <v>1.63984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80"/>
        <v>1.93702</v>
      </c>
      <c r="V385" s="7" t="s">
        <v>3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5">
        <v>0</v>
      </c>
      <c r="AI385" s="5">
        <v>0</v>
      </c>
      <c r="AJ385" s="5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5">
        <v>0</v>
      </c>
      <c r="AV385" s="303"/>
    </row>
    <row r="386" spans="1:48" ht="19.5" customHeight="1" x14ac:dyDescent="0.25">
      <c r="A386" s="473"/>
      <c r="B386" s="421"/>
      <c r="C386" s="422"/>
      <c r="D386" s="421"/>
      <c r="E386" s="423"/>
      <c r="F386" s="6" t="s">
        <v>19</v>
      </c>
      <c r="G386" s="6" t="s">
        <v>22</v>
      </c>
      <c r="H386" s="6" t="s">
        <v>296</v>
      </c>
      <c r="I386" s="6" t="s">
        <v>296</v>
      </c>
      <c r="J386" s="464"/>
      <c r="K386" s="464"/>
      <c r="L386" s="462"/>
      <c r="M386" s="462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180"/>
        <v>0</v>
      </c>
      <c r="V386" s="5" t="s">
        <v>8</v>
      </c>
      <c r="W386" s="94">
        <v>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5">
        <v>0</v>
      </c>
      <c r="AI386" s="5">
        <v>0</v>
      </c>
      <c r="AJ386" s="5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5">
        <v>0</v>
      </c>
      <c r="AV386" s="303"/>
    </row>
    <row r="387" spans="1:48" ht="19.5" customHeight="1" x14ac:dyDescent="0.25">
      <c r="A387" s="473"/>
      <c r="B387" s="421"/>
      <c r="C387" s="422"/>
      <c r="D387" s="421"/>
      <c r="E387" s="423"/>
      <c r="F387" s="423" t="s">
        <v>39</v>
      </c>
      <c r="G387" s="423" t="s">
        <v>21</v>
      </c>
      <c r="H387" s="423" t="s">
        <v>296</v>
      </c>
      <c r="I387" s="423" t="s">
        <v>296</v>
      </c>
      <c r="J387" s="464"/>
      <c r="K387" s="464"/>
      <c r="L387" s="462"/>
      <c r="M387" s="46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80"/>
        <v>0</v>
      </c>
      <c r="V387" s="7" t="s">
        <v>50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5">
        <v>0</v>
      </c>
      <c r="AI387" s="5">
        <v>0</v>
      </c>
      <c r="AJ387" s="5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5">
        <v>0</v>
      </c>
      <c r="AV387" s="303"/>
    </row>
    <row r="388" spans="1:48" ht="19.5" customHeight="1" x14ac:dyDescent="0.25">
      <c r="A388" s="473"/>
      <c r="B388" s="421"/>
      <c r="C388" s="422"/>
      <c r="D388" s="421"/>
      <c r="E388" s="423"/>
      <c r="F388" s="423"/>
      <c r="G388" s="423"/>
      <c r="H388" s="423"/>
      <c r="I388" s="423"/>
      <c r="J388" s="464"/>
      <c r="K388" s="464"/>
      <c r="L388" s="462"/>
      <c r="M388" s="46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80"/>
        <v>0</v>
      </c>
      <c r="V388" s="7" t="s">
        <v>51</v>
      </c>
      <c r="W388" s="94">
        <v>0</v>
      </c>
      <c r="X388" s="94">
        <v>0</v>
      </c>
      <c r="Y388" s="94">
        <v>0</v>
      </c>
      <c r="Z388" s="94">
        <v>0</v>
      </c>
      <c r="AA388" s="94">
        <v>0</v>
      </c>
      <c r="AB388" s="94">
        <v>0</v>
      </c>
      <c r="AC388" s="94">
        <v>0</v>
      </c>
      <c r="AD388" s="94">
        <v>0</v>
      </c>
      <c r="AE388" s="94">
        <v>0</v>
      </c>
      <c r="AF388" s="94">
        <v>0</v>
      </c>
      <c r="AG388" s="94">
        <v>0</v>
      </c>
      <c r="AH388" s="5">
        <v>0</v>
      </c>
      <c r="AI388" s="5">
        <v>0</v>
      </c>
      <c r="AJ388" s="5">
        <v>0</v>
      </c>
      <c r="AK388" s="94">
        <v>0</v>
      </c>
      <c r="AL388" s="94">
        <v>0</v>
      </c>
      <c r="AM388" s="94">
        <v>0</v>
      </c>
      <c r="AN388" s="94">
        <v>0</v>
      </c>
      <c r="AO388" s="94">
        <v>0</v>
      </c>
      <c r="AP388" s="94">
        <v>0</v>
      </c>
      <c r="AQ388" s="94">
        <v>0</v>
      </c>
      <c r="AR388" s="94">
        <v>0</v>
      </c>
      <c r="AS388" s="94">
        <v>0</v>
      </c>
      <c r="AT388" s="94">
        <v>0</v>
      </c>
      <c r="AU388" s="5">
        <v>0</v>
      </c>
      <c r="AV388" s="303"/>
    </row>
    <row r="389" spans="1:48" ht="18" customHeight="1" x14ac:dyDescent="0.25">
      <c r="A389" s="473"/>
      <c r="B389" s="421"/>
      <c r="C389" s="422"/>
      <c r="D389" s="421"/>
      <c r="E389" s="423"/>
      <c r="F389" s="423"/>
      <c r="G389" s="423"/>
      <c r="H389" s="423"/>
      <c r="I389" s="423"/>
      <c r="J389" s="464"/>
      <c r="K389" s="464"/>
      <c r="L389" s="462"/>
      <c r="M389" s="46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80"/>
        <v>0</v>
      </c>
      <c r="V389" s="7" t="s">
        <v>52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5">
        <v>0</v>
      </c>
      <c r="AI389" s="5">
        <v>0</v>
      </c>
      <c r="AJ389" s="5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5">
        <v>0</v>
      </c>
      <c r="AV389" s="303"/>
    </row>
    <row r="390" spans="1:48" ht="17.25" customHeight="1" x14ac:dyDescent="0.25">
      <c r="A390" s="473"/>
      <c r="B390" s="421"/>
      <c r="C390" s="422"/>
      <c r="D390" s="421"/>
      <c r="E390" s="423"/>
      <c r="F390" s="423"/>
      <c r="G390" s="423"/>
      <c r="H390" s="423"/>
      <c r="I390" s="423"/>
      <c r="J390" s="464"/>
      <c r="K390" s="464"/>
      <c r="L390" s="462"/>
      <c r="M390" s="462"/>
      <c r="N390" s="231">
        <f t="shared" ref="N390:T390" si="193">SUM(N385:N389)</f>
        <v>0.29718</v>
      </c>
      <c r="O390" s="231">
        <f t="shared" si="193"/>
        <v>1.63984</v>
      </c>
      <c r="P390" s="231">
        <f t="shared" si="193"/>
        <v>0</v>
      </c>
      <c r="Q390" s="231">
        <f t="shared" si="193"/>
        <v>0</v>
      </c>
      <c r="R390" s="231">
        <f t="shared" si="193"/>
        <v>0</v>
      </c>
      <c r="S390" s="231">
        <f t="shared" si="193"/>
        <v>0</v>
      </c>
      <c r="T390" s="231">
        <f t="shared" si="193"/>
        <v>0</v>
      </c>
      <c r="U390" s="232">
        <f t="shared" si="180"/>
        <v>1.93702</v>
      </c>
      <c r="V390" s="232" t="s">
        <v>11</v>
      </c>
      <c r="W390" s="194">
        <f t="shared" ref="W390:AU390" si="194">SUM(W385:W389)</f>
        <v>0</v>
      </c>
      <c r="X390" s="194">
        <f t="shared" si="194"/>
        <v>0</v>
      </c>
      <c r="Y390" s="194">
        <f t="shared" si="194"/>
        <v>0</v>
      </c>
      <c r="Z390" s="194">
        <f t="shared" si="194"/>
        <v>0</v>
      </c>
      <c r="AA390" s="194">
        <f t="shared" si="194"/>
        <v>0</v>
      </c>
      <c r="AB390" s="194">
        <f t="shared" si="194"/>
        <v>0</v>
      </c>
      <c r="AC390" s="194">
        <f t="shared" si="194"/>
        <v>0</v>
      </c>
      <c r="AD390" s="194">
        <f t="shared" si="194"/>
        <v>0</v>
      </c>
      <c r="AE390" s="194">
        <f t="shared" si="194"/>
        <v>0</v>
      </c>
      <c r="AF390" s="194">
        <f t="shared" si="194"/>
        <v>0</v>
      </c>
      <c r="AG390" s="194">
        <f t="shared" si="194"/>
        <v>0</v>
      </c>
      <c r="AH390" s="231">
        <f t="shared" si="194"/>
        <v>0</v>
      </c>
      <c r="AI390" s="231">
        <f t="shared" si="194"/>
        <v>0</v>
      </c>
      <c r="AJ390" s="231">
        <f t="shared" si="194"/>
        <v>0</v>
      </c>
      <c r="AK390" s="194">
        <f t="shared" si="194"/>
        <v>0</v>
      </c>
      <c r="AL390" s="194">
        <f t="shared" si="194"/>
        <v>0</v>
      </c>
      <c r="AM390" s="194">
        <f t="shared" si="194"/>
        <v>0</v>
      </c>
      <c r="AN390" s="194">
        <f t="shared" si="194"/>
        <v>0</v>
      </c>
      <c r="AO390" s="194">
        <f t="shared" si="194"/>
        <v>0</v>
      </c>
      <c r="AP390" s="194">
        <f t="shared" si="194"/>
        <v>0</v>
      </c>
      <c r="AQ390" s="194">
        <f t="shared" si="194"/>
        <v>0</v>
      </c>
      <c r="AR390" s="194">
        <f t="shared" si="194"/>
        <v>0</v>
      </c>
      <c r="AS390" s="194">
        <f t="shared" si="194"/>
        <v>0</v>
      </c>
      <c r="AT390" s="194">
        <f t="shared" si="194"/>
        <v>0</v>
      </c>
      <c r="AU390" s="231">
        <f t="shared" si="194"/>
        <v>0</v>
      </c>
      <c r="AV390" s="329"/>
    </row>
    <row r="391" spans="1:48" ht="19.5" customHeight="1" x14ac:dyDescent="0.25">
      <c r="A391" s="473"/>
      <c r="B391" s="421" t="s">
        <v>252</v>
      </c>
      <c r="C391" s="422" t="s">
        <v>113</v>
      </c>
      <c r="D391" s="421" t="s">
        <v>273</v>
      </c>
      <c r="E391" s="423" t="s">
        <v>144</v>
      </c>
      <c r="F391" s="6" t="s">
        <v>18</v>
      </c>
      <c r="G391" s="6" t="s">
        <v>20</v>
      </c>
      <c r="H391" s="6" t="s">
        <v>296</v>
      </c>
      <c r="I391" s="6" t="s">
        <v>296</v>
      </c>
      <c r="J391" s="464">
        <v>2019</v>
      </c>
      <c r="K391" s="464">
        <v>2023</v>
      </c>
      <c r="L391" s="462">
        <v>47.437759999999997</v>
      </c>
      <c r="M391" s="462">
        <f t="shared" ref="M391" si="195">R396+S396+T396</f>
        <v>13.81809</v>
      </c>
      <c r="N391" s="5">
        <v>2.7614399999999999</v>
      </c>
      <c r="O391" s="5">
        <v>9.6296700000000008</v>
      </c>
      <c r="P391" s="5">
        <v>2.6059899999999998</v>
      </c>
      <c r="Q391" s="5">
        <v>18.62257</v>
      </c>
      <c r="R391" s="5">
        <v>13.81809</v>
      </c>
      <c r="S391" s="5">
        <v>0</v>
      </c>
      <c r="T391" s="5">
        <v>0</v>
      </c>
      <c r="U391" s="5">
        <f t="shared" si="180"/>
        <v>47.437759999999997</v>
      </c>
      <c r="V391" s="7" t="s">
        <v>3</v>
      </c>
      <c r="W391" s="94">
        <v>18622.57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5">
        <v>0</v>
      </c>
      <c r="AI391" s="5">
        <v>0</v>
      </c>
      <c r="AJ391" s="5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5">
        <v>0</v>
      </c>
      <c r="AV391" s="303"/>
    </row>
    <row r="392" spans="1:48" ht="19.5" customHeight="1" x14ac:dyDescent="0.25">
      <c r="A392" s="473"/>
      <c r="B392" s="421"/>
      <c r="C392" s="422"/>
      <c r="D392" s="421"/>
      <c r="E392" s="423"/>
      <c r="F392" s="6" t="s">
        <v>19</v>
      </c>
      <c r="G392" s="6" t="s">
        <v>22</v>
      </c>
      <c r="H392" s="6" t="s">
        <v>296</v>
      </c>
      <c r="I392" s="6" t="s">
        <v>296</v>
      </c>
      <c r="J392" s="464"/>
      <c r="K392" s="464"/>
      <c r="L392" s="462"/>
      <c r="M392" s="462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180"/>
        <v>0</v>
      </c>
      <c r="V392" s="5" t="s">
        <v>8</v>
      </c>
      <c r="W392" s="94">
        <v>0</v>
      </c>
      <c r="X392" s="94">
        <v>0</v>
      </c>
      <c r="Y392" s="94">
        <v>0</v>
      </c>
      <c r="Z392" s="94">
        <v>0</v>
      </c>
      <c r="AA392" s="94">
        <v>0</v>
      </c>
      <c r="AB392" s="94">
        <v>0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5">
        <v>0</v>
      </c>
      <c r="AI392" s="5">
        <v>0</v>
      </c>
      <c r="AJ392" s="5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5">
        <v>0</v>
      </c>
      <c r="AV392" s="303"/>
    </row>
    <row r="393" spans="1:48" ht="19.5" customHeight="1" x14ac:dyDescent="0.25">
      <c r="A393" s="473"/>
      <c r="B393" s="421"/>
      <c r="C393" s="422"/>
      <c r="D393" s="421"/>
      <c r="E393" s="423"/>
      <c r="F393" s="423" t="s">
        <v>39</v>
      </c>
      <c r="G393" s="423" t="s">
        <v>21</v>
      </c>
      <c r="H393" s="423" t="s">
        <v>296</v>
      </c>
      <c r="I393" s="423" t="s">
        <v>296</v>
      </c>
      <c r="J393" s="464"/>
      <c r="K393" s="464"/>
      <c r="L393" s="462"/>
      <c r="M393" s="46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ref="U393:U416" si="196">SUM(N393:T393)</f>
        <v>0</v>
      </c>
      <c r="V393" s="7" t="s">
        <v>50</v>
      </c>
      <c r="W393" s="94">
        <v>0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0</v>
      </c>
      <c r="AF393" s="94">
        <v>0</v>
      </c>
      <c r="AG393" s="94">
        <v>0</v>
      </c>
      <c r="AH393" s="5">
        <v>0</v>
      </c>
      <c r="AI393" s="5">
        <v>0</v>
      </c>
      <c r="AJ393" s="5">
        <v>0</v>
      </c>
      <c r="AK393" s="94">
        <v>0</v>
      </c>
      <c r="AL393" s="94">
        <v>0</v>
      </c>
      <c r="AM393" s="94">
        <v>0</v>
      </c>
      <c r="AN393" s="94">
        <v>0</v>
      </c>
      <c r="AO393" s="94">
        <v>0</v>
      </c>
      <c r="AP393" s="94">
        <v>0</v>
      </c>
      <c r="AQ393" s="94">
        <v>0</v>
      </c>
      <c r="AR393" s="94">
        <v>0</v>
      </c>
      <c r="AS393" s="94">
        <v>0</v>
      </c>
      <c r="AT393" s="94">
        <v>0</v>
      </c>
      <c r="AU393" s="5">
        <v>0</v>
      </c>
      <c r="AV393" s="303"/>
    </row>
    <row r="394" spans="1:48" ht="19.5" customHeight="1" x14ac:dyDescent="0.25">
      <c r="A394" s="473"/>
      <c r="B394" s="421"/>
      <c r="C394" s="422"/>
      <c r="D394" s="421"/>
      <c r="E394" s="423"/>
      <c r="F394" s="423"/>
      <c r="G394" s="423"/>
      <c r="H394" s="423"/>
      <c r="I394" s="423"/>
      <c r="J394" s="464"/>
      <c r="K394" s="464"/>
      <c r="L394" s="462"/>
      <c r="M394" s="46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96"/>
        <v>0</v>
      </c>
      <c r="V394" s="7" t="s">
        <v>51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5">
        <v>0</v>
      </c>
      <c r="AI394" s="5">
        <v>0</v>
      </c>
      <c r="AJ394" s="5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5">
        <v>0</v>
      </c>
      <c r="AV394" s="303"/>
    </row>
    <row r="395" spans="1:48" ht="18" customHeight="1" x14ac:dyDescent="0.25">
      <c r="A395" s="473"/>
      <c r="B395" s="421"/>
      <c r="C395" s="422"/>
      <c r="D395" s="421"/>
      <c r="E395" s="423"/>
      <c r="F395" s="423"/>
      <c r="G395" s="423"/>
      <c r="H395" s="423"/>
      <c r="I395" s="423"/>
      <c r="J395" s="464"/>
      <c r="K395" s="464"/>
      <c r="L395" s="462"/>
      <c r="M395" s="46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196"/>
        <v>0</v>
      </c>
      <c r="V395" s="7" t="s">
        <v>52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5">
        <v>0</v>
      </c>
      <c r="AI395" s="5">
        <v>0</v>
      </c>
      <c r="AJ395" s="5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0</v>
      </c>
      <c r="AQ395" s="94">
        <v>0</v>
      </c>
      <c r="AR395" s="94">
        <v>0</v>
      </c>
      <c r="AS395" s="94">
        <v>0</v>
      </c>
      <c r="AT395" s="94">
        <v>0</v>
      </c>
      <c r="AU395" s="5">
        <v>0</v>
      </c>
      <c r="AV395" s="303"/>
    </row>
    <row r="396" spans="1:48" ht="17.25" customHeight="1" x14ac:dyDescent="0.25">
      <c r="A396" s="473"/>
      <c r="B396" s="421"/>
      <c r="C396" s="422"/>
      <c r="D396" s="421"/>
      <c r="E396" s="423"/>
      <c r="F396" s="423"/>
      <c r="G396" s="423"/>
      <c r="H396" s="423"/>
      <c r="I396" s="423"/>
      <c r="J396" s="464"/>
      <c r="K396" s="464"/>
      <c r="L396" s="462"/>
      <c r="M396" s="462"/>
      <c r="N396" s="231">
        <f t="shared" ref="N396:T396" si="197">SUM(N391:N395)</f>
        <v>2.7614399999999999</v>
      </c>
      <c r="O396" s="231">
        <f t="shared" si="197"/>
        <v>9.6296700000000008</v>
      </c>
      <c r="P396" s="231">
        <f t="shared" si="197"/>
        <v>2.6059899999999998</v>
      </c>
      <c r="Q396" s="231">
        <f t="shared" si="197"/>
        <v>18.62257</v>
      </c>
      <c r="R396" s="231">
        <f t="shared" si="197"/>
        <v>13.81809</v>
      </c>
      <c r="S396" s="231">
        <f t="shared" si="197"/>
        <v>0</v>
      </c>
      <c r="T396" s="231">
        <f t="shared" si="197"/>
        <v>0</v>
      </c>
      <c r="U396" s="232">
        <f t="shared" si="196"/>
        <v>47.437759999999997</v>
      </c>
      <c r="V396" s="232" t="s">
        <v>11</v>
      </c>
      <c r="W396" s="194">
        <f t="shared" ref="W396:AU396" si="198">SUM(W391:W395)</f>
        <v>18622.57</v>
      </c>
      <c r="X396" s="194">
        <f t="shared" si="198"/>
        <v>0</v>
      </c>
      <c r="Y396" s="194">
        <f t="shared" si="198"/>
        <v>0</v>
      </c>
      <c r="Z396" s="194">
        <f t="shared" si="198"/>
        <v>0</v>
      </c>
      <c r="AA396" s="194">
        <f t="shared" si="198"/>
        <v>0</v>
      </c>
      <c r="AB396" s="194">
        <f t="shared" si="198"/>
        <v>0</v>
      </c>
      <c r="AC396" s="194">
        <f t="shared" si="198"/>
        <v>0</v>
      </c>
      <c r="AD396" s="194">
        <f t="shared" si="198"/>
        <v>0</v>
      </c>
      <c r="AE396" s="194">
        <f t="shared" si="198"/>
        <v>0</v>
      </c>
      <c r="AF396" s="194">
        <f t="shared" si="198"/>
        <v>0</v>
      </c>
      <c r="AG396" s="194">
        <f t="shared" si="198"/>
        <v>0</v>
      </c>
      <c r="AH396" s="231">
        <f t="shared" si="198"/>
        <v>0</v>
      </c>
      <c r="AI396" s="231">
        <f t="shared" si="198"/>
        <v>0</v>
      </c>
      <c r="AJ396" s="231">
        <f t="shared" si="198"/>
        <v>0</v>
      </c>
      <c r="AK396" s="194">
        <f t="shared" si="198"/>
        <v>0</v>
      </c>
      <c r="AL396" s="194">
        <f t="shared" si="198"/>
        <v>0</v>
      </c>
      <c r="AM396" s="194">
        <f t="shared" si="198"/>
        <v>0</v>
      </c>
      <c r="AN396" s="194">
        <f t="shared" si="198"/>
        <v>0</v>
      </c>
      <c r="AO396" s="194">
        <f t="shared" si="198"/>
        <v>0</v>
      </c>
      <c r="AP396" s="194">
        <f t="shared" si="198"/>
        <v>0</v>
      </c>
      <c r="AQ396" s="194">
        <f t="shared" si="198"/>
        <v>0</v>
      </c>
      <c r="AR396" s="194">
        <f t="shared" si="198"/>
        <v>0</v>
      </c>
      <c r="AS396" s="194">
        <f t="shared" si="198"/>
        <v>0</v>
      </c>
      <c r="AT396" s="194">
        <f t="shared" si="198"/>
        <v>0</v>
      </c>
      <c r="AU396" s="231">
        <f t="shared" si="198"/>
        <v>0</v>
      </c>
      <c r="AV396" s="329"/>
    </row>
    <row r="397" spans="1:48" ht="19.5" customHeight="1" x14ac:dyDescent="0.25">
      <c r="A397" s="473"/>
      <c r="B397" s="421" t="s">
        <v>253</v>
      </c>
      <c r="C397" s="422" t="s">
        <v>114</v>
      </c>
      <c r="D397" s="421" t="s">
        <v>272</v>
      </c>
      <c r="E397" s="423" t="s">
        <v>145</v>
      </c>
      <c r="F397" s="6" t="s">
        <v>18</v>
      </c>
      <c r="G397" s="6" t="s">
        <v>20</v>
      </c>
      <c r="H397" s="6" t="s">
        <v>296</v>
      </c>
      <c r="I397" s="6" t="s">
        <v>296</v>
      </c>
      <c r="J397" s="464">
        <v>2020</v>
      </c>
      <c r="K397" s="464">
        <v>2020</v>
      </c>
      <c r="L397" s="462">
        <v>28.99</v>
      </c>
      <c r="M397" s="462">
        <f t="shared" ref="M397" si="199">R402+S402+T402</f>
        <v>0</v>
      </c>
      <c r="N397" s="5">
        <v>0</v>
      </c>
      <c r="O397" s="5">
        <v>10.15</v>
      </c>
      <c r="P397" s="5">
        <v>18.84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96"/>
        <v>28.990000000000002</v>
      </c>
      <c r="V397" s="7" t="s">
        <v>3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5">
        <v>0</v>
      </c>
      <c r="AI397" s="5">
        <v>0</v>
      </c>
      <c r="AJ397" s="5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5">
        <v>0</v>
      </c>
      <c r="AV397" s="583" t="s">
        <v>999</v>
      </c>
    </row>
    <row r="398" spans="1:48" ht="19.5" customHeight="1" x14ac:dyDescent="0.25">
      <c r="A398" s="473"/>
      <c r="B398" s="421"/>
      <c r="C398" s="422"/>
      <c r="D398" s="421"/>
      <c r="E398" s="423"/>
      <c r="F398" s="6" t="s">
        <v>19</v>
      </c>
      <c r="G398" s="6" t="s">
        <v>22</v>
      </c>
      <c r="H398" s="6" t="s">
        <v>296</v>
      </c>
      <c r="I398" s="6" t="s">
        <v>296</v>
      </c>
      <c r="J398" s="464"/>
      <c r="K398" s="464"/>
      <c r="L398" s="462"/>
      <c r="M398" s="462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196"/>
        <v>0</v>
      </c>
      <c r="V398" s="5" t="s">
        <v>8</v>
      </c>
      <c r="W398" s="94">
        <v>0</v>
      </c>
      <c r="X398" s="94">
        <v>0</v>
      </c>
      <c r="Y398" s="94">
        <v>0</v>
      </c>
      <c r="Z398" s="94">
        <v>0</v>
      </c>
      <c r="AA398" s="94">
        <v>0</v>
      </c>
      <c r="AB398" s="94">
        <v>0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5">
        <v>0</v>
      </c>
      <c r="AI398" s="5">
        <v>0</v>
      </c>
      <c r="AJ398" s="5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5">
        <v>0</v>
      </c>
      <c r="AV398" s="584"/>
    </row>
    <row r="399" spans="1:48" ht="19.5" customHeight="1" x14ac:dyDescent="0.25">
      <c r="A399" s="473"/>
      <c r="B399" s="421"/>
      <c r="C399" s="422"/>
      <c r="D399" s="421"/>
      <c r="E399" s="423"/>
      <c r="F399" s="423" t="s">
        <v>39</v>
      </c>
      <c r="G399" s="423" t="s">
        <v>21</v>
      </c>
      <c r="H399" s="423" t="s">
        <v>296</v>
      </c>
      <c r="I399" s="423" t="s">
        <v>296</v>
      </c>
      <c r="J399" s="464"/>
      <c r="K399" s="464"/>
      <c r="L399" s="462"/>
      <c r="M399" s="46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96"/>
        <v>0</v>
      </c>
      <c r="V399" s="7" t="s">
        <v>50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5">
        <v>0</v>
      </c>
      <c r="AI399" s="5">
        <v>0</v>
      </c>
      <c r="AJ399" s="5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0</v>
      </c>
      <c r="AS399" s="94">
        <v>0</v>
      </c>
      <c r="AT399" s="94">
        <v>0</v>
      </c>
      <c r="AU399" s="5">
        <v>0</v>
      </c>
      <c r="AV399" s="584"/>
    </row>
    <row r="400" spans="1:48" ht="19.5" customHeight="1" x14ac:dyDescent="0.25">
      <c r="A400" s="473"/>
      <c r="B400" s="421"/>
      <c r="C400" s="422"/>
      <c r="D400" s="421"/>
      <c r="E400" s="423"/>
      <c r="F400" s="423"/>
      <c r="G400" s="423"/>
      <c r="H400" s="423"/>
      <c r="I400" s="423"/>
      <c r="J400" s="464"/>
      <c r="K400" s="464"/>
      <c r="L400" s="462"/>
      <c r="M400" s="46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96"/>
        <v>0</v>
      </c>
      <c r="V400" s="7" t="s">
        <v>51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5">
        <v>0</v>
      </c>
      <c r="AI400" s="5">
        <v>0</v>
      </c>
      <c r="AJ400" s="5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5">
        <v>0</v>
      </c>
      <c r="AV400" s="584"/>
    </row>
    <row r="401" spans="1:48" ht="18" customHeight="1" x14ac:dyDescent="0.25">
      <c r="A401" s="473"/>
      <c r="B401" s="421"/>
      <c r="C401" s="422"/>
      <c r="D401" s="421"/>
      <c r="E401" s="423"/>
      <c r="F401" s="423"/>
      <c r="G401" s="423"/>
      <c r="H401" s="423"/>
      <c r="I401" s="423"/>
      <c r="J401" s="464"/>
      <c r="K401" s="464"/>
      <c r="L401" s="462"/>
      <c r="M401" s="46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96"/>
        <v>0</v>
      </c>
      <c r="V401" s="7" t="s">
        <v>52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5">
        <v>0</v>
      </c>
      <c r="AI401" s="5">
        <v>0</v>
      </c>
      <c r="AJ401" s="5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5">
        <v>0</v>
      </c>
      <c r="AV401" s="585"/>
    </row>
    <row r="402" spans="1:48" ht="17.25" customHeight="1" x14ac:dyDescent="0.25">
      <c r="A402" s="473"/>
      <c r="B402" s="421"/>
      <c r="C402" s="422"/>
      <c r="D402" s="421"/>
      <c r="E402" s="423"/>
      <c r="F402" s="423"/>
      <c r="G402" s="423"/>
      <c r="H402" s="423"/>
      <c r="I402" s="423"/>
      <c r="J402" s="464"/>
      <c r="K402" s="464"/>
      <c r="L402" s="462"/>
      <c r="M402" s="462"/>
      <c r="N402" s="231">
        <f t="shared" ref="N402:T402" si="200">SUM(N397:N401)</f>
        <v>0</v>
      </c>
      <c r="O402" s="231">
        <f t="shared" si="200"/>
        <v>10.15</v>
      </c>
      <c r="P402" s="231">
        <f t="shared" si="200"/>
        <v>18.84</v>
      </c>
      <c r="Q402" s="231">
        <f t="shared" si="200"/>
        <v>0</v>
      </c>
      <c r="R402" s="231">
        <f t="shared" si="200"/>
        <v>0</v>
      </c>
      <c r="S402" s="231">
        <f t="shared" si="200"/>
        <v>0</v>
      </c>
      <c r="T402" s="231">
        <f t="shared" si="200"/>
        <v>0</v>
      </c>
      <c r="U402" s="232">
        <f t="shared" si="196"/>
        <v>28.990000000000002</v>
      </c>
      <c r="V402" s="232" t="s">
        <v>11</v>
      </c>
      <c r="W402" s="194">
        <f t="shared" ref="W402:AU402" si="201">SUM(W397:W401)</f>
        <v>0</v>
      </c>
      <c r="X402" s="194">
        <f t="shared" si="201"/>
        <v>0</v>
      </c>
      <c r="Y402" s="194">
        <f t="shared" si="201"/>
        <v>0</v>
      </c>
      <c r="Z402" s="194">
        <f t="shared" si="201"/>
        <v>0</v>
      </c>
      <c r="AA402" s="194">
        <f t="shared" si="201"/>
        <v>0</v>
      </c>
      <c r="AB402" s="194">
        <f t="shared" si="201"/>
        <v>0</v>
      </c>
      <c r="AC402" s="194">
        <f t="shared" si="201"/>
        <v>0</v>
      </c>
      <c r="AD402" s="194">
        <f t="shared" si="201"/>
        <v>0</v>
      </c>
      <c r="AE402" s="194">
        <f t="shared" si="201"/>
        <v>0</v>
      </c>
      <c r="AF402" s="194">
        <f t="shared" si="201"/>
        <v>0</v>
      </c>
      <c r="AG402" s="194">
        <f t="shared" si="201"/>
        <v>0</v>
      </c>
      <c r="AH402" s="231">
        <f t="shared" si="201"/>
        <v>0</v>
      </c>
      <c r="AI402" s="231">
        <f t="shared" si="201"/>
        <v>0</v>
      </c>
      <c r="AJ402" s="231">
        <f t="shared" si="201"/>
        <v>0</v>
      </c>
      <c r="AK402" s="194">
        <f t="shared" si="201"/>
        <v>0</v>
      </c>
      <c r="AL402" s="194">
        <f t="shared" si="201"/>
        <v>0</v>
      </c>
      <c r="AM402" s="194">
        <f t="shared" si="201"/>
        <v>0</v>
      </c>
      <c r="AN402" s="194">
        <f t="shared" si="201"/>
        <v>0</v>
      </c>
      <c r="AO402" s="194">
        <f t="shared" si="201"/>
        <v>0</v>
      </c>
      <c r="AP402" s="194">
        <f t="shared" si="201"/>
        <v>0</v>
      </c>
      <c r="AQ402" s="194">
        <f t="shared" si="201"/>
        <v>0</v>
      </c>
      <c r="AR402" s="194">
        <f t="shared" si="201"/>
        <v>0</v>
      </c>
      <c r="AS402" s="194">
        <f t="shared" si="201"/>
        <v>0</v>
      </c>
      <c r="AT402" s="194">
        <f t="shared" si="201"/>
        <v>0</v>
      </c>
      <c r="AU402" s="231">
        <f t="shared" si="201"/>
        <v>0</v>
      </c>
      <c r="AV402" s="329"/>
    </row>
    <row r="403" spans="1:48" ht="19.5" customHeight="1" x14ac:dyDescent="0.25">
      <c r="A403" s="473"/>
      <c r="B403" s="421" t="s">
        <v>254</v>
      </c>
      <c r="C403" s="422" t="s">
        <v>115</v>
      </c>
      <c r="D403" s="421" t="s">
        <v>274</v>
      </c>
      <c r="E403" s="423" t="s">
        <v>146</v>
      </c>
      <c r="F403" s="6" t="s">
        <v>18</v>
      </c>
      <c r="G403" s="6" t="s">
        <v>20</v>
      </c>
      <c r="H403" s="6" t="s">
        <v>296</v>
      </c>
      <c r="I403" s="6" t="s">
        <v>296</v>
      </c>
      <c r="J403" s="464">
        <v>2021</v>
      </c>
      <c r="K403" s="464">
        <v>2022</v>
      </c>
      <c r="L403" s="462">
        <v>2.90638</v>
      </c>
      <c r="M403" s="462">
        <f t="shared" ref="M403" si="202">R409+S409+T409</f>
        <v>0</v>
      </c>
      <c r="N403" s="5">
        <v>0</v>
      </c>
      <c r="O403" s="5">
        <v>0</v>
      </c>
      <c r="P403" s="5">
        <v>8.5949999999999999E-2</v>
      </c>
      <c r="Q403" s="5">
        <v>2.82043</v>
      </c>
      <c r="R403" s="5">
        <v>0</v>
      </c>
      <c r="S403" s="5">
        <v>0</v>
      </c>
      <c r="T403" s="5">
        <v>0</v>
      </c>
      <c r="U403" s="5">
        <f t="shared" si="196"/>
        <v>2.90638</v>
      </c>
      <c r="V403" s="7" t="s">
        <v>3</v>
      </c>
      <c r="W403" s="94">
        <v>2820.43</v>
      </c>
      <c r="X403" s="94">
        <f t="shared" ref="X403:AS403" si="203">SUM(X404:X404)</f>
        <v>4695.95</v>
      </c>
      <c r="Y403" s="94">
        <f t="shared" si="203"/>
        <v>0</v>
      </c>
      <c r="Z403" s="94">
        <f t="shared" si="203"/>
        <v>0</v>
      </c>
      <c r="AA403" s="94">
        <f t="shared" si="203"/>
        <v>0</v>
      </c>
      <c r="AB403" s="94">
        <f t="shared" si="203"/>
        <v>0</v>
      </c>
      <c r="AC403" s="94">
        <f t="shared" si="203"/>
        <v>0</v>
      </c>
      <c r="AD403" s="94">
        <f t="shared" si="203"/>
        <v>0</v>
      </c>
      <c r="AE403" s="94">
        <f t="shared" si="203"/>
        <v>0</v>
      </c>
      <c r="AF403" s="94">
        <f t="shared" si="203"/>
        <v>4254.0600000000004</v>
      </c>
      <c r="AG403" s="94">
        <f t="shared" si="203"/>
        <v>4695.95</v>
      </c>
      <c r="AH403" s="5">
        <f t="shared" si="203"/>
        <v>0</v>
      </c>
      <c r="AI403" s="5">
        <f t="shared" si="203"/>
        <v>0</v>
      </c>
      <c r="AJ403" s="5">
        <f t="shared" si="203"/>
        <v>0</v>
      </c>
      <c r="AK403" s="94">
        <f t="shared" si="203"/>
        <v>3654.06</v>
      </c>
      <c r="AL403" s="94">
        <f t="shared" si="203"/>
        <v>0</v>
      </c>
      <c r="AM403" s="94">
        <f t="shared" si="203"/>
        <v>0</v>
      </c>
      <c r="AN403" s="94">
        <f t="shared" si="203"/>
        <v>0</v>
      </c>
      <c r="AO403" s="94">
        <f t="shared" si="203"/>
        <v>0</v>
      </c>
      <c r="AP403" s="94">
        <f t="shared" si="203"/>
        <v>0</v>
      </c>
      <c r="AQ403" s="94">
        <f t="shared" si="203"/>
        <v>0</v>
      </c>
      <c r="AR403" s="94">
        <f t="shared" si="203"/>
        <v>0</v>
      </c>
      <c r="AS403" s="94">
        <f t="shared" si="203"/>
        <v>0</v>
      </c>
      <c r="AT403" s="94">
        <v>0</v>
      </c>
      <c r="AU403" s="5">
        <v>0</v>
      </c>
      <c r="AV403" s="583" t="s">
        <v>999</v>
      </c>
    </row>
    <row r="404" spans="1:48" s="276" customFormat="1" ht="19.5" hidden="1" customHeight="1" x14ac:dyDescent="0.2">
      <c r="A404" s="473"/>
      <c r="B404" s="421"/>
      <c r="C404" s="422"/>
      <c r="D404" s="421"/>
      <c r="E404" s="423"/>
      <c r="F404" s="273"/>
      <c r="G404" s="273"/>
      <c r="H404" s="273"/>
      <c r="I404" s="273"/>
      <c r="J404" s="464"/>
      <c r="K404" s="464"/>
      <c r="L404" s="462"/>
      <c r="M404" s="462"/>
      <c r="N404" s="274"/>
      <c r="O404" s="274"/>
      <c r="P404" s="274"/>
      <c r="Q404" s="274"/>
      <c r="R404" s="274"/>
      <c r="S404" s="274"/>
      <c r="T404" s="274"/>
      <c r="U404" s="274"/>
      <c r="V404" s="280" t="s">
        <v>933</v>
      </c>
      <c r="W404" s="275"/>
      <c r="X404" s="275">
        <v>4695.95</v>
      </c>
      <c r="Y404" s="275"/>
      <c r="Z404" s="275"/>
      <c r="AA404" s="275"/>
      <c r="AB404" s="275"/>
      <c r="AC404" s="275"/>
      <c r="AD404" s="275"/>
      <c r="AE404" s="275"/>
      <c r="AF404" s="275">
        <v>4254.0600000000004</v>
      </c>
      <c r="AG404" s="275">
        <v>4695.95</v>
      </c>
      <c r="AH404" s="274"/>
      <c r="AI404" s="274"/>
      <c r="AJ404" s="274"/>
      <c r="AK404" s="275">
        <v>3654.06</v>
      </c>
      <c r="AL404" s="275"/>
      <c r="AM404" s="275"/>
      <c r="AN404" s="275"/>
      <c r="AO404" s="275"/>
      <c r="AP404" s="275"/>
      <c r="AQ404" s="275"/>
      <c r="AR404" s="275"/>
      <c r="AS404" s="275"/>
      <c r="AT404" s="275"/>
      <c r="AU404" s="274"/>
      <c r="AV404" s="584"/>
    </row>
    <row r="405" spans="1:48" ht="19.5" customHeight="1" x14ac:dyDescent="0.25">
      <c r="A405" s="473"/>
      <c r="B405" s="421"/>
      <c r="C405" s="422"/>
      <c r="D405" s="421"/>
      <c r="E405" s="423"/>
      <c r="F405" s="6" t="s">
        <v>19</v>
      </c>
      <c r="G405" s="6" t="s">
        <v>22</v>
      </c>
      <c r="H405" s="6" t="s">
        <v>296</v>
      </c>
      <c r="I405" s="6" t="s">
        <v>296</v>
      </c>
      <c r="J405" s="464"/>
      <c r="K405" s="464"/>
      <c r="L405" s="462"/>
      <c r="M405" s="46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196"/>
        <v>0</v>
      </c>
      <c r="V405" s="5" t="s">
        <v>8</v>
      </c>
      <c r="W405" s="94">
        <v>0</v>
      </c>
      <c r="X405" s="94">
        <v>0</v>
      </c>
      <c r="Y405" s="94">
        <v>0</v>
      </c>
      <c r="Z405" s="94">
        <v>0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5">
        <v>0</v>
      </c>
      <c r="AI405" s="5">
        <v>0</v>
      </c>
      <c r="AJ405" s="5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0</v>
      </c>
      <c r="AQ405" s="94">
        <v>0</v>
      </c>
      <c r="AR405" s="94">
        <v>0</v>
      </c>
      <c r="AS405" s="94">
        <v>0</v>
      </c>
      <c r="AT405" s="94">
        <v>0</v>
      </c>
      <c r="AU405" s="5">
        <v>0</v>
      </c>
      <c r="AV405" s="584"/>
    </row>
    <row r="406" spans="1:48" ht="19.5" customHeight="1" x14ac:dyDescent="0.25">
      <c r="A406" s="473"/>
      <c r="B406" s="421"/>
      <c r="C406" s="422"/>
      <c r="D406" s="421"/>
      <c r="E406" s="423"/>
      <c r="F406" s="423" t="s">
        <v>39</v>
      </c>
      <c r="G406" s="423" t="s">
        <v>21</v>
      </c>
      <c r="H406" s="423" t="s">
        <v>296</v>
      </c>
      <c r="I406" s="423" t="s">
        <v>296</v>
      </c>
      <c r="J406" s="464"/>
      <c r="K406" s="464"/>
      <c r="L406" s="462"/>
      <c r="M406" s="462"/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f t="shared" si="196"/>
        <v>0</v>
      </c>
      <c r="V406" s="7" t="s">
        <v>50</v>
      </c>
      <c r="W406" s="94">
        <v>0</v>
      </c>
      <c r="X406" s="94">
        <v>0</v>
      </c>
      <c r="Y406" s="94">
        <v>0</v>
      </c>
      <c r="Z406" s="94">
        <v>0</v>
      </c>
      <c r="AA406" s="94">
        <v>0</v>
      </c>
      <c r="AB406" s="94">
        <v>0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5">
        <v>0</v>
      </c>
      <c r="AI406" s="5">
        <v>0</v>
      </c>
      <c r="AJ406" s="5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5">
        <v>0</v>
      </c>
      <c r="AV406" s="587"/>
    </row>
    <row r="407" spans="1:48" ht="19.5" customHeight="1" x14ac:dyDescent="0.25">
      <c r="A407" s="473"/>
      <c r="B407" s="421"/>
      <c r="C407" s="422"/>
      <c r="D407" s="421"/>
      <c r="E407" s="423"/>
      <c r="F407" s="423"/>
      <c r="G407" s="423"/>
      <c r="H407" s="423"/>
      <c r="I407" s="423"/>
      <c r="J407" s="464"/>
      <c r="K407" s="464"/>
      <c r="L407" s="462"/>
      <c r="M407" s="46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96"/>
        <v>0</v>
      </c>
      <c r="V407" s="7" t="s">
        <v>51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5">
        <v>0</v>
      </c>
      <c r="AI407" s="5">
        <v>0</v>
      </c>
      <c r="AJ407" s="5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5">
        <v>0</v>
      </c>
      <c r="AV407" s="587"/>
    </row>
    <row r="408" spans="1:48" ht="18" customHeight="1" x14ac:dyDescent="0.25">
      <c r="A408" s="473"/>
      <c r="B408" s="421"/>
      <c r="C408" s="422"/>
      <c r="D408" s="421"/>
      <c r="E408" s="423"/>
      <c r="F408" s="423"/>
      <c r="G408" s="423"/>
      <c r="H408" s="423"/>
      <c r="I408" s="423"/>
      <c r="J408" s="464"/>
      <c r="K408" s="464"/>
      <c r="L408" s="462"/>
      <c r="M408" s="46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96"/>
        <v>0</v>
      </c>
      <c r="V408" s="7" t="s">
        <v>52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5">
        <v>0</v>
      </c>
      <c r="AI408" s="5">
        <v>0</v>
      </c>
      <c r="AJ408" s="5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5">
        <v>0</v>
      </c>
      <c r="AV408" s="586"/>
    </row>
    <row r="409" spans="1:48" ht="17.25" customHeight="1" x14ac:dyDescent="0.25">
      <c r="A409" s="473"/>
      <c r="B409" s="421"/>
      <c r="C409" s="422"/>
      <c r="D409" s="421"/>
      <c r="E409" s="423"/>
      <c r="F409" s="423"/>
      <c r="G409" s="423"/>
      <c r="H409" s="423"/>
      <c r="I409" s="423"/>
      <c r="J409" s="464"/>
      <c r="K409" s="464"/>
      <c r="L409" s="462"/>
      <c r="M409" s="462"/>
      <c r="N409" s="231">
        <f t="shared" ref="N409:T409" si="204">SUM(N403:N408)</f>
        <v>0</v>
      </c>
      <c r="O409" s="231">
        <f t="shared" si="204"/>
        <v>0</v>
      </c>
      <c r="P409" s="231">
        <f t="shared" si="204"/>
        <v>8.5949999999999999E-2</v>
      </c>
      <c r="Q409" s="231">
        <f t="shared" si="204"/>
        <v>2.82043</v>
      </c>
      <c r="R409" s="231">
        <f t="shared" si="204"/>
        <v>0</v>
      </c>
      <c r="S409" s="231">
        <f t="shared" si="204"/>
        <v>0</v>
      </c>
      <c r="T409" s="231">
        <f t="shared" si="204"/>
        <v>0</v>
      </c>
      <c r="U409" s="232">
        <f t="shared" si="196"/>
        <v>2.90638</v>
      </c>
      <c r="V409" s="232" t="s">
        <v>11</v>
      </c>
      <c r="W409" s="194">
        <f t="shared" ref="W409:AU409" si="205">SUM(W403:W408)</f>
        <v>2820.43</v>
      </c>
      <c r="X409" s="194">
        <f t="shared" ref="X409:AK409" si="206">X403+X405+X406+X407+X408</f>
        <v>4695.95</v>
      </c>
      <c r="Y409" s="194">
        <f t="shared" si="206"/>
        <v>0</v>
      </c>
      <c r="Z409" s="194">
        <f t="shared" si="206"/>
        <v>0</v>
      </c>
      <c r="AA409" s="194">
        <f t="shared" si="206"/>
        <v>0</v>
      </c>
      <c r="AB409" s="194">
        <f t="shared" si="206"/>
        <v>0</v>
      </c>
      <c r="AC409" s="194">
        <f t="shared" si="206"/>
        <v>0</v>
      </c>
      <c r="AD409" s="194">
        <f t="shared" si="206"/>
        <v>0</v>
      </c>
      <c r="AE409" s="194">
        <f t="shared" si="206"/>
        <v>0</v>
      </c>
      <c r="AF409" s="194">
        <f t="shared" si="206"/>
        <v>4254.0600000000004</v>
      </c>
      <c r="AG409" s="194">
        <f t="shared" si="206"/>
        <v>4695.95</v>
      </c>
      <c r="AH409" s="231">
        <f t="shared" si="206"/>
        <v>0</v>
      </c>
      <c r="AI409" s="231">
        <f t="shared" si="206"/>
        <v>0</v>
      </c>
      <c r="AJ409" s="231">
        <f t="shared" si="206"/>
        <v>0</v>
      </c>
      <c r="AK409" s="194">
        <f t="shared" si="206"/>
        <v>3654.06</v>
      </c>
      <c r="AL409" s="194">
        <v>5264.0290000000005</v>
      </c>
      <c r="AM409" s="194">
        <f t="shared" ref="AM409:AT409" si="207">AM403+AM405+AM406+AM407+AM408</f>
        <v>0</v>
      </c>
      <c r="AN409" s="194">
        <f t="shared" si="207"/>
        <v>0</v>
      </c>
      <c r="AO409" s="194">
        <f t="shared" si="207"/>
        <v>0</v>
      </c>
      <c r="AP409" s="194">
        <f t="shared" si="207"/>
        <v>0</v>
      </c>
      <c r="AQ409" s="194">
        <f t="shared" si="207"/>
        <v>0</v>
      </c>
      <c r="AR409" s="194">
        <f t="shared" si="207"/>
        <v>0</v>
      </c>
      <c r="AS409" s="194">
        <f t="shared" si="207"/>
        <v>0</v>
      </c>
      <c r="AT409" s="194">
        <f t="shared" si="207"/>
        <v>0</v>
      </c>
      <c r="AU409" s="231">
        <f t="shared" si="205"/>
        <v>0</v>
      </c>
      <c r="AV409" s="329"/>
    </row>
    <row r="410" spans="1:48" ht="19.5" customHeight="1" x14ac:dyDescent="0.25">
      <c r="A410" s="473"/>
      <c r="B410" s="421" t="s">
        <v>255</v>
      </c>
      <c r="C410" s="422" t="s">
        <v>116</v>
      </c>
      <c r="D410" s="421" t="s">
        <v>274</v>
      </c>
      <c r="E410" s="423" t="s">
        <v>147</v>
      </c>
      <c r="F410" s="6" t="s">
        <v>18</v>
      </c>
      <c r="G410" s="6" t="s">
        <v>20</v>
      </c>
      <c r="H410" s="6" t="s">
        <v>296</v>
      </c>
      <c r="I410" s="6" t="s">
        <v>296</v>
      </c>
      <c r="J410" s="464">
        <v>2021</v>
      </c>
      <c r="K410" s="464">
        <v>2022</v>
      </c>
      <c r="L410" s="462">
        <v>3.5025499999999998</v>
      </c>
      <c r="M410" s="462">
        <f t="shared" ref="M410" si="208">R416+S416+T416</f>
        <v>0</v>
      </c>
      <c r="N410" s="5">
        <v>0</v>
      </c>
      <c r="O410" s="5">
        <v>0</v>
      </c>
      <c r="P410" s="5">
        <v>7.9079999999999998E-2</v>
      </c>
      <c r="Q410" s="5">
        <v>3.42347</v>
      </c>
      <c r="R410" s="5">
        <v>0</v>
      </c>
      <c r="S410" s="5">
        <v>0</v>
      </c>
      <c r="T410" s="5">
        <v>0</v>
      </c>
      <c r="U410" s="5">
        <f t="shared" si="196"/>
        <v>3.5025499999999998</v>
      </c>
      <c r="V410" s="7" t="s">
        <v>3</v>
      </c>
      <c r="W410" s="94">
        <v>3423.47</v>
      </c>
      <c r="X410" s="94">
        <f t="shared" ref="X410:AT410" si="209">SUM(X411:X411)</f>
        <v>3400.51</v>
      </c>
      <c r="Y410" s="94">
        <f t="shared" si="209"/>
        <v>0</v>
      </c>
      <c r="Z410" s="94">
        <f t="shared" si="209"/>
        <v>0</v>
      </c>
      <c r="AA410" s="94">
        <f t="shared" si="209"/>
        <v>0</v>
      </c>
      <c r="AB410" s="94">
        <f t="shared" si="209"/>
        <v>0</v>
      </c>
      <c r="AC410" s="94">
        <f t="shared" si="209"/>
        <v>0</v>
      </c>
      <c r="AD410" s="94">
        <f t="shared" si="209"/>
        <v>0</v>
      </c>
      <c r="AE410" s="94">
        <f t="shared" si="209"/>
        <v>0</v>
      </c>
      <c r="AF410" s="94">
        <f t="shared" si="209"/>
        <v>3400.51</v>
      </c>
      <c r="AG410" s="94">
        <f t="shared" si="209"/>
        <v>3400.51</v>
      </c>
      <c r="AH410" s="94">
        <f t="shared" si="209"/>
        <v>0</v>
      </c>
      <c r="AI410" s="94">
        <f t="shared" si="209"/>
        <v>0</v>
      </c>
      <c r="AJ410" s="94">
        <f t="shared" si="209"/>
        <v>0</v>
      </c>
      <c r="AK410" s="94">
        <f t="shared" si="209"/>
        <v>2848.4785499999998</v>
      </c>
      <c r="AL410" s="94">
        <f t="shared" si="209"/>
        <v>0</v>
      </c>
      <c r="AM410" s="94">
        <f t="shared" si="209"/>
        <v>0</v>
      </c>
      <c r="AN410" s="94">
        <f t="shared" si="209"/>
        <v>0</v>
      </c>
      <c r="AO410" s="94">
        <f t="shared" si="209"/>
        <v>0</v>
      </c>
      <c r="AP410" s="94">
        <f t="shared" si="209"/>
        <v>0</v>
      </c>
      <c r="AQ410" s="94">
        <f t="shared" si="209"/>
        <v>0</v>
      </c>
      <c r="AR410" s="94">
        <f t="shared" si="209"/>
        <v>0</v>
      </c>
      <c r="AS410" s="94">
        <f t="shared" si="209"/>
        <v>0</v>
      </c>
      <c r="AT410" s="94">
        <f t="shared" si="209"/>
        <v>0</v>
      </c>
      <c r="AU410" s="5">
        <v>0</v>
      </c>
      <c r="AV410" s="583" t="s">
        <v>999</v>
      </c>
    </row>
    <row r="411" spans="1:48" s="276" customFormat="1" ht="29.25" hidden="1" customHeight="1" x14ac:dyDescent="0.2">
      <c r="A411" s="473"/>
      <c r="B411" s="421"/>
      <c r="C411" s="422"/>
      <c r="D411" s="421"/>
      <c r="E411" s="423"/>
      <c r="F411" s="273"/>
      <c r="G411" s="273"/>
      <c r="H411" s="273"/>
      <c r="I411" s="273"/>
      <c r="J411" s="464"/>
      <c r="K411" s="464"/>
      <c r="L411" s="462"/>
      <c r="M411" s="462"/>
      <c r="N411" s="274"/>
      <c r="O411" s="274"/>
      <c r="P411" s="274"/>
      <c r="Q411" s="274"/>
      <c r="R411" s="274"/>
      <c r="S411" s="274"/>
      <c r="T411" s="274"/>
      <c r="U411" s="274"/>
      <c r="V411" s="279" t="s">
        <v>934</v>
      </c>
      <c r="W411" s="275"/>
      <c r="X411" s="275">
        <f>AF411</f>
        <v>3400.51</v>
      </c>
      <c r="Y411" s="275"/>
      <c r="Z411" s="275"/>
      <c r="AA411" s="275"/>
      <c r="AB411" s="275"/>
      <c r="AC411" s="275"/>
      <c r="AD411" s="275"/>
      <c r="AE411" s="275"/>
      <c r="AF411" s="275">
        <v>3400.51</v>
      </c>
      <c r="AG411" s="275">
        <v>3400.51</v>
      </c>
      <c r="AH411" s="274"/>
      <c r="AI411" s="274"/>
      <c r="AJ411" s="274"/>
      <c r="AK411" s="275">
        <f>1233.5+1614.97855</f>
        <v>2848.4785499999998</v>
      </c>
      <c r="AL411" s="275"/>
      <c r="AM411" s="275"/>
      <c r="AN411" s="275"/>
      <c r="AO411" s="275"/>
      <c r="AP411" s="275"/>
      <c r="AQ411" s="275"/>
      <c r="AR411" s="275"/>
      <c r="AS411" s="275"/>
      <c r="AT411" s="275"/>
      <c r="AU411" s="274"/>
      <c r="AV411" s="587"/>
    </row>
    <row r="412" spans="1:48" ht="19.5" customHeight="1" x14ac:dyDescent="0.25">
      <c r="A412" s="473"/>
      <c r="B412" s="421"/>
      <c r="C412" s="422"/>
      <c r="D412" s="421"/>
      <c r="E412" s="423"/>
      <c r="F412" s="6" t="s">
        <v>19</v>
      </c>
      <c r="G412" s="6" t="s">
        <v>22</v>
      </c>
      <c r="H412" s="6" t="s">
        <v>296</v>
      </c>
      <c r="I412" s="6" t="s">
        <v>296</v>
      </c>
      <c r="J412" s="464"/>
      <c r="K412" s="464"/>
      <c r="L412" s="462"/>
      <c r="M412" s="462"/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f t="shared" si="196"/>
        <v>0</v>
      </c>
      <c r="V412" s="5" t="s">
        <v>8</v>
      </c>
      <c r="W412" s="94">
        <v>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5">
        <v>0</v>
      </c>
      <c r="AI412" s="5">
        <v>0</v>
      </c>
      <c r="AJ412" s="5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5">
        <v>0</v>
      </c>
      <c r="AV412" s="587"/>
    </row>
    <row r="413" spans="1:48" ht="19.5" customHeight="1" x14ac:dyDescent="0.25">
      <c r="A413" s="473"/>
      <c r="B413" s="421"/>
      <c r="C413" s="422"/>
      <c r="D413" s="421"/>
      <c r="E413" s="423"/>
      <c r="F413" s="423" t="s">
        <v>39</v>
      </c>
      <c r="G413" s="423" t="s">
        <v>21</v>
      </c>
      <c r="H413" s="423" t="s">
        <v>296</v>
      </c>
      <c r="I413" s="423" t="s">
        <v>296</v>
      </c>
      <c r="J413" s="464"/>
      <c r="K413" s="464"/>
      <c r="L413" s="462"/>
      <c r="M413" s="462"/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f t="shared" si="196"/>
        <v>0</v>
      </c>
      <c r="V413" s="7" t="s">
        <v>50</v>
      </c>
      <c r="W413" s="94">
        <v>0</v>
      </c>
      <c r="X413" s="94">
        <v>0</v>
      </c>
      <c r="Y413" s="94">
        <v>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5">
        <v>0</v>
      </c>
      <c r="AI413" s="5">
        <v>0</v>
      </c>
      <c r="AJ413" s="5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5">
        <v>0</v>
      </c>
      <c r="AV413" s="587"/>
    </row>
    <row r="414" spans="1:48" ht="19.5" customHeight="1" x14ac:dyDescent="0.25">
      <c r="A414" s="473"/>
      <c r="B414" s="421"/>
      <c r="C414" s="422"/>
      <c r="D414" s="421"/>
      <c r="E414" s="423"/>
      <c r="F414" s="423"/>
      <c r="G414" s="423"/>
      <c r="H414" s="423"/>
      <c r="I414" s="423"/>
      <c r="J414" s="464"/>
      <c r="K414" s="464"/>
      <c r="L414" s="462"/>
      <c r="M414" s="462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196"/>
        <v>0</v>
      </c>
      <c r="V414" s="7" t="s">
        <v>51</v>
      </c>
      <c r="W414" s="94">
        <v>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5">
        <v>0</v>
      </c>
      <c r="AI414" s="5">
        <v>0</v>
      </c>
      <c r="AJ414" s="5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5">
        <v>0</v>
      </c>
      <c r="AV414" s="587"/>
    </row>
    <row r="415" spans="1:48" ht="18" customHeight="1" x14ac:dyDescent="0.25">
      <c r="A415" s="473"/>
      <c r="B415" s="421"/>
      <c r="C415" s="422"/>
      <c r="D415" s="421"/>
      <c r="E415" s="423"/>
      <c r="F415" s="423"/>
      <c r="G415" s="423"/>
      <c r="H415" s="423"/>
      <c r="I415" s="423"/>
      <c r="J415" s="464"/>
      <c r="K415" s="464"/>
      <c r="L415" s="462"/>
      <c r="M415" s="46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96"/>
        <v>0</v>
      </c>
      <c r="V415" s="7" t="s">
        <v>52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5">
        <v>0</v>
      </c>
      <c r="AI415" s="5">
        <v>0</v>
      </c>
      <c r="AJ415" s="5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5">
        <v>0</v>
      </c>
      <c r="AV415" s="586"/>
    </row>
    <row r="416" spans="1:48" ht="17.25" customHeight="1" x14ac:dyDescent="0.25">
      <c r="A416" s="474"/>
      <c r="B416" s="421"/>
      <c r="C416" s="422"/>
      <c r="D416" s="421"/>
      <c r="E416" s="423"/>
      <c r="F416" s="423"/>
      <c r="G416" s="423"/>
      <c r="H416" s="423"/>
      <c r="I416" s="423"/>
      <c r="J416" s="464"/>
      <c r="K416" s="464"/>
      <c r="L416" s="462"/>
      <c r="M416" s="462"/>
      <c r="N416" s="231">
        <f t="shared" ref="N416:T416" si="210">SUM(N410:N415)</f>
        <v>0</v>
      </c>
      <c r="O416" s="231">
        <f t="shared" si="210"/>
        <v>0</v>
      </c>
      <c r="P416" s="231">
        <f t="shared" si="210"/>
        <v>7.9079999999999998E-2</v>
      </c>
      <c r="Q416" s="231">
        <f t="shared" si="210"/>
        <v>3.42347</v>
      </c>
      <c r="R416" s="231">
        <f t="shared" si="210"/>
        <v>0</v>
      </c>
      <c r="S416" s="231">
        <f t="shared" si="210"/>
        <v>0</v>
      </c>
      <c r="T416" s="231">
        <f t="shared" si="210"/>
        <v>0</v>
      </c>
      <c r="U416" s="232">
        <f t="shared" si="196"/>
        <v>3.5025499999999998</v>
      </c>
      <c r="V416" s="232" t="s">
        <v>11</v>
      </c>
      <c r="W416" s="194">
        <f t="shared" ref="W416" si="211">SUM(W410:W415)</f>
        <v>3423.47</v>
      </c>
      <c r="X416" s="194">
        <f t="shared" ref="X416:AK416" si="212">X415+X414+X413+X412+X410</f>
        <v>3400.51</v>
      </c>
      <c r="Y416" s="194">
        <f t="shared" si="212"/>
        <v>0</v>
      </c>
      <c r="Z416" s="194">
        <f t="shared" si="212"/>
        <v>0</v>
      </c>
      <c r="AA416" s="194">
        <f t="shared" si="212"/>
        <v>0</v>
      </c>
      <c r="AB416" s="194">
        <f t="shared" si="212"/>
        <v>0</v>
      </c>
      <c r="AC416" s="194">
        <f t="shared" si="212"/>
        <v>0</v>
      </c>
      <c r="AD416" s="194">
        <f t="shared" si="212"/>
        <v>0</v>
      </c>
      <c r="AE416" s="194">
        <f t="shared" si="212"/>
        <v>0</v>
      </c>
      <c r="AF416" s="194">
        <f t="shared" si="212"/>
        <v>3400.51</v>
      </c>
      <c r="AG416" s="194">
        <f t="shared" si="212"/>
        <v>3400.51</v>
      </c>
      <c r="AH416" s="194">
        <f t="shared" si="212"/>
        <v>0</v>
      </c>
      <c r="AI416" s="194">
        <f t="shared" si="212"/>
        <v>0</v>
      </c>
      <c r="AJ416" s="194">
        <f t="shared" si="212"/>
        <v>0</v>
      </c>
      <c r="AK416" s="194">
        <f t="shared" si="212"/>
        <v>2848.4785499999998</v>
      </c>
      <c r="AL416" s="194">
        <v>3980.1320000000001</v>
      </c>
      <c r="AM416" s="194">
        <f t="shared" ref="AM416:AU416" si="213">AM415+AM414+AM413+AM412+AM410</f>
        <v>0</v>
      </c>
      <c r="AN416" s="194">
        <f t="shared" si="213"/>
        <v>0</v>
      </c>
      <c r="AO416" s="194">
        <f t="shared" si="213"/>
        <v>0</v>
      </c>
      <c r="AP416" s="194">
        <f t="shared" si="213"/>
        <v>0</v>
      </c>
      <c r="AQ416" s="194">
        <f t="shared" si="213"/>
        <v>0</v>
      </c>
      <c r="AR416" s="194">
        <f t="shared" si="213"/>
        <v>0</v>
      </c>
      <c r="AS416" s="194">
        <f t="shared" si="213"/>
        <v>0</v>
      </c>
      <c r="AT416" s="194">
        <f t="shared" si="213"/>
        <v>0</v>
      </c>
      <c r="AU416" s="194">
        <f t="shared" si="213"/>
        <v>0</v>
      </c>
      <c r="AV416" s="329"/>
    </row>
    <row r="417" spans="1:48" ht="15.75" customHeight="1" x14ac:dyDescent="0.25">
      <c r="A417" s="414" t="s">
        <v>181</v>
      </c>
      <c r="B417" s="415"/>
      <c r="C417" s="415"/>
      <c r="D417" s="415"/>
      <c r="E417" s="415"/>
      <c r="F417" s="415"/>
      <c r="G417" s="415"/>
      <c r="H417" s="415"/>
      <c r="I417" s="415"/>
      <c r="J417" s="415"/>
      <c r="K417" s="415"/>
      <c r="L417" s="415"/>
      <c r="M417" s="415"/>
      <c r="N417" s="415"/>
      <c r="O417" s="415"/>
      <c r="P417" s="415"/>
      <c r="Q417" s="415"/>
      <c r="R417" s="415"/>
      <c r="S417" s="415"/>
      <c r="T417" s="415"/>
      <c r="U417" s="415"/>
      <c r="V417" s="465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89"/>
      <c r="AI417" s="189"/>
      <c r="AJ417" s="189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89"/>
      <c r="AV417" s="303"/>
    </row>
    <row r="418" spans="1:48" ht="29.25" customHeight="1" x14ac:dyDescent="0.25">
      <c r="A418" s="469" t="s">
        <v>65</v>
      </c>
      <c r="B418" s="470"/>
      <c r="C418" s="470"/>
      <c r="D418" s="470"/>
      <c r="E418" s="470"/>
      <c r="F418" s="470"/>
      <c r="G418" s="470"/>
      <c r="H418" s="470"/>
      <c r="I418" s="470"/>
      <c r="J418" s="470"/>
      <c r="K418" s="470"/>
      <c r="L418" s="470"/>
      <c r="M418" s="470"/>
      <c r="N418" s="470"/>
      <c r="O418" s="470"/>
      <c r="P418" s="470"/>
      <c r="Q418" s="470"/>
      <c r="R418" s="470"/>
      <c r="S418" s="470"/>
      <c r="T418" s="470"/>
      <c r="U418" s="470"/>
      <c r="V418" s="47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89"/>
      <c r="AI418" s="189"/>
      <c r="AJ418" s="189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89"/>
      <c r="AV418" s="303"/>
    </row>
    <row r="419" spans="1:48" ht="15.75" customHeight="1" x14ac:dyDescent="0.25">
      <c r="A419" s="414" t="s">
        <v>182</v>
      </c>
      <c r="B419" s="415"/>
      <c r="C419" s="415"/>
      <c r="D419" s="415"/>
      <c r="E419" s="415"/>
      <c r="F419" s="415"/>
      <c r="G419" s="415"/>
      <c r="H419" s="415"/>
      <c r="I419" s="415"/>
      <c r="J419" s="415"/>
      <c r="K419" s="415"/>
      <c r="L419" s="415"/>
      <c r="M419" s="415"/>
      <c r="N419" s="415"/>
      <c r="O419" s="415"/>
      <c r="P419" s="415"/>
      <c r="Q419" s="415"/>
      <c r="R419" s="415"/>
      <c r="S419" s="415"/>
      <c r="T419" s="415"/>
      <c r="U419" s="415"/>
      <c r="V419" s="465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89"/>
      <c r="AI419" s="189"/>
      <c r="AJ419" s="189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89"/>
      <c r="AV419" s="303"/>
    </row>
    <row r="420" spans="1:48" ht="29.25" customHeight="1" x14ac:dyDescent="0.25">
      <c r="A420" s="469" t="s">
        <v>65</v>
      </c>
      <c r="B420" s="470"/>
      <c r="C420" s="470"/>
      <c r="D420" s="470"/>
      <c r="E420" s="470"/>
      <c r="F420" s="470"/>
      <c r="G420" s="470"/>
      <c r="H420" s="470"/>
      <c r="I420" s="470"/>
      <c r="J420" s="470"/>
      <c r="K420" s="470"/>
      <c r="L420" s="470"/>
      <c r="M420" s="470"/>
      <c r="N420" s="470"/>
      <c r="O420" s="470"/>
      <c r="P420" s="470"/>
      <c r="Q420" s="470"/>
      <c r="R420" s="470"/>
      <c r="S420" s="470"/>
      <c r="T420" s="470"/>
      <c r="U420" s="470"/>
      <c r="V420" s="47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89"/>
      <c r="AI420" s="189"/>
      <c r="AJ420" s="189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89"/>
      <c r="AV420" s="303"/>
    </row>
    <row r="421" spans="1:48" ht="15.75" customHeight="1" x14ac:dyDescent="0.25">
      <c r="A421" s="414" t="s">
        <v>183</v>
      </c>
      <c r="B421" s="415"/>
      <c r="C421" s="415"/>
      <c r="D421" s="415"/>
      <c r="E421" s="415"/>
      <c r="F421" s="415"/>
      <c r="G421" s="415"/>
      <c r="H421" s="415"/>
      <c r="I421" s="415"/>
      <c r="J421" s="415"/>
      <c r="K421" s="415"/>
      <c r="L421" s="415"/>
      <c r="M421" s="415"/>
      <c r="N421" s="415"/>
      <c r="O421" s="415"/>
      <c r="P421" s="415"/>
      <c r="Q421" s="415"/>
      <c r="R421" s="415"/>
      <c r="S421" s="415"/>
      <c r="T421" s="415"/>
      <c r="U421" s="415"/>
      <c r="V421" s="465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89"/>
      <c r="AI421" s="189"/>
      <c r="AJ421" s="189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89"/>
      <c r="AV421" s="303"/>
    </row>
    <row r="422" spans="1:48" ht="29.25" customHeight="1" x14ac:dyDescent="0.25">
      <c r="A422" s="469" t="s">
        <v>65</v>
      </c>
      <c r="B422" s="470"/>
      <c r="C422" s="470"/>
      <c r="D422" s="470"/>
      <c r="E422" s="470"/>
      <c r="F422" s="470"/>
      <c r="G422" s="470"/>
      <c r="H422" s="470"/>
      <c r="I422" s="470"/>
      <c r="J422" s="470"/>
      <c r="K422" s="470"/>
      <c r="L422" s="470"/>
      <c r="M422" s="470"/>
      <c r="N422" s="470"/>
      <c r="O422" s="470"/>
      <c r="P422" s="470"/>
      <c r="Q422" s="470"/>
      <c r="R422" s="470"/>
      <c r="S422" s="470"/>
      <c r="T422" s="470"/>
      <c r="U422" s="470"/>
      <c r="V422" s="47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89"/>
      <c r="AI422" s="189"/>
      <c r="AJ422" s="189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89"/>
      <c r="AV422" s="303"/>
    </row>
    <row r="423" spans="1:48" ht="21.75" customHeight="1" x14ac:dyDescent="0.25">
      <c r="A423" s="491" t="s">
        <v>46</v>
      </c>
      <c r="B423" s="492"/>
      <c r="C423" s="492"/>
      <c r="D423" s="492"/>
      <c r="E423" s="492"/>
      <c r="F423" s="492"/>
      <c r="G423" s="492"/>
      <c r="H423" s="492"/>
      <c r="I423" s="492"/>
      <c r="J423" s="492"/>
      <c r="K423" s="492"/>
      <c r="L423" s="492"/>
      <c r="M423" s="492"/>
      <c r="N423" s="492"/>
      <c r="O423" s="492"/>
      <c r="P423" s="492"/>
      <c r="Q423" s="492"/>
      <c r="R423" s="492"/>
      <c r="S423" s="492"/>
      <c r="T423" s="492"/>
      <c r="U423" s="492"/>
      <c r="V423" s="493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89"/>
      <c r="AI423" s="189"/>
      <c r="AJ423" s="189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89"/>
      <c r="AV423" s="303"/>
    </row>
    <row r="424" spans="1:48" ht="17.25" customHeight="1" x14ac:dyDescent="0.25">
      <c r="A424" s="489"/>
      <c r="B424" s="490"/>
      <c r="C424" s="490"/>
      <c r="D424" s="490"/>
      <c r="E424" s="490"/>
      <c r="F424" s="11"/>
      <c r="G424" s="11"/>
      <c r="H424" s="11"/>
      <c r="I424" s="11"/>
      <c r="J424" s="11"/>
      <c r="K424" s="11"/>
      <c r="L424" s="20"/>
      <c r="M424" s="20"/>
      <c r="N424" s="9">
        <f t="shared" ref="N424:T424" si="214">N347+N361+N367+N373+N379+N385+N391+N397+N403+N410</f>
        <v>23.058620000000001</v>
      </c>
      <c r="O424" s="9">
        <f t="shared" si="214"/>
        <v>37.895569999999999</v>
      </c>
      <c r="P424" s="9">
        <f t="shared" si="214"/>
        <v>23.759620000000002</v>
      </c>
      <c r="Q424" s="9">
        <f t="shared" si="214"/>
        <v>25.591840000000005</v>
      </c>
      <c r="R424" s="9">
        <f t="shared" si="214"/>
        <v>13.81809</v>
      </c>
      <c r="S424" s="9">
        <f t="shared" si="214"/>
        <v>0</v>
      </c>
      <c r="T424" s="9">
        <f t="shared" si="214"/>
        <v>0</v>
      </c>
      <c r="U424" s="9">
        <f t="shared" ref="U424:U429" si="215">SUM(N424:T424)</f>
        <v>124.12374</v>
      </c>
      <c r="V424" s="16" t="s">
        <v>3</v>
      </c>
      <c r="W424" s="94">
        <f t="shared" ref="W424:AU424" si="216">W347+W361+W367+W373+W379+W385+W391+W397+W403+W410</f>
        <v>25591.84</v>
      </c>
      <c r="X424" s="94">
        <f t="shared" si="216"/>
        <v>8096.46</v>
      </c>
      <c r="Y424" s="94">
        <f t="shared" si="216"/>
        <v>0</v>
      </c>
      <c r="Z424" s="94">
        <f t="shared" si="216"/>
        <v>0</v>
      </c>
      <c r="AA424" s="94">
        <f t="shared" si="216"/>
        <v>0</v>
      </c>
      <c r="AB424" s="94">
        <f t="shared" si="216"/>
        <v>0</v>
      </c>
      <c r="AC424" s="94">
        <f t="shared" si="216"/>
        <v>0</v>
      </c>
      <c r="AD424" s="94">
        <f t="shared" si="216"/>
        <v>0</v>
      </c>
      <c r="AE424" s="94">
        <f t="shared" si="216"/>
        <v>0</v>
      </c>
      <c r="AF424" s="94">
        <f t="shared" si="216"/>
        <v>7654.5700000000006</v>
      </c>
      <c r="AG424" s="94">
        <f t="shared" si="216"/>
        <v>8096.46</v>
      </c>
      <c r="AH424" s="9">
        <f t="shared" si="216"/>
        <v>0</v>
      </c>
      <c r="AI424" s="9">
        <f t="shared" si="216"/>
        <v>0</v>
      </c>
      <c r="AJ424" s="9">
        <f t="shared" si="216"/>
        <v>0</v>
      </c>
      <c r="AK424" s="94">
        <f t="shared" si="216"/>
        <v>6502.5385499999993</v>
      </c>
      <c r="AL424" s="94">
        <f t="shared" si="216"/>
        <v>0</v>
      </c>
      <c r="AM424" s="94">
        <f t="shared" si="216"/>
        <v>0</v>
      </c>
      <c r="AN424" s="94">
        <f t="shared" si="216"/>
        <v>0</v>
      </c>
      <c r="AO424" s="94">
        <f t="shared" si="216"/>
        <v>0</v>
      </c>
      <c r="AP424" s="94">
        <f t="shared" si="216"/>
        <v>0</v>
      </c>
      <c r="AQ424" s="94">
        <f t="shared" si="216"/>
        <v>0</v>
      </c>
      <c r="AR424" s="94">
        <f t="shared" si="216"/>
        <v>0</v>
      </c>
      <c r="AS424" s="94">
        <f t="shared" si="216"/>
        <v>0</v>
      </c>
      <c r="AT424" s="94">
        <f t="shared" si="216"/>
        <v>0</v>
      </c>
      <c r="AU424" s="9">
        <f t="shared" si="216"/>
        <v>0</v>
      </c>
      <c r="AV424" s="303"/>
    </row>
    <row r="425" spans="1:48" ht="17.25" customHeight="1" x14ac:dyDescent="0.25">
      <c r="A425" s="489"/>
      <c r="B425" s="490"/>
      <c r="C425" s="490"/>
      <c r="D425" s="490"/>
      <c r="E425" s="490"/>
      <c r="F425" s="11"/>
      <c r="G425" s="11"/>
      <c r="H425" s="11"/>
      <c r="I425" s="11"/>
      <c r="J425" s="11"/>
      <c r="K425" s="11"/>
      <c r="L425" s="20"/>
      <c r="M425" s="20"/>
      <c r="N425" s="9">
        <f t="shared" ref="N425:T429" si="217">N348+N362+N368+N374+N380+N386+N392+N398+N405+N412</f>
        <v>0</v>
      </c>
      <c r="O425" s="9">
        <f t="shared" si="217"/>
        <v>0</v>
      </c>
      <c r="P425" s="9">
        <f t="shared" si="217"/>
        <v>0</v>
      </c>
      <c r="Q425" s="9">
        <f t="shared" si="217"/>
        <v>0</v>
      </c>
      <c r="R425" s="9">
        <f t="shared" si="217"/>
        <v>0</v>
      </c>
      <c r="S425" s="9">
        <f t="shared" si="217"/>
        <v>0</v>
      </c>
      <c r="T425" s="9">
        <f t="shared" si="217"/>
        <v>0</v>
      </c>
      <c r="U425" s="9">
        <f t="shared" si="215"/>
        <v>0</v>
      </c>
      <c r="V425" s="16" t="s">
        <v>8</v>
      </c>
      <c r="W425" s="94">
        <f t="shared" ref="W425:AU425" si="218">W348+W362+W368+W374+W380+W386+W392+W398+W405+W412</f>
        <v>0</v>
      </c>
      <c r="X425" s="94">
        <f t="shared" si="218"/>
        <v>0</v>
      </c>
      <c r="Y425" s="94">
        <f t="shared" si="218"/>
        <v>0</v>
      </c>
      <c r="Z425" s="94">
        <f t="shared" si="218"/>
        <v>0</v>
      </c>
      <c r="AA425" s="94">
        <f t="shared" si="218"/>
        <v>0</v>
      </c>
      <c r="AB425" s="94">
        <f t="shared" si="218"/>
        <v>0</v>
      </c>
      <c r="AC425" s="94">
        <f t="shared" si="218"/>
        <v>0</v>
      </c>
      <c r="AD425" s="94">
        <f t="shared" si="218"/>
        <v>0</v>
      </c>
      <c r="AE425" s="94">
        <f t="shared" si="218"/>
        <v>0</v>
      </c>
      <c r="AF425" s="94">
        <f t="shared" si="218"/>
        <v>0</v>
      </c>
      <c r="AG425" s="94">
        <f t="shared" si="218"/>
        <v>0</v>
      </c>
      <c r="AH425" s="9">
        <f t="shared" si="218"/>
        <v>0</v>
      </c>
      <c r="AI425" s="9">
        <f t="shared" si="218"/>
        <v>0</v>
      </c>
      <c r="AJ425" s="9">
        <f t="shared" si="218"/>
        <v>0</v>
      </c>
      <c r="AK425" s="94">
        <f t="shared" si="218"/>
        <v>0</v>
      </c>
      <c r="AL425" s="94">
        <f t="shared" si="218"/>
        <v>0</v>
      </c>
      <c r="AM425" s="94">
        <f t="shared" si="218"/>
        <v>0</v>
      </c>
      <c r="AN425" s="94">
        <f t="shared" si="218"/>
        <v>0</v>
      </c>
      <c r="AO425" s="94">
        <f t="shared" si="218"/>
        <v>0</v>
      </c>
      <c r="AP425" s="94">
        <f t="shared" si="218"/>
        <v>0</v>
      </c>
      <c r="AQ425" s="94">
        <f t="shared" si="218"/>
        <v>0</v>
      </c>
      <c r="AR425" s="94">
        <f t="shared" si="218"/>
        <v>0</v>
      </c>
      <c r="AS425" s="94">
        <f t="shared" si="218"/>
        <v>0</v>
      </c>
      <c r="AT425" s="94">
        <f t="shared" si="218"/>
        <v>0</v>
      </c>
      <c r="AU425" s="9">
        <f t="shared" si="218"/>
        <v>0</v>
      </c>
      <c r="AV425" s="303"/>
    </row>
    <row r="426" spans="1:48" ht="17.25" customHeight="1" x14ac:dyDescent="0.25">
      <c r="A426" s="489"/>
      <c r="B426" s="490"/>
      <c r="C426" s="490"/>
      <c r="D426" s="490"/>
      <c r="E426" s="490"/>
      <c r="F426" s="11"/>
      <c r="G426" s="11"/>
      <c r="H426" s="11"/>
      <c r="I426" s="11"/>
      <c r="J426" s="11"/>
      <c r="K426" s="11"/>
      <c r="L426" s="20"/>
      <c r="M426" s="20"/>
      <c r="N426" s="9">
        <f t="shared" si="217"/>
        <v>0</v>
      </c>
      <c r="O426" s="9">
        <f t="shared" si="217"/>
        <v>0</v>
      </c>
      <c r="P426" s="9">
        <f t="shared" si="217"/>
        <v>0</v>
      </c>
      <c r="Q426" s="9">
        <f t="shared" si="217"/>
        <v>0</v>
      </c>
      <c r="R426" s="9">
        <f t="shared" si="217"/>
        <v>0</v>
      </c>
      <c r="S426" s="9">
        <f t="shared" si="217"/>
        <v>0</v>
      </c>
      <c r="T426" s="9">
        <f t="shared" si="217"/>
        <v>0</v>
      </c>
      <c r="U426" s="9">
        <f t="shared" si="215"/>
        <v>0</v>
      </c>
      <c r="V426" s="13" t="s">
        <v>50</v>
      </c>
      <c r="W426" s="94">
        <f t="shared" ref="W426:AU426" si="219">W349+W363+W369+W375+W381+W387+W393+W399+W406+W413</f>
        <v>0</v>
      </c>
      <c r="X426" s="94">
        <f t="shared" si="219"/>
        <v>0</v>
      </c>
      <c r="Y426" s="94">
        <f t="shared" si="219"/>
        <v>0</v>
      </c>
      <c r="Z426" s="94">
        <f t="shared" si="219"/>
        <v>0</v>
      </c>
      <c r="AA426" s="94">
        <f t="shared" si="219"/>
        <v>0</v>
      </c>
      <c r="AB426" s="94">
        <f t="shared" si="219"/>
        <v>0</v>
      </c>
      <c r="AC426" s="94">
        <f t="shared" si="219"/>
        <v>0</v>
      </c>
      <c r="AD426" s="94">
        <f t="shared" si="219"/>
        <v>0</v>
      </c>
      <c r="AE426" s="94">
        <f t="shared" si="219"/>
        <v>0</v>
      </c>
      <c r="AF426" s="94">
        <f t="shared" si="219"/>
        <v>0</v>
      </c>
      <c r="AG426" s="94">
        <f t="shared" si="219"/>
        <v>0</v>
      </c>
      <c r="AH426" s="9">
        <f t="shared" si="219"/>
        <v>0</v>
      </c>
      <c r="AI426" s="9">
        <f t="shared" si="219"/>
        <v>0</v>
      </c>
      <c r="AJ426" s="9">
        <f t="shared" si="219"/>
        <v>0</v>
      </c>
      <c r="AK426" s="94">
        <f t="shared" si="219"/>
        <v>0</v>
      </c>
      <c r="AL426" s="94">
        <f t="shared" si="219"/>
        <v>0</v>
      </c>
      <c r="AM426" s="94">
        <f t="shared" si="219"/>
        <v>0</v>
      </c>
      <c r="AN426" s="94">
        <f t="shared" si="219"/>
        <v>0</v>
      </c>
      <c r="AO426" s="94">
        <f t="shared" si="219"/>
        <v>0</v>
      </c>
      <c r="AP426" s="94">
        <f t="shared" si="219"/>
        <v>0</v>
      </c>
      <c r="AQ426" s="94">
        <f t="shared" si="219"/>
        <v>0</v>
      </c>
      <c r="AR426" s="94">
        <f t="shared" si="219"/>
        <v>0</v>
      </c>
      <c r="AS426" s="94">
        <f t="shared" si="219"/>
        <v>0</v>
      </c>
      <c r="AT426" s="94">
        <f t="shared" si="219"/>
        <v>0</v>
      </c>
      <c r="AU426" s="9">
        <f t="shared" si="219"/>
        <v>0</v>
      </c>
      <c r="AV426" s="303"/>
    </row>
    <row r="427" spans="1:48" ht="17.25" customHeight="1" x14ac:dyDescent="0.25">
      <c r="A427" s="489"/>
      <c r="B427" s="490"/>
      <c r="C427" s="490"/>
      <c r="D427" s="490"/>
      <c r="E427" s="490"/>
      <c r="F427" s="11"/>
      <c r="G427" s="11"/>
      <c r="H427" s="11"/>
      <c r="I427" s="11"/>
      <c r="J427" s="11"/>
      <c r="K427" s="11"/>
      <c r="L427" s="20"/>
      <c r="M427" s="20"/>
      <c r="N427" s="9">
        <f t="shared" si="217"/>
        <v>0</v>
      </c>
      <c r="O427" s="9">
        <f t="shared" si="217"/>
        <v>0</v>
      </c>
      <c r="P427" s="9">
        <f t="shared" si="217"/>
        <v>0</v>
      </c>
      <c r="Q427" s="9">
        <f t="shared" si="217"/>
        <v>0</v>
      </c>
      <c r="R427" s="9">
        <f t="shared" si="217"/>
        <v>0</v>
      </c>
      <c r="S427" s="9">
        <f t="shared" si="217"/>
        <v>0</v>
      </c>
      <c r="T427" s="9">
        <f t="shared" si="217"/>
        <v>0</v>
      </c>
      <c r="U427" s="9">
        <f t="shared" si="215"/>
        <v>0</v>
      </c>
      <c r="V427" s="13" t="s">
        <v>51</v>
      </c>
      <c r="W427" s="94">
        <f t="shared" ref="W427:AU427" si="220">W350+W364+W370+W376+W382+W388+W394+W400+W407+W414</f>
        <v>0</v>
      </c>
      <c r="X427" s="94">
        <f t="shared" si="220"/>
        <v>0</v>
      </c>
      <c r="Y427" s="94">
        <f t="shared" si="220"/>
        <v>0</v>
      </c>
      <c r="Z427" s="94">
        <f t="shared" si="220"/>
        <v>0</v>
      </c>
      <c r="AA427" s="94">
        <f t="shared" si="220"/>
        <v>0</v>
      </c>
      <c r="AB427" s="94">
        <f t="shared" si="220"/>
        <v>0</v>
      </c>
      <c r="AC427" s="94">
        <f t="shared" si="220"/>
        <v>0</v>
      </c>
      <c r="AD427" s="94">
        <f t="shared" si="220"/>
        <v>0</v>
      </c>
      <c r="AE427" s="94">
        <f t="shared" si="220"/>
        <v>0</v>
      </c>
      <c r="AF427" s="94">
        <f t="shared" si="220"/>
        <v>0</v>
      </c>
      <c r="AG427" s="94">
        <f t="shared" si="220"/>
        <v>0</v>
      </c>
      <c r="AH427" s="9">
        <f t="shared" si="220"/>
        <v>0</v>
      </c>
      <c r="AI427" s="9">
        <f t="shared" si="220"/>
        <v>0</v>
      </c>
      <c r="AJ427" s="9">
        <f t="shared" si="220"/>
        <v>0</v>
      </c>
      <c r="AK427" s="94">
        <f t="shared" si="220"/>
        <v>0</v>
      </c>
      <c r="AL427" s="94">
        <f t="shared" si="220"/>
        <v>0</v>
      </c>
      <c r="AM427" s="94">
        <f t="shared" si="220"/>
        <v>0</v>
      </c>
      <c r="AN427" s="94">
        <f t="shared" si="220"/>
        <v>0</v>
      </c>
      <c r="AO427" s="94">
        <f t="shared" si="220"/>
        <v>0</v>
      </c>
      <c r="AP427" s="94">
        <f t="shared" si="220"/>
        <v>0</v>
      </c>
      <c r="AQ427" s="94">
        <f t="shared" si="220"/>
        <v>0</v>
      </c>
      <c r="AR427" s="94">
        <f t="shared" si="220"/>
        <v>0</v>
      </c>
      <c r="AS427" s="94">
        <f t="shared" si="220"/>
        <v>0</v>
      </c>
      <c r="AT427" s="94">
        <f t="shared" si="220"/>
        <v>0</v>
      </c>
      <c r="AU427" s="9">
        <f t="shared" si="220"/>
        <v>0</v>
      </c>
      <c r="AV427" s="303"/>
    </row>
    <row r="428" spans="1:48" ht="17.25" customHeight="1" x14ac:dyDescent="0.25">
      <c r="A428" s="18"/>
      <c r="B428" s="19"/>
      <c r="C428" s="19"/>
      <c r="D428" s="19"/>
      <c r="E428" s="19"/>
      <c r="F428" s="11"/>
      <c r="G428" s="11"/>
      <c r="H428" s="11"/>
      <c r="I428" s="11"/>
      <c r="J428" s="11"/>
      <c r="K428" s="11"/>
      <c r="L428" s="20"/>
      <c r="M428" s="20"/>
      <c r="N428" s="9">
        <f t="shared" si="217"/>
        <v>0</v>
      </c>
      <c r="O428" s="9">
        <f t="shared" si="217"/>
        <v>0</v>
      </c>
      <c r="P428" s="9">
        <f t="shared" si="217"/>
        <v>0</v>
      </c>
      <c r="Q428" s="9">
        <f t="shared" si="217"/>
        <v>0</v>
      </c>
      <c r="R428" s="9">
        <f t="shared" si="217"/>
        <v>0</v>
      </c>
      <c r="S428" s="9">
        <f t="shared" si="217"/>
        <v>0</v>
      </c>
      <c r="T428" s="9">
        <f t="shared" si="217"/>
        <v>0</v>
      </c>
      <c r="U428" s="9">
        <f t="shared" si="215"/>
        <v>0</v>
      </c>
      <c r="V428" s="13" t="s">
        <v>52</v>
      </c>
      <c r="W428" s="94">
        <f t="shared" ref="W428:AU428" si="221">W351+W365+W371+W377+W383+W389+W395+W401+W408+W415</f>
        <v>0</v>
      </c>
      <c r="X428" s="94">
        <f t="shared" si="221"/>
        <v>0</v>
      </c>
      <c r="Y428" s="94">
        <f t="shared" si="221"/>
        <v>0</v>
      </c>
      <c r="Z428" s="94">
        <f t="shared" si="221"/>
        <v>0</v>
      </c>
      <c r="AA428" s="94">
        <f t="shared" si="221"/>
        <v>0</v>
      </c>
      <c r="AB428" s="94">
        <f t="shared" si="221"/>
        <v>0</v>
      </c>
      <c r="AC428" s="94">
        <f t="shared" si="221"/>
        <v>0</v>
      </c>
      <c r="AD428" s="94">
        <f t="shared" si="221"/>
        <v>0</v>
      </c>
      <c r="AE428" s="94">
        <f t="shared" si="221"/>
        <v>0</v>
      </c>
      <c r="AF428" s="94">
        <f t="shared" si="221"/>
        <v>0</v>
      </c>
      <c r="AG428" s="94">
        <f t="shared" si="221"/>
        <v>0</v>
      </c>
      <c r="AH428" s="9">
        <f t="shared" si="221"/>
        <v>0</v>
      </c>
      <c r="AI428" s="9">
        <f t="shared" si="221"/>
        <v>0</v>
      </c>
      <c r="AJ428" s="9">
        <f t="shared" si="221"/>
        <v>0</v>
      </c>
      <c r="AK428" s="94">
        <f t="shared" si="221"/>
        <v>0</v>
      </c>
      <c r="AL428" s="94">
        <f t="shared" si="221"/>
        <v>0</v>
      </c>
      <c r="AM428" s="94">
        <f t="shared" si="221"/>
        <v>0</v>
      </c>
      <c r="AN428" s="94">
        <f t="shared" si="221"/>
        <v>0</v>
      </c>
      <c r="AO428" s="94">
        <f t="shared" si="221"/>
        <v>0</v>
      </c>
      <c r="AP428" s="94">
        <f t="shared" si="221"/>
        <v>0</v>
      </c>
      <c r="AQ428" s="94">
        <f t="shared" si="221"/>
        <v>0</v>
      </c>
      <c r="AR428" s="94">
        <f t="shared" si="221"/>
        <v>0</v>
      </c>
      <c r="AS428" s="94">
        <f t="shared" si="221"/>
        <v>0</v>
      </c>
      <c r="AT428" s="94">
        <f t="shared" si="221"/>
        <v>0</v>
      </c>
      <c r="AU428" s="9">
        <f t="shared" si="221"/>
        <v>0</v>
      </c>
      <c r="AV428" s="303"/>
    </row>
    <row r="429" spans="1:48" ht="17.25" customHeight="1" x14ac:dyDescent="0.25">
      <c r="A429" s="489"/>
      <c r="B429" s="490"/>
      <c r="C429" s="490"/>
      <c r="D429" s="490"/>
      <c r="E429" s="490"/>
      <c r="F429" s="11"/>
      <c r="G429" s="11"/>
      <c r="H429" s="11"/>
      <c r="I429" s="11"/>
      <c r="J429" s="11"/>
      <c r="K429" s="11"/>
      <c r="L429" s="9">
        <f>L347+L361+L367+L373+L379+L385+L391+L397+L403+L410</f>
        <v>124.94346999999999</v>
      </c>
      <c r="M429" s="9">
        <f>M347+M361+M367+M373+M379+M385+M391+M397+M403+M410</f>
        <v>13.81809</v>
      </c>
      <c r="N429" s="231">
        <f t="shared" si="217"/>
        <v>23.058620000000001</v>
      </c>
      <c r="O429" s="231">
        <f t="shared" si="217"/>
        <v>37.895569999999999</v>
      </c>
      <c r="P429" s="231">
        <f t="shared" si="217"/>
        <v>23.759620000000002</v>
      </c>
      <c r="Q429" s="231">
        <f t="shared" si="217"/>
        <v>25.591840000000005</v>
      </c>
      <c r="R429" s="231">
        <f t="shared" si="217"/>
        <v>13.81809</v>
      </c>
      <c r="S429" s="231">
        <f t="shared" si="217"/>
        <v>0</v>
      </c>
      <c r="T429" s="231">
        <f t="shared" si="217"/>
        <v>0</v>
      </c>
      <c r="U429" s="232">
        <f t="shared" si="215"/>
        <v>124.12374</v>
      </c>
      <c r="V429" s="232" t="s">
        <v>11</v>
      </c>
      <c r="W429" s="194">
        <f t="shared" ref="W429:AK429" si="222">W352+W366+W372+W378+W384+W390+W396+W402+W409+W416</f>
        <v>25591.84</v>
      </c>
      <c r="X429" s="194">
        <f t="shared" si="222"/>
        <v>8096.46</v>
      </c>
      <c r="Y429" s="194">
        <f t="shared" si="222"/>
        <v>0</v>
      </c>
      <c r="Z429" s="194">
        <f t="shared" si="222"/>
        <v>0</v>
      </c>
      <c r="AA429" s="194">
        <f t="shared" si="222"/>
        <v>0</v>
      </c>
      <c r="AB429" s="194">
        <f t="shared" si="222"/>
        <v>0</v>
      </c>
      <c r="AC429" s="194">
        <f t="shared" si="222"/>
        <v>0</v>
      </c>
      <c r="AD429" s="194">
        <f t="shared" si="222"/>
        <v>0</v>
      </c>
      <c r="AE429" s="194">
        <f t="shared" si="222"/>
        <v>0</v>
      </c>
      <c r="AF429" s="194">
        <f t="shared" si="222"/>
        <v>7654.5700000000006</v>
      </c>
      <c r="AG429" s="194">
        <f t="shared" si="222"/>
        <v>8096.46</v>
      </c>
      <c r="AH429" s="231">
        <f t="shared" si="222"/>
        <v>0</v>
      </c>
      <c r="AI429" s="231">
        <f t="shared" si="222"/>
        <v>0</v>
      </c>
      <c r="AJ429" s="231">
        <f t="shared" si="222"/>
        <v>0</v>
      </c>
      <c r="AK429" s="194">
        <f t="shared" si="222"/>
        <v>6502.5385499999993</v>
      </c>
      <c r="AL429" s="194">
        <f>AL416+AL409</f>
        <v>9244.1610000000001</v>
      </c>
      <c r="AM429" s="194">
        <f t="shared" ref="AM429:AU429" si="223">AM352+AM366+AM372+AM378+AM384+AM390+AM396+AM402+AM409+AM416</f>
        <v>0</v>
      </c>
      <c r="AN429" s="194">
        <f t="shared" si="223"/>
        <v>0</v>
      </c>
      <c r="AO429" s="194">
        <f t="shared" si="223"/>
        <v>0</v>
      </c>
      <c r="AP429" s="194">
        <f t="shared" si="223"/>
        <v>0</v>
      </c>
      <c r="AQ429" s="194">
        <f t="shared" si="223"/>
        <v>0</v>
      </c>
      <c r="AR429" s="194">
        <f t="shared" si="223"/>
        <v>0</v>
      </c>
      <c r="AS429" s="194">
        <f t="shared" si="223"/>
        <v>0</v>
      </c>
      <c r="AT429" s="194">
        <f t="shared" si="223"/>
        <v>0</v>
      </c>
      <c r="AU429" s="231">
        <f t="shared" si="223"/>
        <v>0</v>
      </c>
      <c r="AV429" s="329"/>
    </row>
    <row r="430" spans="1:48" ht="15.75" customHeight="1" x14ac:dyDescent="0.25">
      <c r="A430" s="406" t="s">
        <v>876</v>
      </c>
      <c r="B430" s="407"/>
      <c r="C430" s="407"/>
      <c r="D430" s="407"/>
      <c r="E430" s="407"/>
      <c r="F430" s="407"/>
      <c r="G430" s="407"/>
      <c r="H430" s="407"/>
      <c r="I430" s="407"/>
      <c r="J430" s="407"/>
      <c r="K430" s="407"/>
      <c r="L430" s="407"/>
      <c r="M430" s="407"/>
      <c r="N430" s="407"/>
      <c r="O430" s="407"/>
      <c r="P430" s="407"/>
      <c r="Q430" s="407"/>
      <c r="R430" s="407"/>
      <c r="S430" s="407"/>
      <c r="T430" s="407"/>
      <c r="U430" s="407"/>
      <c r="V430" s="407"/>
      <c r="W430" s="408"/>
      <c r="X430" s="408"/>
      <c r="Y430" s="408"/>
      <c r="Z430" s="408"/>
      <c r="AA430" s="408"/>
      <c r="AB430" s="408"/>
      <c r="AC430" s="408"/>
      <c r="AD430" s="408"/>
      <c r="AE430" s="408"/>
      <c r="AF430" s="408"/>
      <c r="AG430" s="408"/>
      <c r="AH430" s="408"/>
      <c r="AI430" s="408"/>
      <c r="AJ430" s="408"/>
      <c r="AK430" s="408"/>
      <c r="AL430" s="408"/>
      <c r="AM430" s="408"/>
      <c r="AN430" s="408"/>
      <c r="AO430" s="408"/>
      <c r="AP430" s="408"/>
      <c r="AQ430" s="408"/>
      <c r="AR430" s="408"/>
      <c r="AS430" s="408"/>
      <c r="AT430" s="408"/>
      <c r="AU430" s="408"/>
      <c r="AV430" s="409"/>
    </row>
    <row r="431" spans="1:48" ht="15.75" customHeight="1" x14ac:dyDescent="0.25">
      <c r="A431" s="414" t="s">
        <v>184</v>
      </c>
      <c r="B431" s="415"/>
      <c r="C431" s="415"/>
      <c r="D431" s="415"/>
      <c r="E431" s="415"/>
      <c r="F431" s="415"/>
      <c r="G431" s="415"/>
      <c r="H431" s="415"/>
      <c r="I431" s="415"/>
      <c r="J431" s="415"/>
      <c r="K431" s="415"/>
      <c r="L431" s="415"/>
      <c r="M431" s="415"/>
      <c r="N431" s="415"/>
      <c r="O431" s="415"/>
      <c r="P431" s="415"/>
      <c r="Q431" s="415"/>
      <c r="R431" s="415"/>
      <c r="S431" s="415"/>
      <c r="T431" s="415"/>
      <c r="U431" s="415"/>
      <c r="V431" s="415"/>
      <c r="W431" s="416"/>
      <c r="X431" s="416"/>
      <c r="Y431" s="416"/>
      <c r="Z431" s="416"/>
      <c r="AA431" s="416"/>
      <c r="AB431" s="416"/>
      <c r="AC431" s="416"/>
      <c r="AD431" s="416"/>
      <c r="AE431" s="416"/>
      <c r="AF431" s="416"/>
      <c r="AG431" s="416"/>
      <c r="AH431" s="416"/>
      <c r="AI431" s="416"/>
      <c r="AJ431" s="416"/>
      <c r="AK431" s="416"/>
      <c r="AL431" s="416"/>
      <c r="AM431" s="416"/>
      <c r="AN431" s="416"/>
      <c r="AO431" s="416"/>
      <c r="AP431" s="416"/>
      <c r="AQ431" s="416"/>
      <c r="AR431" s="416"/>
      <c r="AS431" s="416"/>
      <c r="AT431" s="416"/>
      <c r="AU431" s="416"/>
      <c r="AV431" s="417"/>
    </row>
    <row r="432" spans="1:48" ht="19.5" customHeight="1" x14ac:dyDescent="0.25">
      <c r="A432" s="472"/>
      <c r="B432" s="421" t="s">
        <v>256</v>
      </c>
      <c r="C432" s="422" t="s">
        <v>355</v>
      </c>
      <c r="D432" s="421" t="s">
        <v>275</v>
      </c>
      <c r="E432" s="421" t="s">
        <v>282</v>
      </c>
      <c r="F432" s="6" t="s">
        <v>18</v>
      </c>
      <c r="G432" s="6" t="s">
        <v>20</v>
      </c>
      <c r="H432" s="6" t="s">
        <v>296</v>
      </c>
      <c r="I432" s="6" t="s">
        <v>296</v>
      </c>
      <c r="J432" s="464">
        <v>2020</v>
      </c>
      <c r="K432" s="464">
        <v>2023</v>
      </c>
      <c r="L432" s="462">
        <v>7.6970000000000001</v>
      </c>
      <c r="M432" s="462">
        <f>R438+S438+T438</f>
        <v>0</v>
      </c>
      <c r="N432" s="5">
        <v>0</v>
      </c>
      <c r="O432" s="5">
        <v>0.98</v>
      </c>
      <c r="P432" s="5">
        <v>4.6224800000000004</v>
      </c>
      <c r="Q432" s="5">
        <v>0.42048000000000002</v>
      </c>
      <c r="R432" s="5">
        <v>0</v>
      </c>
      <c r="S432" s="5">
        <v>0</v>
      </c>
      <c r="T432" s="5">
        <v>0</v>
      </c>
      <c r="U432" s="5">
        <f t="shared" ref="U432:U438" si="224">SUM(N432:T432)</f>
        <v>6.0229600000000003</v>
      </c>
      <c r="V432" s="7" t="s">
        <v>3</v>
      </c>
      <c r="W432" s="94">
        <v>420.48</v>
      </c>
      <c r="X432" s="94">
        <f t="shared" ref="X432:AS432" si="225">SUM(X433:X433)</f>
        <v>24.7</v>
      </c>
      <c r="Y432" s="94">
        <f t="shared" si="225"/>
        <v>0</v>
      </c>
      <c r="Z432" s="94">
        <f t="shared" si="225"/>
        <v>0</v>
      </c>
      <c r="AA432" s="94">
        <f t="shared" si="225"/>
        <v>0</v>
      </c>
      <c r="AB432" s="94">
        <f t="shared" si="225"/>
        <v>0</v>
      </c>
      <c r="AC432" s="94">
        <f t="shared" si="225"/>
        <v>0</v>
      </c>
      <c r="AD432" s="94">
        <f t="shared" si="225"/>
        <v>0</v>
      </c>
      <c r="AE432" s="94">
        <f t="shared" si="225"/>
        <v>24.7</v>
      </c>
      <c r="AF432" s="94">
        <f t="shared" si="225"/>
        <v>24.7</v>
      </c>
      <c r="AG432" s="94">
        <f t="shared" si="225"/>
        <v>0</v>
      </c>
      <c r="AH432" s="94">
        <f t="shared" si="225"/>
        <v>0</v>
      </c>
      <c r="AI432" s="94">
        <f t="shared" si="225"/>
        <v>0</v>
      </c>
      <c r="AJ432" s="94">
        <f t="shared" si="225"/>
        <v>0</v>
      </c>
      <c r="AK432" s="94">
        <f t="shared" si="225"/>
        <v>0</v>
      </c>
      <c r="AL432" s="94">
        <f t="shared" si="225"/>
        <v>0</v>
      </c>
      <c r="AM432" s="94">
        <f t="shared" si="225"/>
        <v>0</v>
      </c>
      <c r="AN432" s="94">
        <f t="shared" si="225"/>
        <v>0</v>
      </c>
      <c r="AO432" s="94">
        <f t="shared" si="225"/>
        <v>0</v>
      </c>
      <c r="AP432" s="94">
        <f t="shared" si="225"/>
        <v>0</v>
      </c>
      <c r="AQ432" s="94">
        <f t="shared" si="225"/>
        <v>0</v>
      </c>
      <c r="AR432" s="94">
        <f t="shared" si="225"/>
        <v>0</v>
      </c>
      <c r="AS432" s="94">
        <f t="shared" si="225"/>
        <v>0</v>
      </c>
      <c r="AT432" s="94">
        <v>0</v>
      </c>
      <c r="AU432" s="5">
        <v>0</v>
      </c>
      <c r="AV432" s="583" t="s">
        <v>1000</v>
      </c>
    </row>
    <row r="433" spans="1:48" s="276" customFormat="1" ht="42.75" hidden="1" customHeight="1" x14ac:dyDescent="0.2">
      <c r="A433" s="473"/>
      <c r="B433" s="421"/>
      <c r="C433" s="422"/>
      <c r="D433" s="421"/>
      <c r="E433" s="421"/>
      <c r="F433" s="273"/>
      <c r="G433" s="273"/>
      <c r="H433" s="273"/>
      <c r="I433" s="273"/>
      <c r="J433" s="464"/>
      <c r="K433" s="464"/>
      <c r="L433" s="462"/>
      <c r="M433" s="462"/>
      <c r="N433" s="274"/>
      <c r="O433" s="274"/>
      <c r="P433" s="274"/>
      <c r="Q433" s="274"/>
      <c r="R433" s="274"/>
      <c r="S433" s="274"/>
      <c r="T433" s="274"/>
      <c r="U433" s="274"/>
      <c r="V433" s="280" t="s">
        <v>932</v>
      </c>
      <c r="W433" s="275"/>
      <c r="X433" s="275">
        <v>24.7</v>
      </c>
      <c r="Y433" s="275"/>
      <c r="Z433" s="275"/>
      <c r="AA433" s="275"/>
      <c r="AB433" s="275"/>
      <c r="AC433" s="275"/>
      <c r="AD433" s="275"/>
      <c r="AE433" s="275">
        <f>AF433</f>
        <v>24.7</v>
      </c>
      <c r="AF433" s="275">
        <v>24.7</v>
      </c>
      <c r="AG433" s="275"/>
      <c r="AH433" s="274"/>
      <c r="AI433" s="274"/>
      <c r="AJ433" s="274"/>
      <c r="AK433" s="275"/>
      <c r="AL433" s="275"/>
      <c r="AM433" s="275"/>
      <c r="AN433" s="275"/>
      <c r="AO433" s="275"/>
      <c r="AP433" s="275"/>
      <c r="AQ433" s="275"/>
      <c r="AR433" s="275"/>
      <c r="AS433" s="275"/>
      <c r="AT433" s="275"/>
      <c r="AU433" s="274"/>
      <c r="AV433" s="587"/>
    </row>
    <row r="434" spans="1:48" ht="19.5" customHeight="1" x14ac:dyDescent="0.25">
      <c r="A434" s="473"/>
      <c r="B434" s="421"/>
      <c r="C434" s="422"/>
      <c r="D434" s="421"/>
      <c r="E434" s="421"/>
      <c r="F434" s="6" t="s">
        <v>19</v>
      </c>
      <c r="G434" s="6" t="s">
        <v>22</v>
      </c>
      <c r="H434" s="6" t="s">
        <v>296</v>
      </c>
      <c r="I434" s="6" t="s">
        <v>296</v>
      </c>
      <c r="J434" s="464"/>
      <c r="K434" s="464"/>
      <c r="L434" s="462"/>
      <c r="M434" s="462"/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f t="shared" si="224"/>
        <v>0</v>
      </c>
      <c r="V434" s="5" t="s">
        <v>8</v>
      </c>
      <c r="W434" s="94">
        <v>0</v>
      </c>
      <c r="X434" s="94">
        <v>0</v>
      </c>
      <c r="Y434" s="94">
        <v>0</v>
      </c>
      <c r="Z434" s="94">
        <v>0</v>
      </c>
      <c r="AA434" s="94">
        <v>0</v>
      </c>
      <c r="AB434" s="94">
        <v>0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5">
        <v>0</v>
      </c>
      <c r="AI434" s="5">
        <v>0</v>
      </c>
      <c r="AJ434" s="5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5">
        <v>0</v>
      </c>
      <c r="AV434" s="587"/>
    </row>
    <row r="435" spans="1:48" ht="19.5" customHeight="1" x14ac:dyDescent="0.25">
      <c r="A435" s="473"/>
      <c r="B435" s="421"/>
      <c r="C435" s="422"/>
      <c r="D435" s="421"/>
      <c r="E435" s="421"/>
      <c r="F435" s="423" t="s">
        <v>39</v>
      </c>
      <c r="G435" s="423" t="s">
        <v>21</v>
      </c>
      <c r="H435" s="423" t="s">
        <v>296</v>
      </c>
      <c r="I435" s="423" t="s">
        <v>296</v>
      </c>
      <c r="J435" s="464"/>
      <c r="K435" s="464"/>
      <c r="L435" s="462"/>
      <c r="M435" s="462"/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f t="shared" si="224"/>
        <v>0</v>
      </c>
      <c r="V435" s="7" t="s">
        <v>50</v>
      </c>
      <c r="W435" s="94">
        <v>0</v>
      </c>
      <c r="X435" s="94">
        <v>0</v>
      </c>
      <c r="Y435" s="94">
        <v>0</v>
      </c>
      <c r="Z435" s="94">
        <v>0</v>
      </c>
      <c r="AA435" s="94">
        <v>0</v>
      </c>
      <c r="AB435" s="94">
        <v>0</v>
      </c>
      <c r="AC435" s="94">
        <v>0</v>
      </c>
      <c r="AD435" s="94">
        <v>0</v>
      </c>
      <c r="AE435" s="94">
        <v>0</v>
      </c>
      <c r="AF435" s="94">
        <v>0</v>
      </c>
      <c r="AG435" s="94">
        <v>0</v>
      </c>
      <c r="AH435" s="5">
        <v>0</v>
      </c>
      <c r="AI435" s="5">
        <v>0</v>
      </c>
      <c r="AJ435" s="5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5">
        <v>0</v>
      </c>
      <c r="AV435" s="587"/>
    </row>
    <row r="436" spans="1:48" ht="19.5" customHeight="1" x14ac:dyDescent="0.25">
      <c r="A436" s="473"/>
      <c r="B436" s="421"/>
      <c r="C436" s="422"/>
      <c r="D436" s="421"/>
      <c r="E436" s="421"/>
      <c r="F436" s="423"/>
      <c r="G436" s="423"/>
      <c r="H436" s="423"/>
      <c r="I436" s="423"/>
      <c r="J436" s="464"/>
      <c r="K436" s="464"/>
      <c r="L436" s="462"/>
      <c r="M436" s="462"/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f t="shared" si="224"/>
        <v>0</v>
      </c>
      <c r="V436" s="7" t="s">
        <v>51</v>
      </c>
      <c r="W436" s="94">
        <v>0</v>
      </c>
      <c r="X436" s="94">
        <v>0</v>
      </c>
      <c r="Y436" s="94">
        <v>0</v>
      </c>
      <c r="Z436" s="94">
        <v>0</v>
      </c>
      <c r="AA436" s="94">
        <v>0</v>
      </c>
      <c r="AB436" s="94">
        <v>0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5">
        <v>0</v>
      </c>
      <c r="AI436" s="5">
        <v>0</v>
      </c>
      <c r="AJ436" s="5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5">
        <v>0</v>
      </c>
      <c r="AV436" s="587"/>
    </row>
    <row r="437" spans="1:48" ht="18" customHeight="1" x14ac:dyDescent="0.25">
      <c r="A437" s="473"/>
      <c r="B437" s="421"/>
      <c r="C437" s="422"/>
      <c r="D437" s="421"/>
      <c r="E437" s="421"/>
      <c r="F437" s="423"/>
      <c r="G437" s="423"/>
      <c r="H437" s="423"/>
      <c r="I437" s="423"/>
      <c r="J437" s="464"/>
      <c r="K437" s="464"/>
      <c r="L437" s="462"/>
      <c r="M437" s="462"/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f t="shared" si="224"/>
        <v>0</v>
      </c>
      <c r="V437" s="7" t="s">
        <v>52</v>
      </c>
      <c r="W437" s="94">
        <v>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0</v>
      </c>
      <c r="AD437" s="94">
        <v>0</v>
      </c>
      <c r="AE437" s="94">
        <v>0</v>
      </c>
      <c r="AF437" s="94">
        <v>0</v>
      </c>
      <c r="AG437" s="94">
        <v>0</v>
      </c>
      <c r="AH437" s="5">
        <v>0</v>
      </c>
      <c r="AI437" s="5">
        <v>0</v>
      </c>
      <c r="AJ437" s="5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5">
        <v>0</v>
      </c>
      <c r="AV437" s="586"/>
    </row>
    <row r="438" spans="1:48" ht="17.25" customHeight="1" x14ac:dyDescent="0.25">
      <c r="A438" s="474"/>
      <c r="B438" s="421"/>
      <c r="C438" s="422"/>
      <c r="D438" s="421"/>
      <c r="E438" s="421"/>
      <c r="F438" s="423"/>
      <c r="G438" s="423"/>
      <c r="H438" s="423"/>
      <c r="I438" s="423"/>
      <c r="J438" s="464"/>
      <c r="K438" s="464"/>
      <c r="L438" s="462"/>
      <c r="M438" s="462"/>
      <c r="N438" s="231">
        <f t="shared" ref="N438:T438" si="226">SUM(N432:N437)</f>
        <v>0</v>
      </c>
      <c r="O438" s="231">
        <f t="shared" si="226"/>
        <v>0.98</v>
      </c>
      <c r="P438" s="231">
        <f t="shared" si="226"/>
        <v>4.6224800000000004</v>
      </c>
      <c r="Q438" s="231">
        <f t="shared" si="226"/>
        <v>0.42048000000000002</v>
      </c>
      <c r="R438" s="231">
        <f t="shared" si="226"/>
        <v>0</v>
      </c>
      <c r="S438" s="231">
        <f t="shared" si="226"/>
        <v>0</v>
      </c>
      <c r="T438" s="231">
        <f t="shared" si="226"/>
        <v>0</v>
      </c>
      <c r="U438" s="232">
        <f t="shared" si="224"/>
        <v>6.0229600000000003</v>
      </c>
      <c r="V438" s="232" t="s">
        <v>11</v>
      </c>
      <c r="W438" s="194">
        <f t="shared" ref="W438:AU438" si="227">SUM(W432:W437)</f>
        <v>420.48</v>
      </c>
      <c r="X438" s="194">
        <f t="shared" ref="X438:AT438" si="228">X432+X434+X435+X436+X437</f>
        <v>24.7</v>
      </c>
      <c r="Y438" s="194">
        <f t="shared" si="228"/>
        <v>0</v>
      </c>
      <c r="Z438" s="194">
        <f t="shared" si="228"/>
        <v>0</v>
      </c>
      <c r="AA438" s="194">
        <f t="shared" si="228"/>
        <v>0</v>
      </c>
      <c r="AB438" s="194">
        <f t="shared" si="228"/>
        <v>0</v>
      </c>
      <c r="AC438" s="194">
        <f t="shared" si="228"/>
        <v>0</v>
      </c>
      <c r="AD438" s="194">
        <f t="shared" si="228"/>
        <v>0</v>
      </c>
      <c r="AE438" s="194">
        <f t="shared" si="228"/>
        <v>24.7</v>
      </c>
      <c r="AF438" s="194">
        <f t="shared" si="228"/>
        <v>24.7</v>
      </c>
      <c r="AG438" s="194">
        <f t="shared" si="228"/>
        <v>0</v>
      </c>
      <c r="AH438" s="194">
        <f t="shared" si="228"/>
        <v>0</v>
      </c>
      <c r="AI438" s="194">
        <f t="shared" si="228"/>
        <v>0</v>
      </c>
      <c r="AJ438" s="194">
        <f t="shared" si="228"/>
        <v>0</v>
      </c>
      <c r="AK438" s="194">
        <f t="shared" si="228"/>
        <v>0</v>
      </c>
      <c r="AL438" s="194">
        <f t="shared" si="228"/>
        <v>0</v>
      </c>
      <c r="AM438" s="194">
        <f t="shared" si="228"/>
        <v>0</v>
      </c>
      <c r="AN438" s="194">
        <f t="shared" si="228"/>
        <v>0</v>
      </c>
      <c r="AO438" s="194">
        <f t="shared" si="228"/>
        <v>0</v>
      </c>
      <c r="AP438" s="194">
        <f t="shared" si="228"/>
        <v>0</v>
      </c>
      <c r="AQ438" s="194">
        <f t="shared" si="228"/>
        <v>0</v>
      </c>
      <c r="AR438" s="194">
        <f t="shared" si="228"/>
        <v>0</v>
      </c>
      <c r="AS438" s="194">
        <f t="shared" si="228"/>
        <v>0</v>
      </c>
      <c r="AT438" s="194">
        <f t="shared" si="228"/>
        <v>0</v>
      </c>
      <c r="AU438" s="231">
        <f t="shared" si="227"/>
        <v>0</v>
      </c>
      <c r="AV438" s="329"/>
    </row>
    <row r="439" spans="1:48" ht="15.75" customHeight="1" x14ac:dyDescent="0.25">
      <c r="A439" s="494" t="s">
        <v>185</v>
      </c>
      <c r="B439" s="494"/>
      <c r="C439" s="494"/>
      <c r="D439" s="494"/>
      <c r="E439" s="494"/>
      <c r="F439" s="494"/>
      <c r="G439" s="494"/>
      <c r="H439" s="494"/>
      <c r="I439" s="494"/>
      <c r="J439" s="494"/>
      <c r="K439" s="494"/>
      <c r="L439" s="494"/>
      <c r="M439" s="494"/>
      <c r="N439" s="494"/>
      <c r="O439" s="494"/>
      <c r="P439" s="494"/>
      <c r="Q439" s="494"/>
      <c r="R439" s="494"/>
      <c r="S439" s="494"/>
      <c r="T439" s="494"/>
      <c r="U439" s="494"/>
      <c r="V439" s="494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89"/>
      <c r="AI439" s="189"/>
      <c r="AJ439" s="189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89"/>
      <c r="AV439" s="303"/>
    </row>
    <row r="440" spans="1:48" ht="29.25" customHeight="1" x14ac:dyDescent="0.25">
      <c r="A440" s="495" t="s">
        <v>65</v>
      </c>
      <c r="B440" s="495"/>
      <c r="C440" s="495"/>
      <c r="D440" s="495"/>
      <c r="E440" s="495"/>
      <c r="F440" s="495"/>
      <c r="G440" s="495"/>
      <c r="H440" s="495"/>
      <c r="I440" s="495"/>
      <c r="J440" s="495"/>
      <c r="K440" s="495"/>
      <c r="L440" s="495"/>
      <c r="M440" s="495"/>
      <c r="N440" s="495"/>
      <c r="O440" s="495"/>
      <c r="P440" s="495"/>
      <c r="Q440" s="495"/>
      <c r="R440" s="495"/>
      <c r="S440" s="495"/>
      <c r="T440" s="495"/>
      <c r="U440" s="495"/>
      <c r="V440" s="495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89"/>
      <c r="AI440" s="189"/>
      <c r="AJ440" s="189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89"/>
      <c r="AV440" s="303"/>
    </row>
    <row r="441" spans="1:48" ht="15.75" customHeight="1" x14ac:dyDescent="0.25">
      <c r="A441" s="494" t="s">
        <v>186</v>
      </c>
      <c r="B441" s="494"/>
      <c r="C441" s="494"/>
      <c r="D441" s="494"/>
      <c r="E441" s="494"/>
      <c r="F441" s="494"/>
      <c r="G441" s="494"/>
      <c r="H441" s="494"/>
      <c r="I441" s="494"/>
      <c r="J441" s="494"/>
      <c r="K441" s="494"/>
      <c r="L441" s="494"/>
      <c r="M441" s="494"/>
      <c r="N441" s="494"/>
      <c r="O441" s="494"/>
      <c r="P441" s="494"/>
      <c r="Q441" s="494"/>
      <c r="R441" s="494"/>
      <c r="S441" s="494"/>
      <c r="T441" s="494"/>
      <c r="U441" s="494"/>
      <c r="V441" s="494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89"/>
      <c r="AI441" s="189"/>
      <c r="AJ441" s="189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89"/>
      <c r="AV441" s="303"/>
    </row>
    <row r="442" spans="1:48" ht="29.25" customHeight="1" x14ac:dyDescent="0.25">
      <c r="A442" s="495" t="s">
        <v>65</v>
      </c>
      <c r="B442" s="495"/>
      <c r="C442" s="495"/>
      <c r="D442" s="495"/>
      <c r="E442" s="495"/>
      <c r="F442" s="495"/>
      <c r="G442" s="495"/>
      <c r="H442" s="495"/>
      <c r="I442" s="495"/>
      <c r="J442" s="495"/>
      <c r="K442" s="495"/>
      <c r="L442" s="495"/>
      <c r="M442" s="495"/>
      <c r="N442" s="495"/>
      <c r="O442" s="495"/>
      <c r="P442" s="495"/>
      <c r="Q442" s="495"/>
      <c r="R442" s="495"/>
      <c r="S442" s="495"/>
      <c r="T442" s="495"/>
      <c r="U442" s="495"/>
      <c r="V442" s="495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89"/>
      <c r="AI442" s="189"/>
      <c r="AJ442" s="189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89"/>
      <c r="AV442" s="303"/>
    </row>
    <row r="443" spans="1:48" ht="15.75" customHeight="1" x14ac:dyDescent="0.25">
      <c r="A443" s="494" t="s">
        <v>187</v>
      </c>
      <c r="B443" s="494"/>
      <c r="C443" s="494"/>
      <c r="D443" s="494"/>
      <c r="E443" s="494"/>
      <c r="F443" s="494"/>
      <c r="G443" s="494"/>
      <c r="H443" s="494"/>
      <c r="I443" s="494"/>
      <c r="J443" s="494"/>
      <c r="K443" s="494"/>
      <c r="L443" s="494"/>
      <c r="M443" s="494"/>
      <c r="N443" s="494"/>
      <c r="O443" s="494"/>
      <c r="P443" s="494"/>
      <c r="Q443" s="494"/>
      <c r="R443" s="494"/>
      <c r="S443" s="494"/>
      <c r="T443" s="494"/>
      <c r="U443" s="494"/>
      <c r="V443" s="494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89"/>
      <c r="AI443" s="189"/>
      <c r="AJ443" s="189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89"/>
      <c r="AV443" s="303"/>
    </row>
    <row r="444" spans="1:48" ht="29.25" customHeight="1" x14ac:dyDescent="0.25">
      <c r="A444" s="495" t="s">
        <v>65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89"/>
      <c r="AI444" s="189"/>
      <c r="AJ444" s="189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89"/>
      <c r="AV444" s="303"/>
    </row>
    <row r="445" spans="1:48" ht="19.5" customHeight="1" x14ac:dyDescent="0.25">
      <c r="A445" s="496" t="s">
        <v>47</v>
      </c>
      <c r="B445" s="496"/>
      <c r="C445" s="496"/>
      <c r="D445" s="496"/>
      <c r="E445" s="496"/>
      <c r="F445" s="496"/>
      <c r="G445" s="496"/>
      <c r="H445" s="496"/>
      <c r="I445" s="496"/>
      <c r="J445" s="496"/>
      <c r="K445" s="496"/>
      <c r="L445" s="496"/>
      <c r="M445" s="496"/>
      <c r="N445" s="4"/>
      <c r="O445" s="4"/>
      <c r="P445" s="4"/>
      <c r="Q445" s="4"/>
      <c r="R445" s="4"/>
      <c r="S445" s="4"/>
      <c r="T445" s="4"/>
      <c r="U445" s="5"/>
      <c r="V445" s="5"/>
      <c r="W445" s="192"/>
      <c r="X445" s="192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89"/>
      <c r="AI445" s="189"/>
      <c r="AJ445" s="189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89"/>
      <c r="AV445" s="303"/>
    </row>
    <row r="446" spans="1:48" ht="17.25" customHeight="1" x14ac:dyDescent="0.25">
      <c r="A446" s="489"/>
      <c r="B446" s="490"/>
      <c r="C446" s="490"/>
      <c r="D446" s="490"/>
      <c r="E446" s="490"/>
      <c r="F446" s="11"/>
      <c r="G446" s="11"/>
      <c r="H446" s="11"/>
      <c r="I446" s="11"/>
      <c r="J446" s="11"/>
      <c r="K446" s="11"/>
      <c r="L446" s="20"/>
      <c r="M446" s="20"/>
      <c r="N446" s="9">
        <f>N432</f>
        <v>0</v>
      </c>
      <c r="O446" s="9">
        <f t="shared" ref="O446:T446" si="229">O432</f>
        <v>0.98</v>
      </c>
      <c r="P446" s="9">
        <f t="shared" si="229"/>
        <v>4.6224800000000004</v>
      </c>
      <c r="Q446" s="9">
        <f t="shared" si="229"/>
        <v>0.42048000000000002</v>
      </c>
      <c r="R446" s="9">
        <f t="shared" si="229"/>
        <v>0</v>
      </c>
      <c r="S446" s="9">
        <f t="shared" si="229"/>
        <v>0</v>
      </c>
      <c r="T446" s="9">
        <f t="shared" si="229"/>
        <v>0</v>
      </c>
      <c r="U446" s="9">
        <f t="shared" ref="U446:U451" si="230">SUM(N446:T446)</f>
        <v>6.0229600000000003</v>
      </c>
      <c r="V446" s="16" t="s">
        <v>3</v>
      </c>
      <c r="W446" s="94">
        <f t="shared" ref="W446:AU446" si="231">W432</f>
        <v>420.48</v>
      </c>
      <c r="X446" s="94">
        <f t="shared" si="231"/>
        <v>24.7</v>
      </c>
      <c r="Y446" s="94">
        <f t="shared" si="231"/>
        <v>0</v>
      </c>
      <c r="Z446" s="94">
        <f t="shared" si="231"/>
        <v>0</v>
      </c>
      <c r="AA446" s="94">
        <f t="shared" si="231"/>
        <v>0</v>
      </c>
      <c r="AB446" s="94">
        <f t="shared" si="231"/>
        <v>0</v>
      </c>
      <c r="AC446" s="94">
        <f t="shared" si="231"/>
        <v>0</v>
      </c>
      <c r="AD446" s="94">
        <f t="shared" si="231"/>
        <v>0</v>
      </c>
      <c r="AE446" s="94">
        <f t="shared" si="231"/>
        <v>24.7</v>
      </c>
      <c r="AF446" s="94">
        <f t="shared" si="231"/>
        <v>24.7</v>
      </c>
      <c r="AG446" s="94">
        <f t="shared" si="231"/>
        <v>0</v>
      </c>
      <c r="AH446" s="9">
        <f t="shared" si="231"/>
        <v>0</v>
      </c>
      <c r="AI446" s="9">
        <f t="shared" si="231"/>
        <v>0</v>
      </c>
      <c r="AJ446" s="9">
        <f t="shared" si="231"/>
        <v>0</v>
      </c>
      <c r="AK446" s="94">
        <f t="shared" si="231"/>
        <v>0</v>
      </c>
      <c r="AL446" s="94">
        <f t="shared" si="231"/>
        <v>0</v>
      </c>
      <c r="AM446" s="94">
        <f t="shared" si="231"/>
        <v>0</v>
      </c>
      <c r="AN446" s="94">
        <f t="shared" si="231"/>
        <v>0</v>
      </c>
      <c r="AO446" s="94">
        <f t="shared" si="231"/>
        <v>0</v>
      </c>
      <c r="AP446" s="94">
        <f t="shared" si="231"/>
        <v>0</v>
      </c>
      <c r="AQ446" s="94">
        <f t="shared" si="231"/>
        <v>0</v>
      </c>
      <c r="AR446" s="94">
        <f t="shared" si="231"/>
        <v>0</v>
      </c>
      <c r="AS446" s="94">
        <f t="shared" si="231"/>
        <v>0</v>
      </c>
      <c r="AT446" s="94">
        <f t="shared" si="231"/>
        <v>0</v>
      </c>
      <c r="AU446" s="9">
        <f t="shared" si="231"/>
        <v>0</v>
      </c>
      <c r="AV446" s="303"/>
    </row>
    <row r="447" spans="1:48" ht="17.25" customHeight="1" x14ac:dyDescent="0.25">
      <c r="A447" s="489"/>
      <c r="B447" s="490"/>
      <c r="C447" s="490"/>
      <c r="D447" s="490"/>
      <c r="E447" s="490"/>
      <c r="F447" s="11"/>
      <c r="G447" s="11"/>
      <c r="H447" s="11"/>
      <c r="I447" s="11"/>
      <c r="J447" s="11"/>
      <c r="K447" s="11"/>
      <c r="L447" s="20"/>
      <c r="M447" s="20"/>
      <c r="N447" s="9">
        <f t="shared" ref="N447:T451" si="232">N434</f>
        <v>0</v>
      </c>
      <c r="O447" s="9">
        <f t="shared" si="232"/>
        <v>0</v>
      </c>
      <c r="P447" s="9">
        <f t="shared" si="232"/>
        <v>0</v>
      </c>
      <c r="Q447" s="9">
        <f t="shared" si="232"/>
        <v>0</v>
      </c>
      <c r="R447" s="9">
        <f t="shared" si="232"/>
        <v>0</v>
      </c>
      <c r="S447" s="9">
        <f t="shared" si="232"/>
        <v>0</v>
      </c>
      <c r="T447" s="9">
        <f t="shared" si="232"/>
        <v>0</v>
      </c>
      <c r="U447" s="9">
        <f t="shared" si="230"/>
        <v>0</v>
      </c>
      <c r="V447" s="16" t="s">
        <v>8</v>
      </c>
      <c r="W447" s="94">
        <f t="shared" ref="W447:AU451" si="233">W434</f>
        <v>0</v>
      </c>
      <c r="X447" s="94">
        <f t="shared" si="233"/>
        <v>0</v>
      </c>
      <c r="Y447" s="94">
        <f t="shared" si="233"/>
        <v>0</v>
      </c>
      <c r="Z447" s="94">
        <f t="shared" si="233"/>
        <v>0</v>
      </c>
      <c r="AA447" s="94">
        <f t="shared" si="233"/>
        <v>0</v>
      </c>
      <c r="AB447" s="94">
        <f t="shared" si="233"/>
        <v>0</v>
      </c>
      <c r="AC447" s="94">
        <f t="shared" si="233"/>
        <v>0</v>
      </c>
      <c r="AD447" s="94">
        <f t="shared" si="233"/>
        <v>0</v>
      </c>
      <c r="AE447" s="94">
        <f t="shared" si="233"/>
        <v>0</v>
      </c>
      <c r="AF447" s="94">
        <f t="shared" si="233"/>
        <v>0</v>
      </c>
      <c r="AG447" s="94">
        <f t="shared" si="233"/>
        <v>0</v>
      </c>
      <c r="AH447" s="9">
        <f t="shared" si="233"/>
        <v>0</v>
      </c>
      <c r="AI447" s="9">
        <f t="shared" si="233"/>
        <v>0</v>
      </c>
      <c r="AJ447" s="9">
        <f t="shared" si="233"/>
        <v>0</v>
      </c>
      <c r="AK447" s="94">
        <f t="shared" si="233"/>
        <v>0</v>
      </c>
      <c r="AL447" s="94">
        <f t="shared" si="233"/>
        <v>0</v>
      </c>
      <c r="AM447" s="94">
        <f t="shared" si="233"/>
        <v>0</v>
      </c>
      <c r="AN447" s="94">
        <f t="shared" si="233"/>
        <v>0</v>
      </c>
      <c r="AO447" s="94">
        <f t="shared" si="233"/>
        <v>0</v>
      </c>
      <c r="AP447" s="94">
        <f t="shared" si="233"/>
        <v>0</v>
      </c>
      <c r="AQ447" s="94">
        <f t="shared" si="233"/>
        <v>0</v>
      </c>
      <c r="AR447" s="94">
        <f t="shared" si="233"/>
        <v>0</v>
      </c>
      <c r="AS447" s="94">
        <f t="shared" si="233"/>
        <v>0</v>
      </c>
      <c r="AT447" s="94">
        <f t="shared" si="233"/>
        <v>0</v>
      </c>
      <c r="AU447" s="9">
        <f t="shared" si="233"/>
        <v>0</v>
      </c>
      <c r="AV447" s="303"/>
    </row>
    <row r="448" spans="1:48" ht="17.25" customHeight="1" x14ac:dyDescent="0.25">
      <c r="A448" s="489"/>
      <c r="B448" s="490"/>
      <c r="C448" s="490"/>
      <c r="D448" s="490"/>
      <c r="E448" s="490"/>
      <c r="F448" s="11"/>
      <c r="G448" s="11"/>
      <c r="H448" s="11"/>
      <c r="I448" s="11"/>
      <c r="J448" s="11"/>
      <c r="K448" s="11"/>
      <c r="L448" s="20"/>
      <c r="M448" s="20"/>
      <c r="N448" s="9">
        <f t="shared" si="232"/>
        <v>0</v>
      </c>
      <c r="O448" s="9">
        <f t="shared" si="232"/>
        <v>0</v>
      </c>
      <c r="P448" s="9">
        <f t="shared" si="232"/>
        <v>0</v>
      </c>
      <c r="Q448" s="9">
        <f t="shared" si="232"/>
        <v>0</v>
      </c>
      <c r="R448" s="9">
        <f t="shared" si="232"/>
        <v>0</v>
      </c>
      <c r="S448" s="9">
        <f t="shared" si="232"/>
        <v>0</v>
      </c>
      <c r="T448" s="9">
        <f t="shared" si="232"/>
        <v>0</v>
      </c>
      <c r="U448" s="9">
        <f t="shared" si="230"/>
        <v>0</v>
      </c>
      <c r="V448" s="13" t="s">
        <v>50</v>
      </c>
      <c r="W448" s="94">
        <f t="shared" si="233"/>
        <v>0</v>
      </c>
      <c r="X448" s="94">
        <f t="shared" si="233"/>
        <v>0</v>
      </c>
      <c r="Y448" s="94">
        <f t="shared" si="233"/>
        <v>0</v>
      </c>
      <c r="Z448" s="94">
        <f t="shared" si="233"/>
        <v>0</v>
      </c>
      <c r="AA448" s="94">
        <f t="shared" si="233"/>
        <v>0</v>
      </c>
      <c r="AB448" s="94">
        <f t="shared" si="233"/>
        <v>0</v>
      </c>
      <c r="AC448" s="94">
        <f t="shared" si="233"/>
        <v>0</v>
      </c>
      <c r="AD448" s="94">
        <f t="shared" si="233"/>
        <v>0</v>
      </c>
      <c r="AE448" s="94">
        <f t="shared" si="233"/>
        <v>0</v>
      </c>
      <c r="AF448" s="94">
        <f t="shared" si="233"/>
        <v>0</v>
      </c>
      <c r="AG448" s="94">
        <f t="shared" si="233"/>
        <v>0</v>
      </c>
      <c r="AH448" s="9">
        <f t="shared" si="233"/>
        <v>0</v>
      </c>
      <c r="AI448" s="9">
        <f t="shared" si="233"/>
        <v>0</v>
      </c>
      <c r="AJ448" s="9">
        <f t="shared" si="233"/>
        <v>0</v>
      </c>
      <c r="AK448" s="94">
        <f t="shared" si="233"/>
        <v>0</v>
      </c>
      <c r="AL448" s="94">
        <f t="shared" si="233"/>
        <v>0</v>
      </c>
      <c r="AM448" s="94">
        <f t="shared" si="233"/>
        <v>0</v>
      </c>
      <c r="AN448" s="94">
        <f t="shared" si="233"/>
        <v>0</v>
      </c>
      <c r="AO448" s="94">
        <f t="shared" si="233"/>
        <v>0</v>
      </c>
      <c r="AP448" s="94">
        <f t="shared" si="233"/>
        <v>0</v>
      </c>
      <c r="AQ448" s="94">
        <f t="shared" si="233"/>
        <v>0</v>
      </c>
      <c r="AR448" s="94">
        <f t="shared" si="233"/>
        <v>0</v>
      </c>
      <c r="AS448" s="94">
        <f t="shared" si="233"/>
        <v>0</v>
      </c>
      <c r="AT448" s="94">
        <f t="shared" si="233"/>
        <v>0</v>
      </c>
      <c r="AU448" s="9">
        <f t="shared" si="233"/>
        <v>0</v>
      </c>
      <c r="AV448" s="303"/>
    </row>
    <row r="449" spans="1:48" ht="17.25" customHeight="1" x14ac:dyDescent="0.25">
      <c r="A449" s="489"/>
      <c r="B449" s="490"/>
      <c r="C449" s="490"/>
      <c r="D449" s="490"/>
      <c r="E449" s="490"/>
      <c r="F449" s="11"/>
      <c r="G449" s="11"/>
      <c r="H449" s="11"/>
      <c r="I449" s="11"/>
      <c r="J449" s="11"/>
      <c r="K449" s="11"/>
      <c r="L449" s="20"/>
      <c r="M449" s="20"/>
      <c r="N449" s="9">
        <f t="shared" si="232"/>
        <v>0</v>
      </c>
      <c r="O449" s="9">
        <f t="shared" si="232"/>
        <v>0</v>
      </c>
      <c r="P449" s="9">
        <f t="shared" si="232"/>
        <v>0</v>
      </c>
      <c r="Q449" s="9">
        <f t="shared" si="232"/>
        <v>0</v>
      </c>
      <c r="R449" s="9">
        <f t="shared" si="232"/>
        <v>0</v>
      </c>
      <c r="S449" s="9">
        <f t="shared" si="232"/>
        <v>0</v>
      </c>
      <c r="T449" s="9">
        <f t="shared" si="232"/>
        <v>0</v>
      </c>
      <c r="U449" s="9">
        <f t="shared" si="230"/>
        <v>0</v>
      </c>
      <c r="V449" s="13" t="s">
        <v>51</v>
      </c>
      <c r="W449" s="94">
        <f t="shared" si="233"/>
        <v>0</v>
      </c>
      <c r="X449" s="94">
        <f t="shared" si="233"/>
        <v>0</v>
      </c>
      <c r="Y449" s="94">
        <f t="shared" si="233"/>
        <v>0</v>
      </c>
      <c r="Z449" s="94">
        <f t="shared" si="233"/>
        <v>0</v>
      </c>
      <c r="AA449" s="94">
        <f t="shared" si="233"/>
        <v>0</v>
      </c>
      <c r="AB449" s="94">
        <f t="shared" si="233"/>
        <v>0</v>
      </c>
      <c r="AC449" s="94">
        <f t="shared" si="233"/>
        <v>0</v>
      </c>
      <c r="AD449" s="94">
        <f t="shared" si="233"/>
        <v>0</v>
      </c>
      <c r="AE449" s="94">
        <f t="shared" si="233"/>
        <v>0</v>
      </c>
      <c r="AF449" s="94">
        <f t="shared" si="233"/>
        <v>0</v>
      </c>
      <c r="AG449" s="94">
        <f t="shared" si="233"/>
        <v>0</v>
      </c>
      <c r="AH449" s="9">
        <f t="shared" si="233"/>
        <v>0</v>
      </c>
      <c r="AI449" s="9">
        <f t="shared" si="233"/>
        <v>0</v>
      </c>
      <c r="AJ449" s="9">
        <f t="shared" si="233"/>
        <v>0</v>
      </c>
      <c r="AK449" s="94">
        <f t="shared" si="233"/>
        <v>0</v>
      </c>
      <c r="AL449" s="94">
        <f t="shared" si="233"/>
        <v>0</v>
      </c>
      <c r="AM449" s="94">
        <f t="shared" si="233"/>
        <v>0</v>
      </c>
      <c r="AN449" s="94">
        <f t="shared" si="233"/>
        <v>0</v>
      </c>
      <c r="AO449" s="94">
        <f t="shared" si="233"/>
        <v>0</v>
      </c>
      <c r="AP449" s="94">
        <f t="shared" si="233"/>
        <v>0</v>
      </c>
      <c r="AQ449" s="94">
        <f t="shared" si="233"/>
        <v>0</v>
      </c>
      <c r="AR449" s="94">
        <f t="shared" si="233"/>
        <v>0</v>
      </c>
      <c r="AS449" s="94">
        <f t="shared" si="233"/>
        <v>0</v>
      </c>
      <c r="AT449" s="94">
        <f t="shared" si="233"/>
        <v>0</v>
      </c>
      <c r="AU449" s="9">
        <f t="shared" si="233"/>
        <v>0</v>
      </c>
      <c r="AV449" s="303"/>
    </row>
    <row r="450" spans="1:48" ht="17.25" customHeight="1" x14ac:dyDescent="0.25">
      <c r="A450" s="18"/>
      <c r="B450" s="19"/>
      <c r="C450" s="19"/>
      <c r="D450" s="19"/>
      <c r="E450" s="19"/>
      <c r="F450" s="11"/>
      <c r="G450" s="11"/>
      <c r="H450" s="11"/>
      <c r="I450" s="11"/>
      <c r="J450" s="11"/>
      <c r="K450" s="11"/>
      <c r="L450" s="20"/>
      <c r="M450" s="20"/>
      <c r="N450" s="9">
        <f t="shared" si="232"/>
        <v>0</v>
      </c>
      <c r="O450" s="9">
        <f t="shared" si="232"/>
        <v>0</v>
      </c>
      <c r="P450" s="9">
        <f t="shared" si="232"/>
        <v>0</v>
      </c>
      <c r="Q450" s="9">
        <f t="shared" si="232"/>
        <v>0</v>
      </c>
      <c r="R450" s="9">
        <f t="shared" si="232"/>
        <v>0</v>
      </c>
      <c r="S450" s="9">
        <f t="shared" si="232"/>
        <v>0</v>
      </c>
      <c r="T450" s="9">
        <f t="shared" si="232"/>
        <v>0</v>
      </c>
      <c r="U450" s="9">
        <f t="shared" si="230"/>
        <v>0</v>
      </c>
      <c r="V450" s="13" t="s">
        <v>52</v>
      </c>
      <c r="W450" s="94">
        <f t="shared" si="233"/>
        <v>0</v>
      </c>
      <c r="X450" s="94">
        <f t="shared" si="233"/>
        <v>0</v>
      </c>
      <c r="Y450" s="94">
        <f t="shared" si="233"/>
        <v>0</v>
      </c>
      <c r="Z450" s="94">
        <f t="shared" si="233"/>
        <v>0</v>
      </c>
      <c r="AA450" s="94">
        <f t="shared" si="233"/>
        <v>0</v>
      </c>
      <c r="AB450" s="94">
        <f t="shared" si="233"/>
        <v>0</v>
      </c>
      <c r="AC450" s="94">
        <f t="shared" si="233"/>
        <v>0</v>
      </c>
      <c r="AD450" s="94">
        <f t="shared" si="233"/>
        <v>0</v>
      </c>
      <c r="AE450" s="94">
        <f t="shared" si="233"/>
        <v>0</v>
      </c>
      <c r="AF450" s="94">
        <f t="shared" si="233"/>
        <v>0</v>
      </c>
      <c r="AG450" s="94">
        <f t="shared" si="233"/>
        <v>0</v>
      </c>
      <c r="AH450" s="9">
        <f t="shared" si="233"/>
        <v>0</v>
      </c>
      <c r="AI450" s="9">
        <f t="shared" si="233"/>
        <v>0</v>
      </c>
      <c r="AJ450" s="9">
        <f t="shared" si="233"/>
        <v>0</v>
      </c>
      <c r="AK450" s="94">
        <f t="shared" si="233"/>
        <v>0</v>
      </c>
      <c r="AL450" s="94">
        <f t="shared" si="233"/>
        <v>0</v>
      </c>
      <c r="AM450" s="94">
        <f t="shared" si="233"/>
        <v>0</v>
      </c>
      <c r="AN450" s="94">
        <f t="shared" si="233"/>
        <v>0</v>
      </c>
      <c r="AO450" s="94">
        <f t="shared" si="233"/>
        <v>0</v>
      </c>
      <c r="AP450" s="94">
        <f t="shared" si="233"/>
        <v>0</v>
      </c>
      <c r="AQ450" s="94">
        <f t="shared" si="233"/>
        <v>0</v>
      </c>
      <c r="AR450" s="94">
        <f t="shared" si="233"/>
        <v>0</v>
      </c>
      <c r="AS450" s="94">
        <f t="shared" si="233"/>
        <v>0</v>
      </c>
      <c r="AT450" s="94">
        <f t="shared" si="233"/>
        <v>0</v>
      </c>
      <c r="AU450" s="9">
        <f t="shared" si="233"/>
        <v>0</v>
      </c>
      <c r="AV450" s="303"/>
    </row>
    <row r="451" spans="1:48" ht="17.25" customHeight="1" x14ac:dyDescent="0.25">
      <c r="A451" s="489"/>
      <c r="B451" s="490"/>
      <c r="C451" s="490"/>
      <c r="D451" s="490"/>
      <c r="E451" s="490"/>
      <c r="F451" s="11"/>
      <c r="G451" s="11"/>
      <c r="H451" s="11"/>
      <c r="I451" s="11"/>
      <c r="J451" s="11"/>
      <c r="K451" s="11"/>
      <c r="L451" s="9">
        <f>L432</f>
        <v>7.6970000000000001</v>
      </c>
      <c r="M451" s="9">
        <f>M432</f>
        <v>0</v>
      </c>
      <c r="N451" s="231">
        <f t="shared" si="232"/>
        <v>0</v>
      </c>
      <c r="O451" s="231">
        <f t="shared" si="232"/>
        <v>0.98</v>
      </c>
      <c r="P451" s="231">
        <f t="shared" si="232"/>
        <v>4.6224800000000004</v>
      </c>
      <c r="Q451" s="231">
        <f t="shared" si="232"/>
        <v>0.42048000000000002</v>
      </c>
      <c r="R451" s="231">
        <f t="shared" si="232"/>
        <v>0</v>
      </c>
      <c r="S451" s="231">
        <f t="shared" si="232"/>
        <v>0</v>
      </c>
      <c r="T451" s="231">
        <f t="shared" si="232"/>
        <v>0</v>
      </c>
      <c r="U451" s="232">
        <f t="shared" si="230"/>
        <v>6.0229600000000003</v>
      </c>
      <c r="V451" s="232" t="s">
        <v>11</v>
      </c>
      <c r="W451" s="194">
        <f t="shared" si="233"/>
        <v>420.48</v>
      </c>
      <c r="X451" s="194">
        <f t="shared" si="233"/>
        <v>24.7</v>
      </c>
      <c r="Y451" s="194">
        <f t="shared" si="233"/>
        <v>0</v>
      </c>
      <c r="Z451" s="194">
        <f t="shared" si="233"/>
        <v>0</v>
      </c>
      <c r="AA451" s="194">
        <f t="shared" si="233"/>
        <v>0</v>
      </c>
      <c r="AB451" s="194">
        <f t="shared" si="233"/>
        <v>0</v>
      </c>
      <c r="AC451" s="194">
        <f t="shared" si="233"/>
        <v>0</v>
      </c>
      <c r="AD451" s="194">
        <f t="shared" si="233"/>
        <v>0</v>
      </c>
      <c r="AE451" s="194">
        <f t="shared" si="233"/>
        <v>24.7</v>
      </c>
      <c r="AF451" s="194">
        <f t="shared" si="233"/>
        <v>24.7</v>
      </c>
      <c r="AG451" s="194">
        <f t="shared" si="233"/>
        <v>0</v>
      </c>
      <c r="AH451" s="231">
        <f t="shared" si="233"/>
        <v>0</v>
      </c>
      <c r="AI451" s="231">
        <f t="shared" si="233"/>
        <v>0</v>
      </c>
      <c r="AJ451" s="231">
        <f t="shared" si="233"/>
        <v>0</v>
      </c>
      <c r="AK451" s="194">
        <f t="shared" si="233"/>
        <v>0</v>
      </c>
      <c r="AL451" s="194">
        <f t="shared" si="233"/>
        <v>0</v>
      </c>
      <c r="AM451" s="194">
        <f t="shared" si="233"/>
        <v>0</v>
      </c>
      <c r="AN451" s="194">
        <f t="shared" si="233"/>
        <v>0</v>
      </c>
      <c r="AO451" s="194">
        <f t="shared" si="233"/>
        <v>0</v>
      </c>
      <c r="AP451" s="194">
        <f t="shared" si="233"/>
        <v>0</v>
      </c>
      <c r="AQ451" s="194">
        <f t="shared" si="233"/>
        <v>0</v>
      </c>
      <c r="AR451" s="194">
        <f t="shared" si="233"/>
        <v>0</v>
      </c>
      <c r="AS451" s="194">
        <f t="shared" si="233"/>
        <v>0</v>
      </c>
      <c r="AT451" s="194">
        <f t="shared" si="233"/>
        <v>0</v>
      </c>
      <c r="AU451" s="231">
        <f t="shared" si="233"/>
        <v>0</v>
      </c>
      <c r="AV451" s="329"/>
    </row>
    <row r="452" spans="1:48" ht="15.75" customHeight="1" x14ac:dyDescent="0.25">
      <c r="A452" s="406" t="s">
        <v>35</v>
      </c>
      <c r="B452" s="407"/>
      <c r="C452" s="407"/>
      <c r="D452" s="407"/>
      <c r="E452" s="407"/>
      <c r="F452" s="407"/>
      <c r="G452" s="407"/>
      <c r="H452" s="407"/>
      <c r="I452" s="407"/>
      <c r="J452" s="407"/>
      <c r="K452" s="407"/>
      <c r="L452" s="407"/>
      <c r="M452" s="407"/>
      <c r="N452" s="407"/>
      <c r="O452" s="407"/>
      <c r="P452" s="407"/>
      <c r="Q452" s="407"/>
      <c r="R452" s="407"/>
      <c r="S452" s="407"/>
      <c r="T452" s="407"/>
      <c r="U452" s="407"/>
      <c r="V452" s="407"/>
      <c r="W452" s="408"/>
      <c r="X452" s="408"/>
      <c r="Y452" s="408"/>
      <c r="Z452" s="408"/>
      <c r="AA452" s="408"/>
      <c r="AB452" s="408"/>
      <c r="AC452" s="408"/>
      <c r="AD452" s="408"/>
      <c r="AE452" s="408"/>
      <c r="AF452" s="408"/>
      <c r="AG452" s="408"/>
      <c r="AH452" s="408"/>
      <c r="AI452" s="408"/>
      <c r="AJ452" s="408"/>
      <c r="AK452" s="408"/>
      <c r="AL452" s="408"/>
      <c r="AM452" s="408"/>
      <c r="AN452" s="408"/>
      <c r="AO452" s="408"/>
      <c r="AP452" s="408"/>
      <c r="AQ452" s="408"/>
      <c r="AR452" s="408"/>
      <c r="AS452" s="408"/>
      <c r="AT452" s="408"/>
      <c r="AU452" s="408"/>
      <c r="AV452" s="409"/>
    </row>
    <row r="453" spans="1:48" ht="15.75" customHeight="1" x14ac:dyDescent="0.25">
      <c r="A453" s="410" t="s">
        <v>36</v>
      </c>
      <c r="B453" s="411"/>
      <c r="C453" s="411"/>
      <c r="D453" s="411"/>
      <c r="E453" s="411"/>
      <c r="F453" s="411"/>
      <c r="G453" s="411"/>
      <c r="H453" s="411"/>
      <c r="I453" s="411"/>
      <c r="J453" s="411"/>
      <c r="K453" s="411"/>
      <c r="L453" s="411"/>
      <c r="M453" s="411"/>
      <c r="N453" s="411"/>
      <c r="O453" s="411"/>
      <c r="P453" s="411"/>
      <c r="Q453" s="411"/>
      <c r="R453" s="411"/>
      <c r="S453" s="411"/>
      <c r="T453" s="411"/>
      <c r="U453" s="411"/>
      <c r="V453" s="411"/>
      <c r="W453" s="412"/>
      <c r="X453" s="412"/>
      <c r="Y453" s="412"/>
      <c r="Z453" s="412"/>
      <c r="AA453" s="412"/>
      <c r="AB453" s="412"/>
      <c r="AC453" s="412"/>
      <c r="AD453" s="412"/>
      <c r="AE453" s="412"/>
      <c r="AF453" s="412"/>
      <c r="AG453" s="412"/>
      <c r="AH453" s="412"/>
      <c r="AI453" s="412"/>
      <c r="AJ453" s="412"/>
      <c r="AK453" s="412"/>
      <c r="AL453" s="412"/>
      <c r="AM453" s="412"/>
      <c r="AN453" s="412"/>
      <c r="AO453" s="412"/>
      <c r="AP453" s="412"/>
      <c r="AQ453" s="412"/>
      <c r="AR453" s="412"/>
      <c r="AS453" s="412"/>
      <c r="AT453" s="412"/>
      <c r="AU453" s="412"/>
      <c r="AV453" s="413"/>
    </row>
    <row r="454" spans="1:48" ht="15.75" customHeight="1" x14ac:dyDescent="0.25">
      <c r="A454" s="414" t="s">
        <v>188</v>
      </c>
      <c r="B454" s="415"/>
      <c r="C454" s="415"/>
      <c r="D454" s="415"/>
      <c r="E454" s="415"/>
      <c r="F454" s="415"/>
      <c r="G454" s="415"/>
      <c r="H454" s="415"/>
      <c r="I454" s="415"/>
      <c r="J454" s="415"/>
      <c r="K454" s="415"/>
      <c r="L454" s="415"/>
      <c r="M454" s="415"/>
      <c r="N454" s="415"/>
      <c r="O454" s="415"/>
      <c r="P454" s="415"/>
      <c r="Q454" s="415"/>
      <c r="R454" s="415"/>
      <c r="S454" s="415"/>
      <c r="T454" s="415"/>
      <c r="U454" s="415"/>
      <c r="V454" s="415"/>
      <c r="W454" s="416"/>
      <c r="X454" s="416"/>
      <c r="Y454" s="416"/>
      <c r="Z454" s="416"/>
      <c r="AA454" s="416"/>
      <c r="AB454" s="416"/>
      <c r="AC454" s="416"/>
      <c r="AD454" s="416"/>
      <c r="AE454" s="416"/>
      <c r="AF454" s="416"/>
      <c r="AG454" s="416"/>
      <c r="AH454" s="416"/>
      <c r="AI454" s="416"/>
      <c r="AJ454" s="416"/>
      <c r="AK454" s="416"/>
      <c r="AL454" s="416"/>
      <c r="AM454" s="416"/>
      <c r="AN454" s="416"/>
      <c r="AO454" s="416"/>
      <c r="AP454" s="416"/>
      <c r="AQ454" s="416"/>
      <c r="AR454" s="416"/>
      <c r="AS454" s="416"/>
      <c r="AT454" s="416"/>
      <c r="AU454" s="416"/>
      <c r="AV454" s="417"/>
    </row>
    <row r="455" spans="1:48" ht="29.25" customHeight="1" x14ac:dyDescent="0.25">
      <c r="A455" s="495" t="s">
        <v>65</v>
      </c>
      <c r="B455" s="495"/>
      <c r="C455" s="495"/>
      <c r="D455" s="495"/>
      <c r="E455" s="495"/>
      <c r="F455" s="495"/>
      <c r="G455" s="495"/>
      <c r="H455" s="495"/>
      <c r="I455" s="495"/>
      <c r="J455" s="495"/>
      <c r="K455" s="495"/>
      <c r="L455" s="495"/>
      <c r="M455" s="495"/>
      <c r="N455" s="495"/>
      <c r="O455" s="495"/>
      <c r="P455" s="495"/>
      <c r="Q455" s="495"/>
      <c r="R455" s="495"/>
      <c r="S455" s="495"/>
      <c r="T455" s="495"/>
      <c r="U455" s="495"/>
      <c r="V455" s="495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89"/>
      <c r="AI455" s="189"/>
      <c r="AJ455" s="189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89"/>
      <c r="AV455" s="303"/>
    </row>
    <row r="456" spans="1:48" ht="15.75" customHeight="1" x14ac:dyDescent="0.25">
      <c r="A456" s="494" t="s">
        <v>189</v>
      </c>
      <c r="B456" s="494"/>
      <c r="C456" s="494"/>
      <c r="D456" s="494"/>
      <c r="E456" s="494"/>
      <c r="F456" s="494"/>
      <c r="G456" s="494"/>
      <c r="H456" s="494"/>
      <c r="I456" s="494"/>
      <c r="J456" s="494"/>
      <c r="K456" s="494"/>
      <c r="L456" s="494"/>
      <c r="M456" s="494"/>
      <c r="N456" s="494"/>
      <c r="O456" s="494"/>
      <c r="P456" s="494"/>
      <c r="Q456" s="494"/>
      <c r="R456" s="494"/>
      <c r="S456" s="494"/>
      <c r="T456" s="494"/>
      <c r="U456" s="494"/>
      <c r="V456" s="494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89"/>
      <c r="AI456" s="189"/>
      <c r="AJ456" s="189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89"/>
      <c r="AV456" s="303"/>
    </row>
    <row r="457" spans="1:48" ht="29.25" customHeight="1" x14ac:dyDescent="0.25">
      <c r="A457" s="495" t="s">
        <v>65</v>
      </c>
      <c r="B457" s="495"/>
      <c r="C457" s="495"/>
      <c r="D457" s="495"/>
      <c r="E457" s="495"/>
      <c r="F457" s="495"/>
      <c r="G457" s="495"/>
      <c r="H457" s="495"/>
      <c r="I457" s="495"/>
      <c r="J457" s="495"/>
      <c r="K457" s="495"/>
      <c r="L457" s="495"/>
      <c r="M457" s="495"/>
      <c r="N457" s="495"/>
      <c r="O457" s="495"/>
      <c r="P457" s="495"/>
      <c r="Q457" s="495"/>
      <c r="R457" s="495"/>
      <c r="S457" s="495"/>
      <c r="T457" s="495"/>
      <c r="U457" s="495"/>
      <c r="V457" s="495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89"/>
      <c r="AI457" s="189"/>
      <c r="AJ457" s="189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89"/>
      <c r="AV457" s="303"/>
    </row>
    <row r="458" spans="1:48" ht="15.75" customHeight="1" x14ac:dyDescent="0.25">
      <c r="A458" s="494" t="s">
        <v>190</v>
      </c>
      <c r="B458" s="494"/>
      <c r="C458" s="494"/>
      <c r="D458" s="494"/>
      <c r="E458" s="494"/>
      <c r="F458" s="494"/>
      <c r="G458" s="494"/>
      <c r="H458" s="494"/>
      <c r="I458" s="494"/>
      <c r="J458" s="494"/>
      <c r="K458" s="494"/>
      <c r="L458" s="494"/>
      <c r="M458" s="494"/>
      <c r="N458" s="494"/>
      <c r="O458" s="494"/>
      <c r="P458" s="494"/>
      <c r="Q458" s="494"/>
      <c r="R458" s="494"/>
      <c r="S458" s="494"/>
      <c r="T458" s="494"/>
      <c r="U458" s="494"/>
      <c r="V458" s="494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89"/>
      <c r="AI458" s="189"/>
      <c r="AJ458" s="189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89"/>
      <c r="AV458" s="303"/>
    </row>
    <row r="459" spans="1:48" ht="29.25" customHeight="1" x14ac:dyDescent="0.25">
      <c r="A459" s="495" t="s">
        <v>65</v>
      </c>
      <c r="B459" s="495"/>
      <c r="C459" s="495"/>
      <c r="D459" s="495"/>
      <c r="E459" s="495"/>
      <c r="F459" s="495"/>
      <c r="G459" s="495"/>
      <c r="H459" s="495"/>
      <c r="I459" s="495"/>
      <c r="J459" s="495"/>
      <c r="K459" s="495"/>
      <c r="L459" s="495"/>
      <c r="M459" s="495"/>
      <c r="N459" s="495"/>
      <c r="O459" s="495"/>
      <c r="P459" s="495"/>
      <c r="Q459" s="495"/>
      <c r="R459" s="495"/>
      <c r="S459" s="495"/>
      <c r="T459" s="495"/>
      <c r="U459" s="495"/>
      <c r="V459" s="495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89"/>
      <c r="AI459" s="189"/>
      <c r="AJ459" s="189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89"/>
      <c r="AV459" s="303"/>
    </row>
    <row r="460" spans="1:48" ht="15.75" customHeight="1" x14ac:dyDescent="0.25">
      <c r="A460" s="494" t="s">
        <v>191</v>
      </c>
      <c r="B460" s="494"/>
      <c r="C460" s="494"/>
      <c r="D460" s="494"/>
      <c r="E460" s="494"/>
      <c r="F460" s="494"/>
      <c r="G460" s="494"/>
      <c r="H460" s="494"/>
      <c r="I460" s="494"/>
      <c r="J460" s="494"/>
      <c r="K460" s="494"/>
      <c r="L460" s="494"/>
      <c r="M460" s="494"/>
      <c r="N460" s="494"/>
      <c r="O460" s="494"/>
      <c r="P460" s="494"/>
      <c r="Q460" s="494"/>
      <c r="R460" s="494"/>
      <c r="S460" s="494"/>
      <c r="T460" s="494"/>
      <c r="U460" s="494"/>
      <c r="V460" s="494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89"/>
      <c r="AI460" s="189"/>
      <c r="AJ460" s="189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89"/>
      <c r="AV460" s="303"/>
    </row>
    <row r="461" spans="1:48" ht="29.25" customHeight="1" x14ac:dyDescent="0.25">
      <c r="A461" s="495" t="s">
        <v>65</v>
      </c>
      <c r="B461" s="495"/>
      <c r="C461" s="495"/>
      <c r="D461" s="495"/>
      <c r="E461" s="495"/>
      <c r="F461" s="495"/>
      <c r="G461" s="495"/>
      <c r="H461" s="495"/>
      <c r="I461" s="495"/>
      <c r="J461" s="495"/>
      <c r="K461" s="495"/>
      <c r="L461" s="495"/>
      <c r="M461" s="495"/>
      <c r="N461" s="495"/>
      <c r="O461" s="495"/>
      <c r="P461" s="495"/>
      <c r="Q461" s="495"/>
      <c r="R461" s="495"/>
      <c r="S461" s="495"/>
      <c r="T461" s="495"/>
      <c r="U461" s="495"/>
      <c r="V461" s="495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89"/>
      <c r="AI461" s="189"/>
      <c r="AJ461" s="189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89"/>
      <c r="AV461" s="303"/>
    </row>
    <row r="462" spans="1:48" ht="15.75" customHeight="1" x14ac:dyDescent="0.25">
      <c r="A462" s="410" t="s">
        <v>37</v>
      </c>
      <c r="B462" s="411"/>
      <c r="C462" s="411"/>
      <c r="D462" s="411"/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  <c r="O462" s="411"/>
      <c r="P462" s="411"/>
      <c r="Q462" s="411"/>
      <c r="R462" s="411"/>
      <c r="S462" s="411"/>
      <c r="T462" s="411"/>
      <c r="U462" s="411"/>
      <c r="V462" s="411"/>
      <c r="W462" s="412"/>
      <c r="X462" s="412"/>
      <c r="Y462" s="412"/>
      <c r="Z462" s="412"/>
      <c r="AA462" s="412"/>
      <c r="AB462" s="412"/>
      <c r="AC462" s="412"/>
      <c r="AD462" s="412"/>
      <c r="AE462" s="412"/>
      <c r="AF462" s="412"/>
      <c r="AG462" s="412"/>
      <c r="AH462" s="412"/>
      <c r="AI462" s="412"/>
      <c r="AJ462" s="412"/>
      <c r="AK462" s="412"/>
      <c r="AL462" s="412"/>
      <c r="AM462" s="412"/>
      <c r="AN462" s="412"/>
      <c r="AO462" s="412"/>
      <c r="AP462" s="412"/>
      <c r="AQ462" s="412"/>
      <c r="AR462" s="412"/>
      <c r="AS462" s="412"/>
      <c r="AT462" s="412"/>
      <c r="AU462" s="412"/>
      <c r="AV462" s="413"/>
    </row>
    <row r="463" spans="1:48" ht="15.75" customHeight="1" x14ac:dyDescent="0.25">
      <c r="A463" s="414" t="s">
        <v>192</v>
      </c>
      <c r="B463" s="415"/>
      <c r="C463" s="415"/>
      <c r="D463" s="415"/>
      <c r="E463" s="415"/>
      <c r="F463" s="415"/>
      <c r="G463" s="415"/>
      <c r="H463" s="415"/>
      <c r="I463" s="415"/>
      <c r="J463" s="415"/>
      <c r="K463" s="415"/>
      <c r="L463" s="415"/>
      <c r="M463" s="415"/>
      <c r="N463" s="415"/>
      <c r="O463" s="415"/>
      <c r="P463" s="415"/>
      <c r="Q463" s="415"/>
      <c r="R463" s="415"/>
      <c r="S463" s="415"/>
      <c r="T463" s="415"/>
      <c r="U463" s="415"/>
      <c r="V463" s="415"/>
      <c r="W463" s="416"/>
      <c r="X463" s="416"/>
      <c r="Y463" s="416"/>
      <c r="Z463" s="416"/>
      <c r="AA463" s="416"/>
      <c r="AB463" s="416"/>
      <c r="AC463" s="416"/>
      <c r="AD463" s="416"/>
      <c r="AE463" s="416"/>
      <c r="AF463" s="416"/>
      <c r="AG463" s="416"/>
      <c r="AH463" s="416"/>
      <c r="AI463" s="416"/>
      <c r="AJ463" s="416"/>
      <c r="AK463" s="416"/>
      <c r="AL463" s="416"/>
      <c r="AM463" s="416"/>
      <c r="AN463" s="416"/>
      <c r="AO463" s="416"/>
      <c r="AP463" s="416"/>
      <c r="AQ463" s="416"/>
      <c r="AR463" s="416"/>
      <c r="AS463" s="416"/>
      <c r="AT463" s="416"/>
      <c r="AU463" s="416"/>
      <c r="AV463" s="417"/>
    </row>
    <row r="464" spans="1:48" ht="29.25" customHeight="1" x14ac:dyDescent="0.25">
      <c r="A464" s="495" t="s">
        <v>65</v>
      </c>
      <c r="B464" s="495"/>
      <c r="C464" s="495"/>
      <c r="D464" s="495"/>
      <c r="E464" s="495"/>
      <c r="F464" s="495"/>
      <c r="G464" s="495"/>
      <c r="H464" s="495"/>
      <c r="I464" s="495"/>
      <c r="J464" s="495"/>
      <c r="K464" s="495"/>
      <c r="L464" s="495"/>
      <c r="M464" s="495"/>
      <c r="N464" s="495"/>
      <c r="O464" s="495"/>
      <c r="P464" s="495"/>
      <c r="Q464" s="495"/>
      <c r="R464" s="495"/>
      <c r="S464" s="495"/>
      <c r="T464" s="495"/>
      <c r="U464" s="495"/>
      <c r="V464" s="495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89"/>
      <c r="AI464" s="189"/>
      <c r="AJ464" s="189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89"/>
      <c r="AV464" s="303"/>
    </row>
    <row r="465" spans="1:48" ht="15.75" customHeight="1" x14ac:dyDescent="0.25">
      <c r="A465" s="494" t="s">
        <v>193</v>
      </c>
      <c r="B465" s="494"/>
      <c r="C465" s="494"/>
      <c r="D465" s="494"/>
      <c r="E465" s="494"/>
      <c r="F465" s="494"/>
      <c r="G465" s="494"/>
      <c r="H465" s="494"/>
      <c r="I465" s="494"/>
      <c r="J465" s="494"/>
      <c r="K465" s="494"/>
      <c r="L465" s="494"/>
      <c r="M465" s="494"/>
      <c r="N465" s="494"/>
      <c r="O465" s="494"/>
      <c r="P465" s="494"/>
      <c r="Q465" s="494"/>
      <c r="R465" s="494"/>
      <c r="S465" s="494"/>
      <c r="T465" s="494"/>
      <c r="U465" s="494"/>
      <c r="V465" s="494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89"/>
      <c r="AI465" s="189"/>
      <c r="AJ465" s="189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89"/>
      <c r="AV465" s="303"/>
    </row>
    <row r="466" spans="1:48" ht="29.25" customHeight="1" x14ac:dyDescent="0.25">
      <c r="A466" s="495" t="s">
        <v>65</v>
      </c>
      <c r="B466" s="495"/>
      <c r="C466" s="495"/>
      <c r="D466" s="495"/>
      <c r="E466" s="495"/>
      <c r="F466" s="495"/>
      <c r="G466" s="495"/>
      <c r="H466" s="495"/>
      <c r="I466" s="495"/>
      <c r="J466" s="495"/>
      <c r="K466" s="495"/>
      <c r="L466" s="495"/>
      <c r="M466" s="495"/>
      <c r="N466" s="495"/>
      <c r="O466" s="495"/>
      <c r="P466" s="495"/>
      <c r="Q466" s="495"/>
      <c r="R466" s="495"/>
      <c r="S466" s="495"/>
      <c r="T466" s="495"/>
      <c r="U466" s="495"/>
      <c r="V466" s="495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89"/>
      <c r="AI466" s="189"/>
      <c r="AJ466" s="189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89"/>
      <c r="AV466" s="303"/>
    </row>
    <row r="467" spans="1:48" ht="15.75" customHeight="1" x14ac:dyDescent="0.25">
      <c r="A467" s="494" t="s">
        <v>194</v>
      </c>
      <c r="B467" s="494"/>
      <c r="C467" s="494"/>
      <c r="D467" s="494"/>
      <c r="E467" s="494"/>
      <c r="F467" s="494"/>
      <c r="G467" s="494"/>
      <c r="H467" s="494"/>
      <c r="I467" s="494"/>
      <c r="J467" s="494"/>
      <c r="K467" s="494"/>
      <c r="L467" s="494"/>
      <c r="M467" s="494"/>
      <c r="N467" s="494"/>
      <c r="O467" s="494"/>
      <c r="P467" s="494"/>
      <c r="Q467" s="494"/>
      <c r="R467" s="494"/>
      <c r="S467" s="494"/>
      <c r="T467" s="494"/>
      <c r="U467" s="494"/>
      <c r="V467" s="494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89"/>
      <c r="AI467" s="189"/>
      <c r="AJ467" s="189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89"/>
      <c r="AV467" s="303"/>
    </row>
    <row r="468" spans="1:48" ht="29.25" customHeight="1" x14ac:dyDescent="0.25">
      <c r="A468" s="495" t="s">
        <v>65</v>
      </c>
      <c r="B468" s="495"/>
      <c r="C468" s="495"/>
      <c r="D468" s="495"/>
      <c r="E468" s="495"/>
      <c r="F468" s="495"/>
      <c r="G468" s="495"/>
      <c r="H468" s="495"/>
      <c r="I468" s="495"/>
      <c r="J468" s="495"/>
      <c r="K468" s="495"/>
      <c r="L468" s="495"/>
      <c r="M468" s="495"/>
      <c r="N468" s="495"/>
      <c r="O468" s="495"/>
      <c r="P468" s="495"/>
      <c r="Q468" s="495"/>
      <c r="R468" s="495"/>
      <c r="S468" s="495"/>
      <c r="T468" s="495"/>
      <c r="U468" s="495"/>
      <c r="V468" s="495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89"/>
      <c r="AI468" s="189"/>
      <c r="AJ468" s="189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89"/>
      <c r="AV468" s="303"/>
    </row>
    <row r="469" spans="1:48" ht="15.75" customHeight="1" x14ac:dyDescent="0.25">
      <c r="A469" s="494" t="s">
        <v>195</v>
      </c>
      <c r="B469" s="494"/>
      <c r="C469" s="494"/>
      <c r="D469" s="494"/>
      <c r="E469" s="494"/>
      <c r="F469" s="494"/>
      <c r="G469" s="494"/>
      <c r="H469" s="494"/>
      <c r="I469" s="494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89"/>
      <c r="AI469" s="189"/>
      <c r="AJ469" s="189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89"/>
      <c r="AV469" s="303"/>
    </row>
    <row r="470" spans="1:48" ht="29.25" customHeight="1" x14ac:dyDescent="0.25">
      <c r="A470" s="495" t="s">
        <v>65</v>
      </c>
      <c r="B470" s="495"/>
      <c r="C470" s="495"/>
      <c r="D470" s="495"/>
      <c r="E470" s="495"/>
      <c r="F470" s="495"/>
      <c r="G470" s="495"/>
      <c r="H470" s="495"/>
      <c r="I470" s="495"/>
      <c r="J470" s="495"/>
      <c r="K470" s="495"/>
      <c r="L470" s="495"/>
      <c r="M470" s="495"/>
      <c r="N470" s="495"/>
      <c r="O470" s="495"/>
      <c r="P470" s="495"/>
      <c r="Q470" s="495"/>
      <c r="R470" s="495"/>
      <c r="S470" s="495"/>
      <c r="T470" s="495"/>
      <c r="U470" s="495"/>
      <c r="V470" s="495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89"/>
      <c r="AI470" s="189"/>
      <c r="AJ470" s="189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89"/>
      <c r="AV470" s="303"/>
    </row>
    <row r="471" spans="1:48" ht="21.75" customHeight="1" x14ac:dyDescent="0.25">
      <c r="A471" s="496" t="s">
        <v>48</v>
      </c>
      <c r="B471" s="496"/>
      <c r="C471" s="496"/>
      <c r="D471" s="496"/>
      <c r="E471" s="496"/>
      <c r="F471" s="496"/>
      <c r="G471" s="496"/>
      <c r="H471" s="496"/>
      <c r="I471" s="496"/>
      <c r="J471" s="496"/>
      <c r="K471" s="496"/>
      <c r="L471" s="496"/>
      <c r="M471" s="496"/>
      <c r="N471" s="4"/>
      <c r="O471" s="4"/>
      <c r="P471" s="4"/>
      <c r="Q471" s="4"/>
      <c r="R471" s="4"/>
      <c r="S471" s="4"/>
      <c r="T471" s="4"/>
      <c r="U471" s="5"/>
      <c r="V471" s="5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89"/>
      <c r="AI471" s="189"/>
      <c r="AJ471" s="189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89"/>
      <c r="AV471" s="303"/>
    </row>
    <row r="472" spans="1:48" ht="17.25" customHeight="1" x14ac:dyDescent="0.25">
      <c r="A472" s="489"/>
      <c r="B472" s="490"/>
      <c r="C472" s="490"/>
      <c r="D472" s="490"/>
      <c r="E472" s="490"/>
      <c r="F472" s="11"/>
      <c r="G472" s="11"/>
      <c r="H472" s="11"/>
      <c r="I472" s="11"/>
      <c r="J472" s="11"/>
      <c r="K472" s="11"/>
      <c r="L472" s="20"/>
      <c r="M472" s="20"/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f t="shared" ref="U472:U477" si="234">SUM(N472:T472)</f>
        <v>0</v>
      </c>
      <c r="V472" s="16" t="s">
        <v>3</v>
      </c>
      <c r="W472" s="94">
        <v>0</v>
      </c>
      <c r="X472" s="94">
        <v>0</v>
      </c>
      <c r="Y472" s="94">
        <v>0</v>
      </c>
      <c r="Z472" s="94">
        <v>0</v>
      </c>
      <c r="AA472" s="94">
        <v>0</v>
      </c>
      <c r="AB472" s="94">
        <v>0</v>
      </c>
      <c r="AC472" s="94">
        <v>0</v>
      </c>
      <c r="AD472" s="94">
        <v>0</v>
      </c>
      <c r="AE472" s="94">
        <v>0</v>
      </c>
      <c r="AF472" s="94">
        <v>0</v>
      </c>
      <c r="AG472" s="94">
        <v>0</v>
      </c>
      <c r="AH472" s="9">
        <v>0</v>
      </c>
      <c r="AI472" s="9">
        <v>0</v>
      </c>
      <c r="AJ472" s="9">
        <v>0</v>
      </c>
      <c r="AK472" s="94">
        <v>0</v>
      </c>
      <c r="AL472" s="94">
        <v>0</v>
      </c>
      <c r="AM472" s="94">
        <v>0</v>
      </c>
      <c r="AN472" s="94">
        <v>0</v>
      </c>
      <c r="AO472" s="94">
        <v>0</v>
      </c>
      <c r="AP472" s="94">
        <v>0</v>
      </c>
      <c r="AQ472" s="94">
        <v>0</v>
      </c>
      <c r="AR472" s="94">
        <v>0</v>
      </c>
      <c r="AS472" s="94">
        <v>0</v>
      </c>
      <c r="AT472" s="94">
        <v>0</v>
      </c>
      <c r="AU472" s="9">
        <v>0</v>
      </c>
      <c r="AV472" s="303"/>
    </row>
    <row r="473" spans="1:48" ht="17.25" customHeight="1" x14ac:dyDescent="0.25">
      <c r="A473" s="489"/>
      <c r="B473" s="490"/>
      <c r="C473" s="490"/>
      <c r="D473" s="490"/>
      <c r="E473" s="490"/>
      <c r="F473" s="11"/>
      <c r="G473" s="11"/>
      <c r="H473" s="11"/>
      <c r="I473" s="11"/>
      <c r="J473" s="11"/>
      <c r="K473" s="11"/>
      <c r="L473" s="20"/>
      <c r="M473" s="20"/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f t="shared" si="234"/>
        <v>0</v>
      </c>
      <c r="V473" s="16" t="s">
        <v>8</v>
      </c>
      <c r="W473" s="94">
        <v>0</v>
      </c>
      <c r="X473" s="94">
        <v>0</v>
      </c>
      <c r="Y473" s="94">
        <v>0</v>
      </c>
      <c r="Z473" s="94">
        <v>0</v>
      </c>
      <c r="AA473" s="94">
        <v>0</v>
      </c>
      <c r="AB473" s="94">
        <v>0</v>
      </c>
      <c r="AC473" s="94">
        <v>0</v>
      </c>
      <c r="AD473" s="94">
        <v>0</v>
      </c>
      <c r="AE473" s="94">
        <v>0</v>
      </c>
      <c r="AF473" s="94">
        <v>0</v>
      </c>
      <c r="AG473" s="94">
        <v>0</v>
      </c>
      <c r="AH473" s="9">
        <v>0</v>
      </c>
      <c r="AI473" s="9">
        <v>0</v>
      </c>
      <c r="AJ473" s="9">
        <v>0</v>
      </c>
      <c r="AK473" s="94">
        <v>0</v>
      </c>
      <c r="AL473" s="94">
        <v>0</v>
      </c>
      <c r="AM473" s="94">
        <v>0</v>
      </c>
      <c r="AN473" s="94">
        <v>0</v>
      </c>
      <c r="AO473" s="94">
        <v>0</v>
      </c>
      <c r="AP473" s="94">
        <v>0</v>
      </c>
      <c r="AQ473" s="94">
        <v>0</v>
      </c>
      <c r="AR473" s="94">
        <v>0</v>
      </c>
      <c r="AS473" s="94">
        <v>0</v>
      </c>
      <c r="AT473" s="94">
        <v>0</v>
      </c>
      <c r="AU473" s="9">
        <v>0</v>
      </c>
      <c r="AV473" s="303"/>
    </row>
    <row r="474" spans="1:48" ht="17.25" customHeight="1" x14ac:dyDescent="0.25">
      <c r="A474" s="489"/>
      <c r="B474" s="490"/>
      <c r="C474" s="490"/>
      <c r="D474" s="490"/>
      <c r="E474" s="490"/>
      <c r="F474" s="11"/>
      <c r="G474" s="11"/>
      <c r="H474" s="11"/>
      <c r="I474" s="11"/>
      <c r="J474" s="11"/>
      <c r="K474" s="11"/>
      <c r="L474" s="20"/>
      <c r="M474" s="20"/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f t="shared" si="234"/>
        <v>0</v>
      </c>
      <c r="V474" s="13" t="s">
        <v>50</v>
      </c>
      <c r="W474" s="94">
        <v>0</v>
      </c>
      <c r="X474" s="94">
        <v>0</v>
      </c>
      <c r="Y474" s="94">
        <v>0</v>
      </c>
      <c r="Z474" s="94">
        <v>0</v>
      </c>
      <c r="AA474" s="94">
        <v>0</v>
      </c>
      <c r="AB474" s="94">
        <v>0</v>
      </c>
      <c r="AC474" s="94">
        <v>0</v>
      </c>
      <c r="AD474" s="94">
        <v>0</v>
      </c>
      <c r="AE474" s="94">
        <v>0</v>
      </c>
      <c r="AF474" s="94">
        <v>0</v>
      </c>
      <c r="AG474" s="94">
        <v>0</v>
      </c>
      <c r="AH474" s="9">
        <v>0</v>
      </c>
      <c r="AI474" s="9">
        <v>0</v>
      </c>
      <c r="AJ474" s="9">
        <v>0</v>
      </c>
      <c r="AK474" s="94">
        <v>0</v>
      </c>
      <c r="AL474" s="94">
        <v>0</v>
      </c>
      <c r="AM474" s="94">
        <v>0</v>
      </c>
      <c r="AN474" s="94">
        <v>0</v>
      </c>
      <c r="AO474" s="94">
        <v>0</v>
      </c>
      <c r="AP474" s="94">
        <v>0</v>
      </c>
      <c r="AQ474" s="94">
        <v>0</v>
      </c>
      <c r="AR474" s="94">
        <v>0</v>
      </c>
      <c r="AS474" s="94">
        <v>0</v>
      </c>
      <c r="AT474" s="94">
        <v>0</v>
      </c>
      <c r="AU474" s="9">
        <v>0</v>
      </c>
      <c r="AV474" s="303"/>
    </row>
    <row r="475" spans="1:48" ht="17.25" customHeight="1" x14ac:dyDescent="0.25">
      <c r="A475" s="489"/>
      <c r="B475" s="490"/>
      <c r="C475" s="490"/>
      <c r="D475" s="490"/>
      <c r="E475" s="490"/>
      <c r="F475" s="11"/>
      <c r="G475" s="11"/>
      <c r="H475" s="11"/>
      <c r="I475" s="11"/>
      <c r="J475" s="11"/>
      <c r="K475" s="11"/>
      <c r="L475" s="20"/>
      <c r="M475" s="20"/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f t="shared" si="234"/>
        <v>0</v>
      </c>
      <c r="V475" s="13" t="s">
        <v>51</v>
      </c>
      <c r="W475" s="94">
        <v>0</v>
      </c>
      <c r="X475" s="94">
        <v>0</v>
      </c>
      <c r="Y475" s="94">
        <v>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">
        <v>0</v>
      </c>
      <c r="AI475" s="9">
        <v>0</v>
      </c>
      <c r="AJ475" s="9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">
        <v>0</v>
      </c>
      <c r="AV475" s="303"/>
    </row>
    <row r="476" spans="1:48" ht="17.25" customHeight="1" x14ac:dyDescent="0.25">
      <c r="A476" s="18"/>
      <c r="B476" s="19"/>
      <c r="C476" s="19"/>
      <c r="D476" s="19"/>
      <c r="E476" s="1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si="234"/>
        <v>0</v>
      </c>
      <c r="V476" s="13" t="s">
        <v>52</v>
      </c>
      <c r="W476" s="94">
        <v>0</v>
      </c>
      <c r="X476" s="94">
        <v>0</v>
      </c>
      <c r="Y476" s="94">
        <v>0</v>
      </c>
      <c r="Z476" s="94">
        <v>0</v>
      </c>
      <c r="AA476" s="94">
        <v>0</v>
      </c>
      <c r="AB476" s="94">
        <v>0</v>
      </c>
      <c r="AC476" s="94">
        <v>0</v>
      </c>
      <c r="AD476" s="94">
        <v>0</v>
      </c>
      <c r="AE476" s="94">
        <v>0</v>
      </c>
      <c r="AF476" s="94">
        <v>0</v>
      </c>
      <c r="AG476" s="94">
        <v>0</v>
      </c>
      <c r="AH476" s="9">
        <v>0</v>
      </c>
      <c r="AI476" s="9">
        <v>0</v>
      </c>
      <c r="AJ476" s="9">
        <v>0</v>
      </c>
      <c r="AK476" s="94">
        <v>0</v>
      </c>
      <c r="AL476" s="94">
        <v>0</v>
      </c>
      <c r="AM476" s="94">
        <v>0</v>
      </c>
      <c r="AN476" s="94">
        <v>0</v>
      </c>
      <c r="AO476" s="94">
        <v>0</v>
      </c>
      <c r="AP476" s="94">
        <v>0</v>
      </c>
      <c r="AQ476" s="94">
        <v>0</v>
      </c>
      <c r="AR476" s="94">
        <v>0</v>
      </c>
      <c r="AS476" s="94">
        <v>0</v>
      </c>
      <c r="AT476" s="94">
        <v>0</v>
      </c>
      <c r="AU476" s="9">
        <v>0</v>
      </c>
      <c r="AV476" s="303"/>
    </row>
    <row r="477" spans="1:48" ht="17.25" customHeight="1" x14ac:dyDescent="0.25">
      <c r="A477" s="489"/>
      <c r="B477" s="490"/>
      <c r="C477" s="490"/>
      <c r="D477" s="490"/>
      <c r="E477" s="490"/>
      <c r="F477" s="11"/>
      <c r="G477" s="11"/>
      <c r="H477" s="11"/>
      <c r="I477" s="11"/>
      <c r="J477" s="11"/>
      <c r="K477" s="11"/>
      <c r="L477" s="9">
        <f>L465</f>
        <v>0</v>
      </c>
      <c r="M477" s="9">
        <f>M465</f>
        <v>0</v>
      </c>
      <c r="N477" s="231">
        <v>0</v>
      </c>
      <c r="O477" s="231">
        <v>0</v>
      </c>
      <c r="P477" s="231">
        <v>0</v>
      </c>
      <c r="Q477" s="231">
        <v>0</v>
      </c>
      <c r="R477" s="231">
        <v>0</v>
      </c>
      <c r="S477" s="231">
        <v>0</v>
      </c>
      <c r="T477" s="231">
        <v>0</v>
      </c>
      <c r="U477" s="232">
        <f t="shared" si="234"/>
        <v>0</v>
      </c>
      <c r="V477" s="232" t="s">
        <v>11</v>
      </c>
      <c r="W477" s="194">
        <v>0</v>
      </c>
      <c r="X477" s="194">
        <v>0</v>
      </c>
      <c r="Y477" s="194">
        <v>0</v>
      </c>
      <c r="Z477" s="194">
        <v>0</v>
      </c>
      <c r="AA477" s="194">
        <v>0</v>
      </c>
      <c r="AB477" s="194">
        <v>0</v>
      </c>
      <c r="AC477" s="194">
        <v>0</v>
      </c>
      <c r="AD477" s="194">
        <v>0</v>
      </c>
      <c r="AE477" s="194">
        <v>0</v>
      </c>
      <c r="AF477" s="194">
        <v>0</v>
      </c>
      <c r="AG477" s="194">
        <v>0</v>
      </c>
      <c r="AH477" s="231">
        <v>0</v>
      </c>
      <c r="AI477" s="231">
        <v>0</v>
      </c>
      <c r="AJ477" s="231">
        <v>0</v>
      </c>
      <c r="AK477" s="194">
        <v>0</v>
      </c>
      <c r="AL477" s="194">
        <v>0</v>
      </c>
      <c r="AM477" s="194">
        <v>0</v>
      </c>
      <c r="AN477" s="194">
        <v>0</v>
      </c>
      <c r="AO477" s="194">
        <v>0</v>
      </c>
      <c r="AP477" s="194">
        <v>0</v>
      </c>
      <c r="AQ477" s="194">
        <v>0</v>
      </c>
      <c r="AR477" s="194">
        <v>0</v>
      </c>
      <c r="AS477" s="194">
        <v>0</v>
      </c>
      <c r="AT477" s="194">
        <v>0</v>
      </c>
      <c r="AU477" s="231">
        <v>0</v>
      </c>
      <c r="AV477" s="329"/>
    </row>
    <row r="478" spans="1:48" ht="15.75" customHeight="1" x14ac:dyDescent="0.25">
      <c r="A478" s="406" t="s">
        <v>875</v>
      </c>
      <c r="B478" s="407"/>
      <c r="C478" s="407"/>
      <c r="D478" s="407"/>
      <c r="E478" s="407"/>
      <c r="F478" s="407"/>
      <c r="G478" s="407"/>
      <c r="H478" s="407"/>
      <c r="I478" s="407"/>
      <c r="J478" s="407"/>
      <c r="K478" s="407"/>
      <c r="L478" s="407"/>
      <c r="M478" s="407"/>
      <c r="N478" s="407"/>
      <c r="O478" s="407"/>
      <c r="P478" s="407"/>
      <c r="Q478" s="407"/>
      <c r="R478" s="407"/>
      <c r="S478" s="407"/>
      <c r="T478" s="407"/>
      <c r="U478" s="407"/>
      <c r="V478" s="407"/>
      <c r="W478" s="408"/>
      <c r="X478" s="408"/>
      <c r="Y478" s="408"/>
      <c r="Z478" s="408"/>
      <c r="AA478" s="408"/>
      <c r="AB478" s="408"/>
      <c r="AC478" s="408"/>
      <c r="AD478" s="408"/>
      <c r="AE478" s="408"/>
      <c r="AF478" s="408"/>
      <c r="AG478" s="408"/>
      <c r="AH478" s="408"/>
      <c r="AI478" s="408"/>
      <c r="AJ478" s="408"/>
      <c r="AK478" s="408"/>
      <c r="AL478" s="408"/>
      <c r="AM478" s="408"/>
      <c r="AN478" s="408"/>
      <c r="AO478" s="408"/>
      <c r="AP478" s="408"/>
      <c r="AQ478" s="408"/>
      <c r="AR478" s="408"/>
      <c r="AS478" s="408"/>
      <c r="AT478" s="408"/>
      <c r="AU478" s="408"/>
      <c r="AV478" s="409"/>
    </row>
    <row r="479" spans="1:48" ht="15.75" customHeight="1" x14ac:dyDescent="0.25">
      <c r="A479" s="414" t="s">
        <v>196</v>
      </c>
      <c r="B479" s="415"/>
      <c r="C479" s="415"/>
      <c r="D479" s="415"/>
      <c r="E479" s="415"/>
      <c r="F479" s="415"/>
      <c r="G479" s="415"/>
      <c r="H479" s="415"/>
      <c r="I479" s="415"/>
      <c r="J479" s="415"/>
      <c r="K479" s="415"/>
      <c r="L479" s="415"/>
      <c r="M479" s="415"/>
      <c r="N479" s="415"/>
      <c r="O479" s="415"/>
      <c r="P479" s="415"/>
      <c r="Q479" s="415"/>
      <c r="R479" s="415"/>
      <c r="S479" s="415"/>
      <c r="T479" s="415"/>
      <c r="U479" s="415"/>
      <c r="V479" s="415"/>
      <c r="W479" s="416"/>
      <c r="X479" s="416"/>
      <c r="Y479" s="416"/>
      <c r="Z479" s="416"/>
      <c r="AA479" s="416"/>
      <c r="AB479" s="416"/>
      <c r="AC479" s="416"/>
      <c r="AD479" s="416"/>
      <c r="AE479" s="416"/>
      <c r="AF479" s="416"/>
      <c r="AG479" s="416"/>
      <c r="AH479" s="416"/>
      <c r="AI479" s="416"/>
      <c r="AJ479" s="416"/>
      <c r="AK479" s="416"/>
      <c r="AL479" s="416"/>
      <c r="AM479" s="416"/>
      <c r="AN479" s="416"/>
      <c r="AO479" s="416"/>
      <c r="AP479" s="416"/>
      <c r="AQ479" s="416"/>
      <c r="AR479" s="416"/>
      <c r="AS479" s="416"/>
      <c r="AT479" s="416"/>
      <c r="AU479" s="416"/>
      <c r="AV479" s="417"/>
    </row>
    <row r="480" spans="1:48" ht="19.5" customHeight="1" x14ac:dyDescent="0.25">
      <c r="A480" s="472"/>
      <c r="B480" s="421" t="s">
        <v>356</v>
      </c>
      <c r="C480" s="422" t="s">
        <v>359</v>
      </c>
      <c r="D480" s="421" t="s">
        <v>275</v>
      </c>
      <c r="E480" s="421" t="s">
        <v>360</v>
      </c>
      <c r="F480" s="6" t="s">
        <v>18</v>
      </c>
      <c r="G480" s="6" t="s">
        <v>20</v>
      </c>
      <c r="H480" s="6" t="s">
        <v>296</v>
      </c>
      <c r="I480" s="6" t="s">
        <v>296</v>
      </c>
      <c r="J480" s="464">
        <v>2023</v>
      </c>
      <c r="K480" s="464">
        <v>2023</v>
      </c>
      <c r="L480" s="462">
        <v>5.3825500000000002</v>
      </c>
      <c r="M480" s="462">
        <f t="shared" ref="M480" si="235">R486+S486+T485</f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ref="U480:U500" si="236">SUM(N480:T480)</f>
        <v>0</v>
      </c>
      <c r="V480" s="7" t="s">
        <v>3</v>
      </c>
      <c r="W480" s="94">
        <v>0</v>
      </c>
      <c r="X480" s="94">
        <f>X481</f>
        <v>0</v>
      </c>
      <c r="Y480" s="94">
        <f t="shared" ref="Y480:AT480" si="237">Y481</f>
        <v>0</v>
      </c>
      <c r="Z480" s="94">
        <f t="shared" si="237"/>
        <v>0</v>
      </c>
      <c r="AA480" s="94">
        <f t="shared" si="237"/>
        <v>0</v>
      </c>
      <c r="AB480" s="94">
        <f t="shared" si="237"/>
        <v>0</v>
      </c>
      <c r="AC480" s="94">
        <f t="shared" si="237"/>
        <v>0</v>
      </c>
      <c r="AD480" s="94">
        <f t="shared" si="237"/>
        <v>0</v>
      </c>
      <c r="AE480" s="94">
        <f t="shared" si="237"/>
        <v>0</v>
      </c>
      <c r="AF480" s="94">
        <f t="shared" si="237"/>
        <v>0</v>
      </c>
      <c r="AG480" s="94">
        <f t="shared" si="237"/>
        <v>0</v>
      </c>
      <c r="AH480" s="94">
        <f t="shared" si="237"/>
        <v>0</v>
      </c>
      <c r="AI480" s="94">
        <f t="shared" si="237"/>
        <v>0</v>
      </c>
      <c r="AJ480" s="94">
        <f t="shared" si="237"/>
        <v>0</v>
      </c>
      <c r="AK480" s="94">
        <f t="shared" si="237"/>
        <v>0</v>
      </c>
      <c r="AL480" s="94">
        <f t="shared" si="237"/>
        <v>0</v>
      </c>
      <c r="AM480" s="94">
        <f t="shared" si="237"/>
        <v>0</v>
      </c>
      <c r="AN480" s="94">
        <f t="shared" si="237"/>
        <v>0</v>
      </c>
      <c r="AO480" s="94">
        <f t="shared" si="237"/>
        <v>0</v>
      </c>
      <c r="AP480" s="94">
        <f t="shared" si="237"/>
        <v>0</v>
      </c>
      <c r="AQ480" s="94">
        <f t="shared" si="237"/>
        <v>0</v>
      </c>
      <c r="AR480" s="94">
        <f t="shared" si="237"/>
        <v>0</v>
      </c>
      <c r="AS480" s="94">
        <f t="shared" si="237"/>
        <v>0</v>
      </c>
      <c r="AT480" s="94">
        <f t="shared" si="237"/>
        <v>0</v>
      </c>
      <c r="AU480" s="5">
        <v>0</v>
      </c>
      <c r="AV480" s="303"/>
    </row>
    <row r="481" spans="1:48" s="276" customFormat="1" ht="30" hidden="1" customHeight="1" x14ac:dyDescent="0.2">
      <c r="A481" s="473"/>
      <c r="B481" s="421"/>
      <c r="C481" s="422"/>
      <c r="D481" s="421"/>
      <c r="E481" s="421"/>
      <c r="F481" s="273"/>
      <c r="G481" s="273"/>
      <c r="H481" s="273"/>
      <c r="I481" s="273"/>
      <c r="J481" s="464"/>
      <c r="K481" s="464"/>
      <c r="L481" s="462"/>
      <c r="M481" s="462"/>
      <c r="N481" s="274"/>
      <c r="O481" s="274"/>
      <c r="P481" s="274"/>
      <c r="Q481" s="274"/>
      <c r="R481" s="274"/>
      <c r="S481" s="274"/>
      <c r="T481" s="274"/>
      <c r="U481" s="274"/>
      <c r="V481" s="280" t="s">
        <v>994</v>
      </c>
      <c r="W481" s="275"/>
      <c r="X481" s="275">
        <f>AF481</f>
        <v>0</v>
      </c>
      <c r="Y481" s="275"/>
      <c r="Z481" s="275"/>
      <c r="AA481" s="275"/>
      <c r="AB481" s="275"/>
      <c r="AC481" s="275"/>
      <c r="AD481" s="275"/>
      <c r="AE481" s="275"/>
      <c r="AF481" s="275">
        <v>0</v>
      </c>
      <c r="AG481" s="275">
        <f>AK481</f>
        <v>0</v>
      </c>
      <c r="AH481" s="274"/>
      <c r="AI481" s="274"/>
      <c r="AJ481" s="274"/>
      <c r="AK481" s="275">
        <v>0</v>
      </c>
      <c r="AL481" s="275"/>
      <c r="AM481" s="275"/>
      <c r="AN481" s="275"/>
      <c r="AO481" s="275"/>
      <c r="AP481" s="275"/>
      <c r="AQ481" s="275"/>
      <c r="AR481" s="275"/>
      <c r="AS481" s="275"/>
      <c r="AT481" s="275"/>
      <c r="AU481" s="274"/>
      <c r="AV481" s="331"/>
    </row>
    <row r="482" spans="1:48" ht="19.5" customHeight="1" x14ac:dyDescent="0.25">
      <c r="A482" s="473"/>
      <c r="B482" s="421"/>
      <c r="C482" s="422"/>
      <c r="D482" s="421"/>
      <c r="E482" s="421"/>
      <c r="F482" s="6" t="s">
        <v>19</v>
      </c>
      <c r="G482" s="6" t="s">
        <v>22</v>
      </c>
      <c r="H482" s="6" t="s">
        <v>296</v>
      </c>
      <c r="I482" s="6" t="s">
        <v>296</v>
      </c>
      <c r="J482" s="464"/>
      <c r="K482" s="464"/>
      <c r="L482" s="462"/>
      <c r="M482" s="462"/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236"/>
        <v>0</v>
      </c>
      <c r="V482" s="5" t="s">
        <v>8</v>
      </c>
      <c r="W482" s="94">
        <v>0</v>
      </c>
      <c r="X482" s="94">
        <v>0</v>
      </c>
      <c r="Y482" s="94">
        <v>0</v>
      </c>
      <c r="Z482" s="94">
        <v>0</v>
      </c>
      <c r="AA482" s="94">
        <v>0</v>
      </c>
      <c r="AB482" s="94">
        <v>0</v>
      </c>
      <c r="AC482" s="94">
        <v>0</v>
      </c>
      <c r="AD482" s="94">
        <v>0</v>
      </c>
      <c r="AE482" s="94">
        <v>0</v>
      </c>
      <c r="AF482" s="94">
        <v>0</v>
      </c>
      <c r="AG482" s="94">
        <v>0</v>
      </c>
      <c r="AH482" s="5">
        <v>0</v>
      </c>
      <c r="AI482" s="5">
        <v>0</v>
      </c>
      <c r="AJ482" s="5">
        <v>0</v>
      </c>
      <c r="AK482" s="94">
        <v>0</v>
      </c>
      <c r="AL482" s="94">
        <v>0</v>
      </c>
      <c r="AM482" s="94">
        <v>0</v>
      </c>
      <c r="AN482" s="94">
        <v>0</v>
      </c>
      <c r="AO482" s="94">
        <v>0</v>
      </c>
      <c r="AP482" s="94">
        <v>0</v>
      </c>
      <c r="AQ482" s="94">
        <v>0</v>
      </c>
      <c r="AR482" s="94">
        <v>0</v>
      </c>
      <c r="AS482" s="94">
        <v>0</v>
      </c>
      <c r="AT482" s="94">
        <v>0</v>
      </c>
      <c r="AU482" s="5">
        <v>0</v>
      </c>
      <c r="AV482" s="303"/>
    </row>
    <row r="483" spans="1:48" ht="19.5" customHeight="1" x14ac:dyDescent="0.25">
      <c r="A483" s="473"/>
      <c r="B483" s="421"/>
      <c r="C483" s="422"/>
      <c r="D483" s="421"/>
      <c r="E483" s="421"/>
      <c r="F483" s="423" t="s">
        <v>39</v>
      </c>
      <c r="G483" s="423" t="s">
        <v>21</v>
      </c>
      <c r="H483" s="423" t="s">
        <v>296</v>
      </c>
      <c r="I483" s="423" t="s">
        <v>296</v>
      </c>
      <c r="J483" s="464"/>
      <c r="K483" s="464"/>
      <c r="L483" s="462"/>
      <c r="M483" s="462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236"/>
        <v>0</v>
      </c>
      <c r="V483" s="7" t="s">
        <v>50</v>
      </c>
      <c r="W483" s="94">
        <v>0</v>
      </c>
      <c r="X483" s="94">
        <v>0</v>
      </c>
      <c r="Y483" s="94">
        <v>0</v>
      </c>
      <c r="Z483" s="94">
        <v>0</v>
      </c>
      <c r="AA483" s="94">
        <v>0</v>
      </c>
      <c r="AB483" s="94">
        <v>0</v>
      </c>
      <c r="AC483" s="94">
        <v>0</v>
      </c>
      <c r="AD483" s="94">
        <v>0</v>
      </c>
      <c r="AE483" s="94">
        <v>0</v>
      </c>
      <c r="AF483" s="94">
        <v>0</v>
      </c>
      <c r="AG483" s="94">
        <v>0</v>
      </c>
      <c r="AH483" s="5">
        <v>0</v>
      </c>
      <c r="AI483" s="5">
        <v>0</v>
      </c>
      <c r="AJ483" s="5">
        <v>0</v>
      </c>
      <c r="AK483" s="94">
        <v>0</v>
      </c>
      <c r="AL483" s="94">
        <v>0</v>
      </c>
      <c r="AM483" s="94">
        <v>0</v>
      </c>
      <c r="AN483" s="94">
        <v>0</v>
      </c>
      <c r="AO483" s="94">
        <v>0</v>
      </c>
      <c r="AP483" s="94">
        <v>0</v>
      </c>
      <c r="AQ483" s="94">
        <v>0</v>
      </c>
      <c r="AR483" s="94">
        <v>0</v>
      </c>
      <c r="AS483" s="94">
        <v>0</v>
      </c>
      <c r="AT483" s="94">
        <v>0</v>
      </c>
      <c r="AU483" s="5">
        <v>0</v>
      </c>
      <c r="AV483" s="303"/>
    </row>
    <row r="484" spans="1:48" ht="19.5" customHeight="1" x14ac:dyDescent="0.25">
      <c r="A484" s="473"/>
      <c r="B484" s="421"/>
      <c r="C484" s="422"/>
      <c r="D484" s="421"/>
      <c r="E484" s="421"/>
      <c r="F484" s="423"/>
      <c r="G484" s="423"/>
      <c r="H484" s="423"/>
      <c r="I484" s="423"/>
      <c r="J484" s="464"/>
      <c r="K484" s="464"/>
      <c r="L484" s="462"/>
      <c r="M484" s="46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236"/>
        <v>0</v>
      </c>
      <c r="V484" s="7" t="s">
        <v>51</v>
      </c>
      <c r="W484" s="94">
        <v>0</v>
      </c>
      <c r="X484" s="94">
        <v>0</v>
      </c>
      <c r="Y484" s="94">
        <v>0</v>
      </c>
      <c r="Z484" s="94">
        <v>0</v>
      </c>
      <c r="AA484" s="94">
        <v>0</v>
      </c>
      <c r="AB484" s="94">
        <v>0</v>
      </c>
      <c r="AC484" s="94">
        <v>0</v>
      </c>
      <c r="AD484" s="94">
        <v>0</v>
      </c>
      <c r="AE484" s="94">
        <v>0</v>
      </c>
      <c r="AF484" s="94">
        <v>0</v>
      </c>
      <c r="AG484" s="94">
        <v>0</v>
      </c>
      <c r="AH484" s="5">
        <v>0</v>
      </c>
      <c r="AI484" s="5">
        <v>0</v>
      </c>
      <c r="AJ484" s="5">
        <v>0</v>
      </c>
      <c r="AK484" s="94">
        <v>0</v>
      </c>
      <c r="AL484" s="94">
        <v>0</v>
      </c>
      <c r="AM484" s="94">
        <v>0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5">
        <v>0</v>
      </c>
      <c r="AV484" s="303"/>
    </row>
    <row r="485" spans="1:48" ht="18" customHeight="1" x14ac:dyDescent="0.25">
      <c r="A485" s="473"/>
      <c r="B485" s="421"/>
      <c r="C485" s="422"/>
      <c r="D485" s="421"/>
      <c r="E485" s="421"/>
      <c r="F485" s="423"/>
      <c r="G485" s="423"/>
      <c r="H485" s="423"/>
      <c r="I485" s="423"/>
      <c r="J485" s="464"/>
      <c r="K485" s="464"/>
      <c r="L485" s="462"/>
      <c r="M485" s="462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236"/>
        <v>0</v>
      </c>
      <c r="V485" s="7" t="s">
        <v>52</v>
      </c>
      <c r="W485" s="94">
        <v>0</v>
      </c>
      <c r="X485" s="94">
        <v>0</v>
      </c>
      <c r="Y485" s="94">
        <v>0</v>
      </c>
      <c r="Z485" s="94">
        <v>0</v>
      </c>
      <c r="AA485" s="94">
        <v>0</v>
      </c>
      <c r="AB485" s="94">
        <v>0</v>
      </c>
      <c r="AC485" s="94">
        <v>0</v>
      </c>
      <c r="AD485" s="94">
        <v>0</v>
      </c>
      <c r="AE485" s="94">
        <v>0</v>
      </c>
      <c r="AF485" s="94">
        <v>0</v>
      </c>
      <c r="AG485" s="94">
        <v>0</v>
      </c>
      <c r="AH485" s="5">
        <v>0</v>
      </c>
      <c r="AI485" s="5">
        <v>0</v>
      </c>
      <c r="AJ485" s="5">
        <v>0</v>
      </c>
      <c r="AK485" s="94">
        <v>0</v>
      </c>
      <c r="AL485" s="94">
        <v>0</v>
      </c>
      <c r="AM485" s="94">
        <v>0</v>
      </c>
      <c r="AN485" s="94">
        <v>0</v>
      </c>
      <c r="AO485" s="94">
        <v>0</v>
      </c>
      <c r="AP485" s="94">
        <v>0</v>
      </c>
      <c r="AQ485" s="94">
        <v>0</v>
      </c>
      <c r="AR485" s="94">
        <v>0</v>
      </c>
      <c r="AS485" s="94">
        <v>0</v>
      </c>
      <c r="AT485" s="94">
        <v>0</v>
      </c>
      <c r="AU485" s="5">
        <v>0</v>
      </c>
      <c r="AV485" s="303"/>
    </row>
    <row r="486" spans="1:48" ht="17.25" customHeight="1" x14ac:dyDescent="0.25">
      <c r="A486" s="474"/>
      <c r="B486" s="421"/>
      <c r="C486" s="422"/>
      <c r="D486" s="421"/>
      <c r="E486" s="421"/>
      <c r="F486" s="423"/>
      <c r="G486" s="423"/>
      <c r="H486" s="423"/>
      <c r="I486" s="423"/>
      <c r="J486" s="464"/>
      <c r="K486" s="464"/>
      <c r="L486" s="462"/>
      <c r="M486" s="462"/>
      <c r="N486" s="231">
        <f t="shared" ref="N486:T486" si="238">SUM(N480:N485)</f>
        <v>0</v>
      </c>
      <c r="O486" s="231">
        <f t="shared" si="238"/>
        <v>0</v>
      </c>
      <c r="P486" s="231">
        <f t="shared" si="238"/>
        <v>0</v>
      </c>
      <c r="Q486" s="231">
        <f t="shared" si="238"/>
        <v>0</v>
      </c>
      <c r="R486" s="231">
        <f t="shared" si="238"/>
        <v>0</v>
      </c>
      <c r="S486" s="231">
        <f t="shared" si="238"/>
        <v>0</v>
      </c>
      <c r="T486" s="231">
        <f t="shared" si="238"/>
        <v>0</v>
      </c>
      <c r="U486" s="232">
        <f t="shared" si="236"/>
        <v>0</v>
      </c>
      <c r="V486" s="232" t="s">
        <v>11</v>
      </c>
      <c r="W486" s="194">
        <f t="shared" ref="W486:AU486" si="239">SUM(W480:W485)</f>
        <v>0</v>
      </c>
      <c r="X486" s="194">
        <f>X480</f>
        <v>0</v>
      </c>
      <c r="Y486" s="194">
        <f t="shared" ref="Y486:AS486" si="240">Y480</f>
        <v>0</v>
      </c>
      <c r="Z486" s="194">
        <f t="shared" si="240"/>
        <v>0</v>
      </c>
      <c r="AA486" s="194">
        <f t="shared" si="240"/>
        <v>0</v>
      </c>
      <c r="AB486" s="194">
        <f t="shared" si="240"/>
        <v>0</v>
      </c>
      <c r="AC486" s="194">
        <f t="shared" si="240"/>
        <v>0</v>
      </c>
      <c r="AD486" s="194">
        <f t="shared" si="240"/>
        <v>0</v>
      </c>
      <c r="AE486" s="194">
        <f t="shared" si="240"/>
        <v>0</v>
      </c>
      <c r="AF486" s="194">
        <f t="shared" si="240"/>
        <v>0</v>
      </c>
      <c r="AG486" s="194">
        <f t="shared" si="240"/>
        <v>0</v>
      </c>
      <c r="AH486" s="194">
        <f t="shared" si="240"/>
        <v>0</v>
      </c>
      <c r="AI486" s="194">
        <f t="shared" si="240"/>
        <v>0</v>
      </c>
      <c r="AJ486" s="194">
        <f t="shared" si="240"/>
        <v>0</v>
      </c>
      <c r="AK486" s="194">
        <f t="shared" si="240"/>
        <v>0</v>
      </c>
      <c r="AL486" s="194">
        <f t="shared" si="240"/>
        <v>0</v>
      </c>
      <c r="AM486" s="194">
        <f t="shared" si="240"/>
        <v>0</v>
      </c>
      <c r="AN486" s="194">
        <f t="shared" si="240"/>
        <v>0</v>
      </c>
      <c r="AO486" s="194">
        <f t="shared" si="240"/>
        <v>0</v>
      </c>
      <c r="AP486" s="194">
        <f t="shared" si="240"/>
        <v>0</v>
      </c>
      <c r="AQ486" s="194">
        <f t="shared" si="240"/>
        <v>0</v>
      </c>
      <c r="AR486" s="194">
        <f t="shared" si="240"/>
        <v>0</v>
      </c>
      <c r="AS486" s="194">
        <f t="shared" si="240"/>
        <v>0</v>
      </c>
      <c r="AT486" s="194">
        <f t="shared" si="239"/>
        <v>0</v>
      </c>
      <c r="AU486" s="231">
        <f t="shared" si="239"/>
        <v>0</v>
      </c>
      <c r="AV486" s="329"/>
    </row>
    <row r="487" spans="1:48" ht="19.5" customHeight="1" x14ac:dyDescent="0.25">
      <c r="A487" s="472"/>
      <c r="B487" s="421" t="s">
        <v>357</v>
      </c>
      <c r="C487" s="422" t="s">
        <v>361</v>
      </c>
      <c r="D487" s="421" t="s">
        <v>275</v>
      </c>
      <c r="E487" s="421" t="s">
        <v>362</v>
      </c>
      <c r="F487" s="6" t="s">
        <v>18</v>
      </c>
      <c r="G487" s="6" t="s">
        <v>20</v>
      </c>
      <c r="H487" s="6" t="s">
        <v>296</v>
      </c>
      <c r="I487" s="6" t="s">
        <v>296</v>
      </c>
      <c r="J487" s="464">
        <v>2023</v>
      </c>
      <c r="K487" s="464">
        <v>2023</v>
      </c>
      <c r="L487" s="462">
        <v>10.92723</v>
      </c>
      <c r="M487" s="462">
        <f t="shared" ref="M487" si="241">R493+S493+T492</f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36"/>
        <v>0</v>
      </c>
      <c r="V487" s="7" t="s">
        <v>3</v>
      </c>
      <c r="W487" s="94">
        <v>0</v>
      </c>
      <c r="X487" s="94">
        <f>X488</f>
        <v>0</v>
      </c>
      <c r="Y487" s="94">
        <f t="shared" ref="Y487" si="242">Y488</f>
        <v>0</v>
      </c>
      <c r="Z487" s="94">
        <f t="shared" ref="Z487" si="243">Z488</f>
        <v>0</v>
      </c>
      <c r="AA487" s="94">
        <f t="shared" ref="AA487" si="244">AA488</f>
        <v>0</v>
      </c>
      <c r="AB487" s="94">
        <f t="shared" ref="AB487" si="245">AB488</f>
        <v>0</v>
      </c>
      <c r="AC487" s="94">
        <f t="shared" ref="AC487" si="246">AC488</f>
        <v>0</v>
      </c>
      <c r="AD487" s="94">
        <f t="shared" ref="AD487" si="247">AD488</f>
        <v>0</v>
      </c>
      <c r="AE487" s="94">
        <f t="shared" ref="AE487" si="248">AE488</f>
        <v>0</v>
      </c>
      <c r="AF487" s="94">
        <f t="shared" ref="AF487" si="249">AF488</f>
        <v>0</v>
      </c>
      <c r="AG487" s="94">
        <f t="shared" ref="AG487" si="250">AG488</f>
        <v>0</v>
      </c>
      <c r="AH487" s="94">
        <f t="shared" ref="AH487" si="251">AH488</f>
        <v>0</v>
      </c>
      <c r="AI487" s="94">
        <f t="shared" ref="AI487" si="252">AI488</f>
        <v>0</v>
      </c>
      <c r="AJ487" s="94">
        <f t="shared" ref="AJ487" si="253">AJ488</f>
        <v>0</v>
      </c>
      <c r="AK487" s="94">
        <f t="shared" ref="AK487" si="254">AK488</f>
        <v>0</v>
      </c>
      <c r="AL487" s="94">
        <f t="shared" ref="AL487" si="255">AL488</f>
        <v>0</v>
      </c>
      <c r="AM487" s="94">
        <f t="shared" ref="AM487" si="256">AM488</f>
        <v>0</v>
      </c>
      <c r="AN487" s="94">
        <f t="shared" ref="AN487" si="257">AN488</f>
        <v>0</v>
      </c>
      <c r="AO487" s="94">
        <f t="shared" ref="AO487" si="258">AO488</f>
        <v>0</v>
      </c>
      <c r="AP487" s="94">
        <f t="shared" ref="AP487" si="259">AP488</f>
        <v>0</v>
      </c>
      <c r="AQ487" s="94">
        <v>0</v>
      </c>
      <c r="AR487" s="94">
        <v>0</v>
      </c>
      <c r="AS487" s="94">
        <v>0</v>
      </c>
      <c r="AT487" s="94">
        <v>0</v>
      </c>
      <c r="AU487" s="5">
        <v>0</v>
      </c>
      <c r="AV487" s="303"/>
    </row>
    <row r="488" spans="1:48" ht="28.5" hidden="1" customHeight="1" x14ac:dyDescent="0.25">
      <c r="A488" s="473"/>
      <c r="B488" s="421"/>
      <c r="C488" s="422"/>
      <c r="D488" s="421"/>
      <c r="E488" s="421"/>
      <c r="F488" s="6"/>
      <c r="G488" s="6"/>
      <c r="H488" s="6"/>
      <c r="I488" s="6"/>
      <c r="J488" s="464"/>
      <c r="K488" s="464"/>
      <c r="L488" s="462"/>
      <c r="M488" s="462"/>
      <c r="N488" s="5"/>
      <c r="O488" s="5"/>
      <c r="P488" s="5"/>
      <c r="Q488" s="5"/>
      <c r="R488" s="5"/>
      <c r="S488" s="5"/>
      <c r="T488" s="5"/>
      <c r="U488" s="5"/>
      <c r="V488" s="280" t="s">
        <v>994</v>
      </c>
      <c r="W488" s="275"/>
      <c r="X488" s="275">
        <f>AF488</f>
        <v>0</v>
      </c>
      <c r="Y488" s="275"/>
      <c r="Z488" s="275"/>
      <c r="AA488" s="275"/>
      <c r="AB488" s="275"/>
      <c r="AC488" s="275"/>
      <c r="AD488" s="275"/>
      <c r="AE488" s="275"/>
      <c r="AF488" s="275">
        <v>0</v>
      </c>
      <c r="AG488" s="275">
        <f>AK488</f>
        <v>0</v>
      </c>
      <c r="AH488" s="274"/>
      <c r="AI488" s="274"/>
      <c r="AJ488" s="274"/>
      <c r="AK488" s="275">
        <v>0</v>
      </c>
      <c r="AL488" s="275"/>
      <c r="AM488" s="275"/>
      <c r="AN488" s="275"/>
      <c r="AO488" s="275"/>
      <c r="AP488" s="275"/>
      <c r="AQ488" s="94"/>
      <c r="AR488" s="94"/>
      <c r="AS488" s="94"/>
      <c r="AT488" s="94"/>
      <c r="AU488" s="5"/>
      <c r="AV488" s="303"/>
    </row>
    <row r="489" spans="1:48" ht="19.5" customHeight="1" x14ac:dyDescent="0.25">
      <c r="A489" s="473"/>
      <c r="B489" s="421"/>
      <c r="C489" s="422"/>
      <c r="D489" s="421"/>
      <c r="E489" s="421"/>
      <c r="F489" s="6" t="s">
        <v>19</v>
      </c>
      <c r="G489" s="6" t="s">
        <v>22</v>
      </c>
      <c r="H489" s="6" t="s">
        <v>296</v>
      </c>
      <c r="I489" s="6" t="s">
        <v>296</v>
      </c>
      <c r="J489" s="464"/>
      <c r="K489" s="464"/>
      <c r="L489" s="462"/>
      <c r="M489" s="46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36"/>
        <v>0</v>
      </c>
      <c r="V489" s="5" t="s">
        <v>8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5">
        <v>0</v>
      </c>
      <c r="AI489" s="5">
        <v>0</v>
      </c>
      <c r="AJ489" s="5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0</v>
      </c>
      <c r="AQ489" s="94">
        <v>0</v>
      </c>
      <c r="AR489" s="94">
        <v>0</v>
      </c>
      <c r="AS489" s="94">
        <v>0</v>
      </c>
      <c r="AT489" s="94">
        <v>0</v>
      </c>
      <c r="AU489" s="5">
        <v>0</v>
      </c>
      <c r="AV489" s="303"/>
    </row>
    <row r="490" spans="1:48" ht="19.5" customHeight="1" x14ac:dyDescent="0.25">
      <c r="A490" s="473"/>
      <c r="B490" s="421"/>
      <c r="C490" s="422"/>
      <c r="D490" s="421"/>
      <c r="E490" s="421"/>
      <c r="F490" s="423" t="s">
        <v>39</v>
      </c>
      <c r="G490" s="423" t="s">
        <v>21</v>
      </c>
      <c r="H490" s="423" t="s">
        <v>296</v>
      </c>
      <c r="I490" s="423" t="s">
        <v>296</v>
      </c>
      <c r="J490" s="464"/>
      <c r="K490" s="464"/>
      <c r="L490" s="462"/>
      <c r="M490" s="46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236"/>
        <v>0</v>
      </c>
      <c r="V490" s="7" t="s">
        <v>50</v>
      </c>
      <c r="W490" s="94">
        <v>0</v>
      </c>
      <c r="X490" s="94">
        <v>0</v>
      </c>
      <c r="Y490" s="94">
        <v>0</v>
      </c>
      <c r="Z490" s="94">
        <v>0</v>
      </c>
      <c r="AA490" s="94">
        <v>0</v>
      </c>
      <c r="AB490" s="94">
        <v>0</v>
      </c>
      <c r="AC490" s="94">
        <v>0</v>
      </c>
      <c r="AD490" s="94">
        <v>0</v>
      </c>
      <c r="AE490" s="94">
        <v>0</v>
      </c>
      <c r="AF490" s="94">
        <v>0</v>
      </c>
      <c r="AG490" s="94">
        <v>0</v>
      </c>
      <c r="AH490" s="5">
        <v>0</v>
      </c>
      <c r="AI490" s="5">
        <v>0</v>
      </c>
      <c r="AJ490" s="5">
        <v>0</v>
      </c>
      <c r="AK490" s="94">
        <v>0</v>
      </c>
      <c r="AL490" s="94">
        <v>0</v>
      </c>
      <c r="AM490" s="94">
        <v>0</v>
      </c>
      <c r="AN490" s="94">
        <v>0</v>
      </c>
      <c r="AO490" s="94">
        <v>0</v>
      </c>
      <c r="AP490" s="94">
        <v>0</v>
      </c>
      <c r="AQ490" s="94">
        <v>0</v>
      </c>
      <c r="AR490" s="94">
        <v>0</v>
      </c>
      <c r="AS490" s="94">
        <v>0</v>
      </c>
      <c r="AT490" s="94">
        <v>0</v>
      </c>
      <c r="AU490" s="5">
        <v>0</v>
      </c>
      <c r="AV490" s="303"/>
    </row>
    <row r="491" spans="1:48" ht="19.5" customHeight="1" x14ac:dyDescent="0.25">
      <c r="A491" s="473"/>
      <c r="B491" s="421"/>
      <c r="C491" s="422"/>
      <c r="D491" s="421"/>
      <c r="E491" s="421"/>
      <c r="F491" s="423"/>
      <c r="G491" s="423"/>
      <c r="H491" s="423"/>
      <c r="I491" s="423"/>
      <c r="J491" s="464"/>
      <c r="K491" s="464"/>
      <c r="L491" s="462"/>
      <c r="M491" s="462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36"/>
        <v>0</v>
      </c>
      <c r="V491" s="7" t="s">
        <v>51</v>
      </c>
      <c r="W491" s="94">
        <v>0</v>
      </c>
      <c r="X491" s="94">
        <v>0</v>
      </c>
      <c r="Y491" s="94">
        <v>0</v>
      </c>
      <c r="Z491" s="94">
        <v>0</v>
      </c>
      <c r="AA491" s="94">
        <v>0</v>
      </c>
      <c r="AB491" s="94">
        <v>0</v>
      </c>
      <c r="AC491" s="94">
        <v>0</v>
      </c>
      <c r="AD491" s="94">
        <v>0</v>
      </c>
      <c r="AE491" s="94">
        <v>0</v>
      </c>
      <c r="AF491" s="94">
        <v>0</v>
      </c>
      <c r="AG491" s="94">
        <v>0</v>
      </c>
      <c r="AH491" s="5">
        <v>0</v>
      </c>
      <c r="AI491" s="5">
        <v>0</v>
      </c>
      <c r="AJ491" s="5">
        <v>0</v>
      </c>
      <c r="AK491" s="94">
        <v>0</v>
      </c>
      <c r="AL491" s="94">
        <v>0</v>
      </c>
      <c r="AM491" s="94">
        <v>0</v>
      </c>
      <c r="AN491" s="94">
        <v>0</v>
      </c>
      <c r="AO491" s="94">
        <v>0</v>
      </c>
      <c r="AP491" s="94">
        <v>0</v>
      </c>
      <c r="AQ491" s="94">
        <v>0</v>
      </c>
      <c r="AR491" s="94">
        <v>0</v>
      </c>
      <c r="AS491" s="94">
        <v>0</v>
      </c>
      <c r="AT491" s="94">
        <v>0</v>
      </c>
      <c r="AU491" s="5">
        <v>0</v>
      </c>
      <c r="AV491" s="303"/>
    </row>
    <row r="492" spans="1:48" ht="18" customHeight="1" x14ac:dyDescent="0.25">
      <c r="A492" s="473"/>
      <c r="B492" s="421"/>
      <c r="C492" s="422"/>
      <c r="D492" s="421"/>
      <c r="E492" s="421"/>
      <c r="F492" s="423"/>
      <c r="G492" s="423"/>
      <c r="H492" s="423"/>
      <c r="I492" s="423"/>
      <c r="J492" s="464"/>
      <c r="K492" s="464"/>
      <c r="L492" s="462"/>
      <c r="M492" s="462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236"/>
        <v>0</v>
      </c>
      <c r="V492" s="7" t="s">
        <v>52</v>
      </c>
      <c r="W492" s="94">
        <v>0</v>
      </c>
      <c r="X492" s="94">
        <v>0</v>
      </c>
      <c r="Y492" s="94">
        <v>0</v>
      </c>
      <c r="Z492" s="94">
        <v>0</v>
      </c>
      <c r="AA492" s="94">
        <v>0</v>
      </c>
      <c r="AB492" s="94">
        <v>0</v>
      </c>
      <c r="AC492" s="94">
        <v>0</v>
      </c>
      <c r="AD492" s="94">
        <v>0</v>
      </c>
      <c r="AE492" s="94">
        <v>0</v>
      </c>
      <c r="AF492" s="94">
        <v>0</v>
      </c>
      <c r="AG492" s="94">
        <v>0</v>
      </c>
      <c r="AH492" s="5">
        <v>0</v>
      </c>
      <c r="AI492" s="5">
        <v>0</v>
      </c>
      <c r="AJ492" s="5">
        <v>0</v>
      </c>
      <c r="AK492" s="94">
        <v>0</v>
      </c>
      <c r="AL492" s="94">
        <v>0</v>
      </c>
      <c r="AM492" s="94">
        <v>0</v>
      </c>
      <c r="AN492" s="94">
        <v>0</v>
      </c>
      <c r="AO492" s="94">
        <v>0</v>
      </c>
      <c r="AP492" s="94">
        <v>0</v>
      </c>
      <c r="AQ492" s="94">
        <v>0</v>
      </c>
      <c r="AR492" s="94">
        <v>0</v>
      </c>
      <c r="AS492" s="94">
        <v>0</v>
      </c>
      <c r="AT492" s="94">
        <v>0</v>
      </c>
      <c r="AU492" s="5">
        <v>0</v>
      </c>
      <c r="AV492" s="303"/>
    </row>
    <row r="493" spans="1:48" ht="17.25" customHeight="1" x14ac:dyDescent="0.25">
      <c r="A493" s="474"/>
      <c r="B493" s="421"/>
      <c r="C493" s="422"/>
      <c r="D493" s="421"/>
      <c r="E493" s="421"/>
      <c r="F493" s="423"/>
      <c r="G493" s="423"/>
      <c r="H493" s="423"/>
      <c r="I493" s="423"/>
      <c r="J493" s="464"/>
      <c r="K493" s="464"/>
      <c r="L493" s="462"/>
      <c r="M493" s="462"/>
      <c r="N493" s="231">
        <f t="shared" ref="N493:T493" si="260">SUM(N487:N492)</f>
        <v>0</v>
      </c>
      <c r="O493" s="231">
        <f t="shared" si="260"/>
        <v>0</v>
      </c>
      <c r="P493" s="231">
        <f t="shared" si="260"/>
        <v>0</v>
      </c>
      <c r="Q493" s="231">
        <f t="shared" si="260"/>
        <v>0</v>
      </c>
      <c r="R493" s="231">
        <f t="shared" si="260"/>
        <v>0</v>
      </c>
      <c r="S493" s="231">
        <f t="shared" si="260"/>
        <v>0</v>
      </c>
      <c r="T493" s="231">
        <f t="shared" si="260"/>
        <v>0</v>
      </c>
      <c r="U493" s="232">
        <f t="shared" si="236"/>
        <v>0</v>
      </c>
      <c r="V493" s="232" t="s">
        <v>11</v>
      </c>
      <c r="W493" s="194">
        <f t="shared" ref="W493" si="261">SUM(W487:W492)</f>
        <v>0</v>
      </c>
      <c r="X493" s="194">
        <f>X487</f>
        <v>0</v>
      </c>
      <c r="Y493" s="194">
        <f t="shared" ref="Y493:AP493" si="262">Y487</f>
        <v>0</v>
      </c>
      <c r="Z493" s="194">
        <f t="shared" si="262"/>
        <v>0</v>
      </c>
      <c r="AA493" s="194">
        <f t="shared" si="262"/>
        <v>0</v>
      </c>
      <c r="AB493" s="194">
        <f t="shared" si="262"/>
        <v>0</v>
      </c>
      <c r="AC493" s="194">
        <f t="shared" si="262"/>
        <v>0</v>
      </c>
      <c r="AD493" s="194">
        <f t="shared" si="262"/>
        <v>0</v>
      </c>
      <c r="AE493" s="194">
        <f t="shared" si="262"/>
        <v>0</v>
      </c>
      <c r="AF493" s="194">
        <f t="shared" si="262"/>
        <v>0</v>
      </c>
      <c r="AG493" s="194">
        <f t="shared" si="262"/>
        <v>0</v>
      </c>
      <c r="AH493" s="194">
        <f t="shared" si="262"/>
        <v>0</v>
      </c>
      <c r="AI493" s="194">
        <f t="shared" si="262"/>
        <v>0</v>
      </c>
      <c r="AJ493" s="194">
        <f t="shared" si="262"/>
        <v>0</v>
      </c>
      <c r="AK493" s="194">
        <f t="shared" si="262"/>
        <v>0</v>
      </c>
      <c r="AL493" s="194">
        <f t="shared" si="262"/>
        <v>0</v>
      </c>
      <c r="AM493" s="194">
        <f t="shared" si="262"/>
        <v>0</v>
      </c>
      <c r="AN493" s="194">
        <f t="shared" si="262"/>
        <v>0</v>
      </c>
      <c r="AO493" s="194">
        <f t="shared" si="262"/>
        <v>0</v>
      </c>
      <c r="AP493" s="194">
        <f t="shared" si="262"/>
        <v>0</v>
      </c>
      <c r="AQ493" s="194">
        <f t="shared" ref="AQ493:AU493" si="263">SUM(AQ487:AQ492)</f>
        <v>0</v>
      </c>
      <c r="AR493" s="194">
        <f t="shared" si="263"/>
        <v>0</v>
      </c>
      <c r="AS493" s="194">
        <f t="shared" si="263"/>
        <v>0</v>
      </c>
      <c r="AT493" s="194">
        <f t="shared" si="263"/>
        <v>0</v>
      </c>
      <c r="AU493" s="231">
        <f t="shared" si="263"/>
        <v>0</v>
      </c>
      <c r="AV493" s="329"/>
    </row>
    <row r="494" spans="1:48" ht="19.5" customHeight="1" x14ac:dyDescent="0.25">
      <c r="A494" s="472"/>
      <c r="B494" s="421" t="s">
        <v>358</v>
      </c>
      <c r="C494" s="422" t="s">
        <v>363</v>
      </c>
      <c r="D494" s="421" t="s">
        <v>275</v>
      </c>
      <c r="E494" s="421" t="s">
        <v>364</v>
      </c>
      <c r="F494" s="6" t="s">
        <v>18</v>
      </c>
      <c r="G494" s="6" t="s">
        <v>20</v>
      </c>
      <c r="H494" s="6" t="s">
        <v>296</v>
      </c>
      <c r="I494" s="6" t="s">
        <v>296</v>
      </c>
      <c r="J494" s="464">
        <v>2023</v>
      </c>
      <c r="K494" s="464">
        <v>2023</v>
      </c>
      <c r="L494" s="462">
        <v>11.09313</v>
      </c>
      <c r="M494" s="462">
        <f t="shared" ref="M494" si="264">R500+S500+T499</f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36"/>
        <v>0</v>
      </c>
      <c r="V494" s="7" t="s">
        <v>3</v>
      </c>
      <c r="W494" s="94">
        <v>0</v>
      </c>
      <c r="X494" s="94">
        <f>X495</f>
        <v>0</v>
      </c>
      <c r="Y494" s="94">
        <f t="shared" ref="Y494" si="265">Y495</f>
        <v>0</v>
      </c>
      <c r="Z494" s="94">
        <f t="shared" ref="Z494" si="266">Z495</f>
        <v>0</v>
      </c>
      <c r="AA494" s="94">
        <f t="shared" ref="AA494" si="267">AA495</f>
        <v>0</v>
      </c>
      <c r="AB494" s="94">
        <f t="shared" ref="AB494" si="268">AB495</f>
        <v>0</v>
      </c>
      <c r="AC494" s="94">
        <f t="shared" ref="AC494" si="269">AC495</f>
        <v>0</v>
      </c>
      <c r="AD494" s="94">
        <f t="shared" ref="AD494" si="270">AD495</f>
        <v>0</v>
      </c>
      <c r="AE494" s="94">
        <f t="shared" ref="AE494" si="271">AE495</f>
        <v>0</v>
      </c>
      <c r="AF494" s="94">
        <f t="shared" ref="AF494" si="272">AF495</f>
        <v>0</v>
      </c>
      <c r="AG494" s="94">
        <f t="shared" ref="AG494" si="273">AG495</f>
        <v>0</v>
      </c>
      <c r="AH494" s="94">
        <f t="shared" ref="AH494" si="274">AH495</f>
        <v>0</v>
      </c>
      <c r="AI494" s="94">
        <f t="shared" ref="AI494" si="275">AI495</f>
        <v>0</v>
      </c>
      <c r="AJ494" s="94">
        <f t="shared" ref="AJ494" si="276">AJ495</f>
        <v>0</v>
      </c>
      <c r="AK494" s="94">
        <f t="shared" ref="AK494" si="277">AK495</f>
        <v>0</v>
      </c>
      <c r="AL494" s="94">
        <f t="shared" ref="AL494" si="278">AL495</f>
        <v>0</v>
      </c>
      <c r="AM494" s="94">
        <f t="shared" ref="AM494" si="279">AM495</f>
        <v>0</v>
      </c>
      <c r="AN494" s="94">
        <f t="shared" ref="AN494" si="280">AN495</f>
        <v>0</v>
      </c>
      <c r="AO494" s="94">
        <f t="shared" ref="AO494" si="281">AO495</f>
        <v>0</v>
      </c>
      <c r="AP494" s="94">
        <f t="shared" ref="AP494" si="282">AP495</f>
        <v>0</v>
      </c>
      <c r="AQ494" s="94">
        <v>0</v>
      </c>
      <c r="AR494" s="94">
        <v>0</v>
      </c>
      <c r="AS494" s="94">
        <v>0</v>
      </c>
      <c r="AT494" s="94">
        <v>0</v>
      </c>
      <c r="AU494" s="5">
        <v>0</v>
      </c>
      <c r="AV494" s="303"/>
    </row>
    <row r="495" spans="1:48" ht="19.5" hidden="1" customHeight="1" x14ac:dyDescent="0.25">
      <c r="A495" s="473"/>
      <c r="B495" s="421"/>
      <c r="C495" s="422"/>
      <c r="D495" s="421"/>
      <c r="E495" s="421"/>
      <c r="F495" s="6"/>
      <c r="G495" s="6"/>
      <c r="H495" s="6"/>
      <c r="I495" s="6"/>
      <c r="J495" s="464"/>
      <c r="K495" s="464"/>
      <c r="L495" s="462"/>
      <c r="M495" s="462"/>
      <c r="N495" s="5"/>
      <c r="O495" s="5"/>
      <c r="P495" s="5"/>
      <c r="Q495" s="5"/>
      <c r="R495" s="5"/>
      <c r="S495" s="5"/>
      <c r="T495" s="5"/>
      <c r="U495" s="5"/>
      <c r="V495" s="280" t="s">
        <v>994</v>
      </c>
      <c r="W495" s="275"/>
      <c r="X495" s="275">
        <f>AF495</f>
        <v>0</v>
      </c>
      <c r="Y495" s="275"/>
      <c r="Z495" s="275"/>
      <c r="AA495" s="275"/>
      <c r="AB495" s="275"/>
      <c r="AC495" s="275"/>
      <c r="AD495" s="275"/>
      <c r="AE495" s="275"/>
      <c r="AF495" s="275">
        <v>0</v>
      </c>
      <c r="AG495" s="275">
        <f>AK495</f>
        <v>0</v>
      </c>
      <c r="AH495" s="274"/>
      <c r="AI495" s="274"/>
      <c r="AJ495" s="274"/>
      <c r="AK495" s="275">
        <v>0</v>
      </c>
      <c r="AL495" s="275"/>
      <c r="AM495" s="275"/>
      <c r="AN495" s="275"/>
      <c r="AO495" s="275"/>
      <c r="AP495" s="275"/>
      <c r="AQ495" s="94"/>
      <c r="AR495" s="94"/>
      <c r="AS495" s="94"/>
      <c r="AT495" s="94"/>
      <c r="AU495" s="5"/>
      <c r="AV495" s="303"/>
    </row>
    <row r="496" spans="1:48" ht="19.5" customHeight="1" x14ac:dyDescent="0.25">
      <c r="A496" s="473"/>
      <c r="B496" s="421"/>
      <c r="C496" s="422"/>
      <c r="D496" s="421"/>
      <c r="E496" s="421"/>
      <c r="F496" s="6" t="s">
        <v>19</v>
      </c>
      <c r="G496" s="6" t="s">
        <v>22</v>
      </c>
      <c r="H496" s="6" t="s">
        <v>296</v>
      </c>
      <c r="I496" s="6" t="s">
        <v>296</v>
      </c>
      <c r="J496" s="464"/>
      <c r="K496" s="464"/>
      <c r="L496" s="462"/>
      <c r="M496" s="46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36"/>
        <v>0</v>
      </c>
      <c r="V496" s="5" t="s">
        <v>8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5">
        <v>0</v>
      </c>
      <c r="AI496" s="5">
        <v>0</v>
      </c>
      <c r="AJ496" s="5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5">
        <v>0</v>
      </c>
      <c r="AV496" s="303"/>
    </row>
    <row r="497" spans="1:48" ht="19.5" customHeight="1" x14ac:dyDescent="0.25">
      <c r="A497" s="473"/>
      <c r="B497" s="421"/>
      <c r="C497" s="422"/>
      <c r="D497" s="421"/>
      <c r="E497" s="421"/>
      <c r="F497" s="423" t="s">
        <v>39</v>
      </c>
      <c r="G497" s="423" t="s">
        <v>21</v>
      </c>
      <c r="H497" s="423" t="s">
        <v>296</v>
      </c>
      <c r="I497" s="423" t="s">
        <v>296</v>
      </c>
      <c r="J497" s="464"/>
      <c r="K497" s="464"/>
      <c r="L497" s="462"/>
      <c r="M497" s="462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236"/>
        <v>0</v>
      </c>
      <c r="V497" s="7" t="s">
        <v>50</v>
      </c>
      <c r="W497" s="94">
        <v>0</v>
      </c>
      <c r="X497" s="94">
        <v>0</v>
      </c>
      <c r="Y497" s="94">
        <v>0</v>
      </c>
      <c r="Z497" s="94">
        <v>0</v>
      </c>
      <c r="AA497" s="94">
        <v>0</v>
      </c>
      <c r="AB497" s="94">
        <v>0</v>
      </c>
      <c r="AC497" s="94">
        <v>0</v>
      </c>
      <c r="AD497" s="94">
        <v>0</v>
      </c>
      <c r="AE497" s="94">
        <v>0</v>
      </c>
      <c r="AF497" s="94">
        <v>0</v>
      </c>
      <c r="AG497" s="94">
        <v>0</v>
      </c>
      <c r="AH497" s="5">
        <v>0</v>
      </c>
      <c r="AI497" s="5">
        <v>0</v>
      </c>
      <c r="AJ497" s="5">
        <v>0</v>
      </c>
      <c r="AK497" s="94">
        <v>0</v>
      </c>
      <c r="AL497" s="94">
        <v>0</v>
      </c>
      <c r="AM497" s="94">
        <v>0</v>
      </c>
      <c r="AN497" s="94">
        <v>0</v>
      </c>
      <c r="AO497" s="94">
        <v>0</v>
      </c>
      <c r="AP497" s="94">
        <v>0</v>
      </c>
      <c r="AQ497" s="94">
        <v>0</v>
      </c>
      <c r="AR497" s="94">
        <v>0</v>
      </c>
      <c r="AS497" s="94">
        <v>0</v>
      </c>
      <c r="AT497" s="94">
        <v>0</v>
      </c>
      <c r="AU497" s="5">
        <v>0</v>
      </c>
      <c r="AV497" s="303"/>
    </row>
    <row r="498" spans="1:48" ht="19.5" customHeight="1" x14ac:dyDescent="0.25">
      <c r="A498" s="473"/>
      <c r="B498" s="421"/>
      <c r="C498" s="422"/>
      <c r="D498" s="421"/>
      <c r="E498" s="421"/>
      <c r="F498" s="423"/>
      <c r="G498" s="423"/>
      <c r="H498" s="423"/>
      <c r="I498" s="423"/>
      <c r="J498" s="464"/>
      <c r="K498" s="464"/>
      <c r="L498" s="462"/>
      <c r="M498" s="462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36"/>
        <v>0</v>
      </c>
      <c r="V498" s="7" t="s">
        <v>51</v>
      </c>
      <c r="W498" s="94">
        <v>0</v>
      </c>
      <c r="X498" s="94">
        <v>0</v>
      </c>
      <c r="Y498" s="94">
        <v>0</v>
      </c>
      <c r="Z498" s="94">
        <v>0</v>
      </c>
      <c r="AA498" s="94">
        <v>0</v>
      </c>
      <c r="AB498" s="94">
        <v>0</v>
      </c>
      <c r="AC498" s="94">
        <v>0</v>
      </c>
      <c r="AD498" s="94">
        <v>0</v>
      </c>
      <c r="AE498" s="94">
        <v>0</v>
      </c>
      <c r="AF498" s="94">
        <v>0</v>
      </c>
      <c r="AG498" s="94">
        <v>0</v>
      </c>
      <c r="AH498" s="5">
        <v>0</v>
      </c>
      <c r="AI498" s="5">
        <v>0</v>
      </c>
      <c r="AJ498" s="5">
        <v>0</v>
      </c>
      <c r="AK498" s="94">
        <v>0</v>
      </c>
      <c r="AL498" s="94">
        <v>0</v>
      </c>
      <c r="AM498" s="94">
        <v>0</v>
      </c>
      <c r="AN498" s="94">
        <v>0</v>
      </c>
      <c r="AO498" s="94">
        <v>0</v>
      </c>
      <c r="AP498" s="94">
        <v>0</v>
      </c>
      <c r="AQ498" s="94">
        <v>0</v>
      </c>
      <c r="AR498" s="94">
        <v>0</v>
      </c>
      <c r="AS498" s="94">
        <v>0</v>
      </c>
      <c r="AT498" s="94">
        <v>0</v>
      </c>
      <c r="AU498" s="5">
        <v>0</v>
      </c>
      <c r="AV498" s="303"/>
    </row>
    <row r="499" spans="1:48" ht="18" customHeight="1" x14ac:dyDescent="0.25">
      <c r="A499" s="473"/>
      <c r="B499" s="421"/>
      <c r="C499" s="422"/>
      <c r="D499" s="421"/>
      <c r="E499" s="421"/>
      <c r="F499" s="423"/>
      <c r="G499" s="423"/>
      <c r="H499" s="423"/>
      <c r="I499" s="423"/>
      <c r="J499" s="464"/>
      <c r="K499" s="464"/>
      <c r="L499" s="462"/>
      <c r="M499" s="462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236"/>
        <v>0</v>
      </c>
      <c r="V499" s="7" t="s">
        <v>52</v>
      </c>
      <c r="W499" s="94">
        <v>0</v>
      </c>
      <c r="X499" s="94">
        <v>0</v>
      </c>
      <c r="Y499" s="94">
        <v>0</v>
      </c>
      <c r="Z499" s="94">
        <v>0</v>
      </c>
      <c r="AA499" s="94">
        <v>0</v>
      </c>
      <c r="AB499" s="94">
        <v>0</v>
      </c>
      <c r="AC499" s="94">
        <v>0</v>
      </c>
      <c r="AD499" s="94">
        <v>0</v>
      </c>
      <c r="AE499" s="94">
        <v>0</v>
      </c>
      <c r="AF499" s="94">
        <v>0</v>
      </c>
      <c r="AG499" s="94">
        <v>0</v>
      </c>
      <c r="AH499" s="5">
        <v>0</v>
      </c>
      <c r="AI499" s="5">
        <v>0</v>
      </c>
      <c r="AJ499" s="5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0</v>
      </c>
      <c r="AQ499" s="94">
        <v>0</v>
      </c>
      <c r="AR499" s="94">
        <v>0</v>
      </c>
      <c r="AS499" s="94">
        <v>0</v>
      </c>
      <c r="AT499" s="94">
        <v>0</v>
      </c>
      <c r="AU499" s="5">
        <v>0</v>
      </c>
      <c r="AV499" s="303"/>
    </row>
    <row r="500" spans="1:48" ht="17.25" customHeight="1" x14ac:dyDescent="0.25">
      <c r="A500" s="474"/>
      <c r="B500" s="421"/>
      <c r="C500" s="422"/>
      <c r="D500" s="421"/>
      <c r="E500" s="421"/>
      <c r="F500" s="423"/>
      <c r="G500" s="423"/>
      <c r="H500" s="423"/>
      <c r="I500" s="423"/>
      <c r="J500" s="464"/>
      <c r="K500" s="464"/>
      <c r="L500" s="462"/>
      <c r="M500" s="462"/>
      <c r="N500" s="231">
        <f t="shared" ref="N500:T500" si="283">SUM(N494:N499)</f>
        <v>0</v>
      </c>
      <c r="O500" s="231">
        <f t="shared" si="283"/>
        <v>0</v>
      </c>
      <c r="P500" s="231">
        <f t="shared" si="283"/>
        <v>0</v>
      </c>
      <c r="Q500" s="231">
        <f t="shared" si="283"/>
        <v>0</v>
      </c>
      <c r="R500" s="231">
        <f t="shared" si="283"/>
        <v>0</v>
      </c>
      <c r="S500" s="231">
        <f t="shared" si="283"/>
        <v>0</v>
      </c>
      <c r="T500" s="231">
        <f t="shared" si="283"/>
        <v>0</v>
      </c>
      <c r="U500" s="232">
        <f t="shared" si="236"/>
        <v>0</v>
      </c>
      <c r="V500" s="232" t="s">
        <v>11</v>
      </c>
      <c r="W500" s="194">
        <f t="shared" ref="W500" si="284">SUM(W494:W499)</f>
        <v>0</v>
      </c>
      <c r="X500" s="194">
        <f>X494</f>
        <v>0</v>
      </c>
      <c r="Y500" s="194">
        <f t="shared" ref="Y500:AP500" si="285">Y494</f>
        <v>0</v>
      </c>
      <c r="Z500" s="194">
        <f t="shared" si="285"/>
        <v>0</v>
      </c>
      <c r="AA500" s="194">
        <f t="shared" si="285"/>
        <v>0</v>
      </c>
      <c r="AB500" s="194">
        <f t="shared" si="285"/>
        <v>0</v>
      </c>
      <c r="AC500" s="194">
        <f t="shared" si="285"/>
        <v>0</v>
      </c>
      <c r="AD500" s="194">
        <f t="shared" si="285"/>
        <v>0</v>
      </c>
      <c r="AE500" s="194">
        <f t="shared" si="285"/>
        <v>0</v>
      </c>
      <c r="AF500" s="194">
        <f t="shared" si="285"/>
        <v>0</v>
      </c>
      <c r="AG500" s="194">
        <f t="shared" si="285"/>
        <v>0</v>
      </c>
      <c r="AH500" s="194">
        <f t="shared" si="285"/>
        <v>0</v>
      </c>
      <c r="AI500" s="194">
        <f t="shared" si="285"/>
        <v>0</v>
      </c>
      <c r="AJ500" s="194">
        <f t="shared" si="285"/>
        <v>0</v>
      </c>
      <c r="AK500" s="194">
        <f t="shared" si="285"/>
        <v>0</v>
      </c>
      <c r="AL500" s="194">
        <f t="shared" si="285"/>
        <v>0</v>
      </c>
      <c r="AM500" s="194">
        <f t="shared" si="285"/>
        <v>0</v>
      </c>
      <c r="AN500" s="194">
        <f t="shared" si="285"/>
        <v>0</v>
      </c>
      <c r="AO500" s="194">
        <f t="shared" si="285"/>
        <v>0</v>
      </c>
      <c r="AP500" s="194">
        <f t="shared" si="285"/>
        <v>0</v>
      </c>
      <c r="AQ500" s="194">
        <f t="shared" ref="AQ500:AR500" si="286">SUM(AQ494:AQ499)</f>
        <v>0</v>
      </c>
      <c r="AR500" s="194">
        <f t="shared" si="286"/>
        <v>0</v>
      </c>
      <c r="AS500" s="194">
        <f t="shared" ref="AS500:AU500" si="287">SUM(AS494:AS499)</f>
        <v>0</v>
      </c>
      <c r="AT500" s="194">
        <f t="shared" si="287"/>
        <v>0</v>
      </c>
      <c r="AU500" s="231">
        <f t="shared" si="287"/>
        <v>0</v>
      </c>
      <c r="AV500" s="329"/>
    </row>
    <row r="501" spans="1:48" ht="29.25" customHeight="1" x14ac:dyDescent="0.25">
      <c r="A501" s="495" t="s">
        <v>65</v>
      </c>
      <c r="B501" s="495"/>
      <c r="C501" s="495"/>
      <c r="D501" s="495"/>
      <c r="E501" s="495"/>
      <c r="F501" s="495"/>
      <c r="G501" s="495"/>
      <c r="H501" s="495"/>
      <c r="I501" s="495"/>
      <c r="J501" s="495"/>
      <c r="K501" s="495"/>
      <c r="L501" s="495"/>
      <c r="M501" s="495"/>
      <c r="N501" s="495"/>
      <c r="O501" s="495"/>
      <c r="P501" s="495"/>
      <c r="Q501" s="495"/>
      <c r="R501" s="495"/>
      <c r="S501" s="495"/>
      <c r="T501" s="495"/>
      <c r="U501" s="495"/>
      <c r="V501" s="495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89"/>
      <c r="AI501" s="189"/>
      <c r="AJ501" s="189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89"/>
      <c r="AV501" s="303"/>
    </row>
    <row r="502" spans="1:48" ht="15.75" customHeight="1" x14ac:dyDescent="0.25">
      <c r="A502" s="494" t="s">
        <v>197</v>
      </c>
      <c r="B502" s="494"/>
      <c r="C502" s="494"/>
      <c r="D502" s="494"/>
      <c r="E502" s="494"/>
      <c r="F502" s="494"/>
      <c r="G502" s="494"/>
      <c r="H502" s="494"/>
      <c r="I502" s="494"/>
      <c r="J502" s="494"/>
      <c r="K502" s="494"/>
      <c r="L502" s="494"/>
      <c r="M502" s="494"/>
      <c r="N502" s="494"/>
      <c r="O502" s="494"/>
      <c r="P502" s="494"/>
      <c r="Q502" s="494"/>
      <c r="R502" s="494"/>
      <c r="S502" s="494"/>
      <c r="T502" s="494"/>
      <c r="U502" s="494"/>
      <c r="V502" s="494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89"/>
      <c r="AI502" s="189"/>
      <c r="AJ502" s="189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89"/>
      <c r="AV502" s="303"/>
    </row>
    <row r="503" spans="1:48" ht="29.25" customHeight="1" x14ac:dyDescent="0.25">
      <c r="A503" s="495" t="s">
        <v>65</v>
      </c>
      <c r="B503" s="495"/>
      <c r="C503" s="495"/>
      <c r="D503" s="495"/>
      <c r="E503" s="495"/>
      <c r="F503" s="495"/>
      <c r="G503" s="495"/>
      <c r="H503" s="495"/>
      <c r="I503" s="495"/>
      <c r="J503" s="495"/>
      <c r="K503" s="495"/>
      <c r="L503" s="495"/>
      <c r="M503" s="495"/>
      <c r="N503" s="495"/>
      <c r="O503" s="495"/>
      <c r="P503" s="495"/>
      <c r="Q503" s="495"/>
      <c r="R503" s="495"/>
      <c r="S503" s="495"/>
      <c r="T503" s="495"/>
      <c r="U503" s="495"/>
      <c r="V503" s="495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89"/>
      <c r="AI503" s="189"/>
      <c r="AJ503" s="189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89"/>
      <c r="AV503" s="303"/>
    </row>
    <row r="504" spans="1:48" ht="15.75" customHeight="1" x14ac:dyDescent="0.25">
      <c r="A504" s="494" t="s">
        <v>198</v>
      </c>
      <c r="B504" s="494"/>
      <c r="C504" s="494"/>
      <c r="D504" s="494"/>
      <c r="E504" s="494"/>
      <c r="F504" s="494"/>
      <c r="G504" s="494"/>
      <c r="H504" s="494"/>
      <c r="I504" s="494"/>
      <c r="J504" s="494"/>
      <c r="K504" s="494"/>
      <c r="L504" s="494"/>
      <c r="M504" s="494"/>
      <c r="N504" s="494"/>
      <c r="O504" s="494"/>
      <c r="P504" s="494"/>
      <c r="Q504" s="494"/>
      <c r="R504" s="494"/>
      <c r="S504" s="494"/>
      <c r="T504" s="494"/>
      <c r="U504" s="494"/>
      <c r="V504" s="494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89"/>
      <c r="AI504" s="189"/>
      <c r="AJ504" s="189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89"/>
      <c r="AV504" s="303"/>
    </row>
    <row r="505" spans="1:48" ht="29.25" customHeight="1" x14ac:dyDescent="0.25">
      <c r="A505" s="495" t="s">
        <v>65</v>
      </c>
      <c r="B505" s="495"/>
      <c r="C505" s="495"/>
      <c r="D505" s="495"/>
      <c r="E505" s="495"/>
      <c r="F505" s="495"/>
      <c r="G505" s="495"/>
      <c r="H505" s="495"/>
      <c r="I505" s="495"/>
      <c r="J505" s="495"/>
      <c r="K505" s="495"/>
      <c r="L505" s="495"/>
      <c r="M505" s="495"/>
      <c r="N505" s="495"/>
      <c r="O505" s="495"/>
      <c r="P505" s="495"/>
      <c r="Q505" s="495"/>
      <c r="R505" s="495"/>
      <c r="S505" s="495"/>
      <c r="T505" s="495"/>
      <c r="U505" s="495"/>
      <c r="V505" s="495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89"/>
      <c r="AI505" s="189"/>
      <c r="AJ505" s="189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89"/>
      <c r="AV505" s="303"/>
    </row>
    <row r="506" spans="1:48" ht="15.75" customHeight="1" x14ac:dyDescent="0.25">
      <c r="A506" s="494" t="s">
        <v>199</v>
      </c>
      <c r="B506" s="494"/>
      <c r="C506" s="494"/>
      <c r="D506" s="494"/>
      <c r="E506" s="494"/>
      <c r="F506" s="494"/>
      <c r="G506" s="494"/>
      <c r="H506" s="494"/>
      <c r="I506" s="494"/>
      <c r="J506" s="494"/>
      <c r="K506" s="494"/>
      <c r="L506" s="494"/>
      <c r="M506" s="494"/>
      <c r="N506" s="494"/>
      <c r="O506" s="494"/>
      <c r="P506" s="494"/>
      <c r="Q506" s="494"/>
      <c r="R506" s="494"/>
      <c r="S506" s="494"/>
      <c r="T506" s="494"/>
      <c r="U506" s="494"/>
      <c r="V506" s="494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89"/>
      <c r="AI506" s="189"/>
      <c r="AJ506" s="189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89"/>
      <c r="AV506" s="303"/>
    </row>
    <row r="507" spans="1:48" ht="29.25" customHeight="1" x14ac:dyDescent="0.25">
      <c r="A507" s="495" t="s">
        <v>65</v>
      </c>
      <c r="B507" s="495"/>
      <c r="C507" s="495"/>
      <c r="D507" s="495"/>
      <c r="E507" s="495"/>
      <c r="F507" s="495"/>
      <c r="G507" s="495"/>
      <c r="H507" s="495"/>
      <c r="I507" s="495"/>
      <c r="J507" s="495"/>
      <c r="K507" s="495"/>
      <c r="L507" s="495"/>
      <c r="M507" s="495"/>
      <c r="N507" s="495"/>
      <c r="O507" s="495"/>
      <c r="P507" s="495"/>
      <c r="Q507" s="495"/>
      <c r="R507" s="495"/>
      <c r="S507" s="495"/>
      <c r="T507" s="495"/>
      <c r="U507" s="495"/>
      <c r="V507" s="495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89"/>
      <c r="AI507" s="189"/>
      <c r="AJ507" s="189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89"/>
      <c r="AV507" s="303"/>
    </row>
    <row r="508" spans="1:48" ht="19.5" customHeight="1" x14ac:dyDescent="0.25">
      <c r="A508" s="491" t="s">
        <v>49</v>
      </c>
      <c r="B508" s="492"/>
      <c r="C508" s="492"/>
      <c r="D508" s="492"/>
      <c r="E508" s="492"/>
      <c r="F508" s="492"/>
      <c r="G508" s="492"/>
      <c r="H508" s="492"/>
      <c r="I508" s="492"/>
      <c r="J508" s="492"/>
      <c r="K508" s="492"/>
      <c r="L508" s="492"/>
      <c r="M508" s="492"/>
      <c r="N508" s="492"/>
      <c r="O508" s="492"/>
      <c r="P508" s="492"/>
      <c r="Q508" s="492"/>
      <c r="R508" s="492"/>
      <c r="S508" s="492"/>
      <c r="T508" s="492"/>
      <c r="U508" s="492"/>
      <c r="V508" s="493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89"/>
      <c r="AI508" s="189"/>
      <c r="AJ508" s="189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89"/>
      <c r="AV508" s="303"/>
    </row>
    <row r="509" spans="1:48" ht="17.25" customHeight="1" x14ac:dyDescent="0.25">
      <c r="A509" s="489"/>
      <c r="B509" s="490"/>
      <c r="C509" s="490"/>
      <c r="D509" s="490"/>
      <c r="E509" s="490"/>
      <c r="F509" s="11"/>
      <c r="G509" s="11"/>
      <c r="H509" s="11"/>
      <c r="I509" s="11"/>
      <c r="J509" s="11"/>
      <c r="K509" s="11"/>
      <c r="L509" s="20"/>
      <c r="M509" s="20"/>
      <c r="N509" s="9">
        <f>N480+N487+N494</f>
        <v>0</v>
      </c>
      <c r="O509" s="9">
        <f t="shared" ref="O509:T509" si="288">O480+O487+O494</f>
        <v>0</v>
      </c>
      <c r="P509" s="9">
        <f t="shared" si="288"/>
        <v>0</v>
      </c>
      <c r="Q509" s="9">
        <f t="shared" si="288"/>
        <v>0</v>
      </c>
      <c r="R509" s="9">
        <f t="shared" si="288"/>
        <v>0</v>
      </c>
      <c r="S509" s="9">
        <f t="shared" si="288"/>
        <v>0</v>
      </c>
      <c r="T509" s="9">
        <f t="shared" si="288"/>
        <v>0</v>
      </c>
      <c r="U509" s="9">
        <f t="shared" ref="U509:U513" si="289">SUM(N509:T509)</f>
        <v>0</v>
      </c>
      <c r="V509" s="16" t="s">
        <v>3</v>
      </c>
      <c r="W509" s="94">
        <f>W480+W487+W494</f>
        <v>0</v>
      </c>
      <c r="X509" s="94">
        <f>X480+X487+X494</f>
        <v>0</v>
      </c>
      <c r="Y509" s="94">
        <f t="shared" ref="Y509:AU509" si="290">Y480+Y487+Y494</f>
        <v>0</v>
      </c>
      <c r="Z509" s="94">
        <f t="shared" si="290"/>
        <v>0</v>
      </c>
      <c r="AA509" s="94">
        <f t="shared" si="290"/>
        <v>0</v>
      </c>
      <c r="AB509" s="94">
        <f t="shared" si="290"/>
        <v>0</v>
      </c>
      <c r="AC509" s="94">
        <f t="shared" si="290"/>
        <v>0</v>
      </c>
      <c r="AD509" s="94">
        <f t="shared" si="290"/>
        <v>0</v>
      </c>
      <c r="AE509" s="94">
        <f t="shared" si="290"/>
        <v>0</v>
      </c>
      <c r="AF509" s="94">
        <f t="shared" si="290"/>
        <v>0</v>
      </c>
      <c r="AG509" s="94">
        <f t="shared" si="290"/>
        <v>0</v>
      </c>
      <c r="AH509" s="9">
        <f t="shared" si="290"/>
        <v>0</v>
      </c>
      <c r="AI509" s="9">
        <f t="shared" si="290"/>
        <v>0</v>
      </c>
      <c r="AJ509" s="9">
        <f t="shared" si="290"/>
        <v>0</v>
      </c>
      <c r="AK509" s="94">
        <f t="shared" si="290"/>
        <v>0</v>
      </c>
      <c r="AL509" s="94">
        <f t="shared" si="290"/>
        <v>0</v>
      </c>
      <c r="AM509" s="94">
        <f t="shared" si="290"/>
        <v>0</v>
      </c>
      <c r="AN509" s="94">
        <f t="shared" si="290"/>
        <v>0</v>
      </c>
      <c r="AO509" s="94">
        <f t="shared" si="290"/>
        <v>0</v>
      </c>
      <c r="AP509" s="94">
        <f t="shared" si="290"/>
        <v>0</v>
      </c>
      <c r="AQ509" s="94">
        <f t="shared" si="290"/>
        <v>0</v>
      </c>
      <c r="AR509" s="94">
        <f t="shared" si="290"/>
        <v>0</v>
      </c>
      <c r="AS509" s="94">
        <f t="shared" si="290"/>
        <v>0</v>
      </c>
      <c r="AT509" s="94">
        <f t="shared" si="290"/>
        <v>0</v>
      </c>
      <c r="AU509" s="9">
        <f t="shared" si="290"/>
        <v>0</v>
      </c>
      <c r="AV509" s="303"/>
    </row>
    <row r="510" spans="1:48" ht="17.25" customHeight="1" x14ac:dyDescent="0.25">
      <c r="A510" s="489"/>
      <c r="B510" s="490"/>
      <c r="C510" s="490"/>
      <c r="D510" s="490"/>
      <c r="E510" s="490"/>
      <c r="F510" s="11"/>
      <c r="G510" s="11"/>
      <c r="H510" s="11"/>
      <c r="I510" s="11"/>
      <c r="J510" s="11"/>
      <c r="K510" s="11"/>
      <c r="L510" s="20"/>
      <c r="M510" s="20"/>
      <c r="N510" s="9">
        <f t="shared" ref="N510:T514" si="291">N482+N489+N496</f>
        <v>0</v>
      </c>
      <c r="O510" s="9">
        <f t="shared" si="291"/>
        <v>0</v>
      </c>
      <c r="P510" s="9">
        <f t="shared" si="291"/>
        <v>0</v>
      </c>
      <c r="Q510" s="9">
        <f t="shared" si="291"/>
        <v>0</v>
      </c>
      <c r="R510" s="9">
        <f t="shared" si="291"/>
        <v>0</v>
      </c>
      <c r="S510" s="9">
        <f t="shared" si="291"/>
        <v>0</v>
      </c>
      <c r="T510" s="9">
        <f t="shared" si="291"/>
        <v>0</v>
      </c>
      <c r="U510" s="9">
        <f t="shared" si="289"/>
        <v>0</v>
      </c>
      <c r="V510" s="16" t="s">
        <v>8</v>
      </c>
      <c r="W510" s="94">
        <f t="shared" ref="W510:AU510" si="292">W482+W489+W496</f>
        <v>0</v>
      </c>
      <c r="X510" s="94">
        <f t="shared" si="292"/>
        <v>0</v>
      </c>
      <c r="Y510" s="94">
        <f t="shared" si="292"/>
        <v>0</v>
      </c>
      <c r="Z510" s="94">
        <f t="shared" si="292"/>
        <v>0</v>
      </c>
      <c r="AA510" s="94">
        <f t="shared" si="292"/>
        <v>0</v>
      </c>
      <c r="AB510" s="94">
        <f t="shared" si="292"/>
        <v>0</v>
      </c>
      <c r="AC510" s="94">
        <f t="shared" si="292"/>
        <v>0</v>
      </c>
      <c r="AD510" s="94">
        <f t="shared" si="292"/>
        <v>0</v>
      </c>
      <c r="AE510" s="94">
        <f t="shared" si="292"/>
        <v>0</v>
      </c>
      <c r="AF510" s="94">
        <f t="shared" si="292"/>
        <v>0</v>
      </c>
      <c r="AG510" s="94">
        <f t="shared" si="292"/>
        <v>0</v>
      </c>
      <c r="AH510" s="9">
        <f t="shared" si="292"/>
        <v>0</v>
      </c>
      <c r="AI510" s="9">
        <f t="shared" si="292"/>
        <v>0</v>
      </c>
      <c r="AJ510" s="9">
        <f t="shared" si="292"/>
        <v>0</v>
      </c>
      <c r="AK510" s="94">
        <f t="shared" si="292"/>
        <v>0</v>
      </c>
      <c r="AL510" s="94">
        <f t="shared" si="292"/>
        <v>0</v>
      </c>
      <c r="AM510" s="94">
        <f t="shared" si="292"/>
        <v>0</v>
      </c>
      <c r="AN510" s="94">
        <f t="shared" si="292"/>
        <v>0</v>
      </c>
      <c r="AO510" s="94">
        <f t="shared" si="292"/>
        <v>0</v>
      </c>
      <c r="AP510" s="94">
        <f t="shared" si="292"/>
        <v>0</v>
      </c>
      <c r="AQ510" s="94">
        <f t="shared" si="292"/>
        <v>0</v>
      </c>
      <c r="AR510" s="94">
        <f t="shared" si="292"/>
        <v>0</v>
      </c>
      <c r="AS510" s="94">
        <f t="shared" si="292"/>
        <v>0</v>
      </c>
      <c r="AT510" s="94">
        <f t="shared" si="292"/>
        <v>0</v>
      </c>
      <c r="AU510" s="9">
        <f t="shared" si="292"/>
        <v>0</v>
      </c>
      <c r="AV510" s="303"/>
    </row>
    <row r="511" spans="1:48" ht="17.25" customHeight="1" x14ac:dyDescent="0.25">
      <c r="A511" s="489"/>
      <c r="B511" s="490"/>
      <c r="C511" s="490"/>
      <c r="D511" s="490"/>
      <c r="E511" s="490"/>
      <c r="F511" s="11"/>
      <c r="G511" s="11"/>
      <c r="H511" s="11"/>
      <c r="I511" s="11"/>
      <c r="J511" s="11"/>
      <c r="K511" s="11"/>
      <c r="L511" s="20"/>
      <c r="M511" s="20"/>
      <c r="N511" s="9">
        <f t="shared" si="291"/>
        <v>0</v>
      </c>
      <c r="O511" s="9">
        <f t="shared" si="291"/>
        <v>0</v>
      </c>
      <c r="P511" s="9">
        <f t="shared" si="291"/>
        <v>0</v>
      </c>
      <c r="Q511" s="9">
        <f t="shared" si="291"/>
        <v>0</v>
      </c>
      <c r="R511" s="9">
        <f t="shared" si="291"/>
        <v>0</v>
      </c>
      <c r="S511" s="9">
        <f t="shared" si="291"/>
        <v>0</v>
      </c>
      <c r="T511" s="9">
        <f t="shared" si="291"/>
        <v>0</v>
      </c>
      <c r="U511" s="9">
        <f t="shared" si="289"/>
        <v>0</v>
      </c>
      <c r="V511" s="13" t="s">
        <v>50</v>
      </c>
      <c r="W511" s="94">
        <f t="shared" ref="W511:AU511" si="293">W483+W490+W497</f>
        <v>0</v>
      </c>
      <c r="X511" s="94">
        <f t="shared" si="293"/>
        <v>0</v>
      </c>
      <c r="Y511" s="94">
        <f t="shared" si="293"/>
        <v>0</v>
      </c>
      <c r="Z511" s="94">
        <f t="shared" si="293"/>
        <v>0</v>
      </c>
      <c r="AA511" s="94">
        <f t="shared" si="293"/>
        <v>0</v>
      </c>
      <c r="AB511" s="94">
        <f t="shared" si="293"/>
        <v>0</v>
      </c>
      <c r="AC511" s="94">
        <f t="shared" si="293"/>
        <v>0</v>
      </c>
      <c r="AD511" s="94">
        <f t="shared" si="293"/>
        <v>0</v>
      </c>
      <c r="AE511" s="94">
        <f t="shared" si="293"/>
        <v>0</v>
      </c>
      <c r="AF511" s="94">
        <f t="shared" si="293"/>
        <v>0</v>
      </c>
      <c r="AG511" s="94">
        <f t="shared" si="293"/>
        <v>0</v>
      </c>
      <c r="AH511" s="9">
        <f t="shared" si="293"/>
        <v>0</v>
      </c>
      <c r="AI511" s="9">
        <f t="shared" si="293"/>
        <v>0</v>
      </c>
      <c r="AJ511" s="9">
        <f t="shared" si="293"/>
        <v>0</v>
      </c>
      <c r="AK511" s="94">
        <f t="shared" si="293"/>
        <v>0</v>
      </c>
      <c r="AL511" s="94">
        <f t="shared" si="293"/>
        <v>0</v>
      </c>
      <c r="AM511" s="94">
        <f t="shared" si="293"/>
        <v>0</v>
      </c>
      <c r="AN511" s="94">
        <f t="shared" si="293"/>
        <v>0</v>
      </c>
      <c r="AO511" s="94">
        <f t="shared" si="293"/>
        <v>0</v>
      </c>
      <c r="AP511" s="94">
        <f t="shared" si="293"/>
        <v>0</v>
      </c>
      <c r="AQ511" s="94">
        <f t="shared" si="293"/>
        <v>0</v>
      </c>
      <c r="AR511" s="94">
        <f t="shared" si="293"/>
        <v>0</v>
      </c>
      <c r="AS511" s="94">
        <f t="shared" si="293"/>
        <v>0</v>
      </c>
      <c r="AT511" s="94">
        <f t="shared" si="293"/>
        <v>0</v>
      </c>
      <c r="AU511" s="9">
        <f t="shared" si="293"/>
        <v>0</v>
      </c>
      <c r="AV511" s="303"/>
    </row>
    <row r="512" spans="1:48" ht="17.25" customHeight="1" x14ac:dyDescent="0.25">
      <c r="A512" s="489"/>
      <c r="B512" s="490"/>
      <c r="C512" s="490"/>
      <c r="D512" s="490"/>
      <c r="E512" s="490"/>
      <c r="F512" s="11"/>
      <c r="G512" s="11"/>
      <c r="H512" s="11"/>
      <c r="I512" s="11"/>
      <c r="J512" s="11"/>
      <c r="K512" s="11"/>
      <c r="L512" s="20"/>
      <c r="M512" s="20"/>
      <c r="N512" s="9">
        <f t="shared" si="291"/>
        <v>0</v>
      </c>
      <c r="O512" s="9">
        <f t="shared" si="291"/>
        <v>0</v>
      </c>
      <c r="P512" s="9">
        <f t="shared" si="291"/>
        <v>0</v>
      </c>
      <c r="Q512" s="9">
        <f t="shared" si="291"/>
        <v>0</v>
      </c>
      <c r="R512" s="9">
        <f t="shared" si="291"/>
        <v>0</v>
      </c>
      <c r="S512" s="9">
        <f t="shared" si="291"/>
        <v>0</v>
      </c>
      <c r="T512" s="9">
        <f t="shared" si="291"/>
        <v>0</v>
      </c>
      <c r="U512" s="9">
        <f t="shared" si="289"/>
        <v>0</v>
      </c>
      <c r="V512" s="13" t="s">
        <v>51</v>
      </c>
      <c r="W512" s="94">
        <f t="shared" ref="W512:AU512" si="294">W484+W491+W498</f>
        <v>0</v>
      </c>
      <c r="X512" s="94">
        <f t="shared" si="294"/>
        <v>0</v>
      </c>
      <c r="Y512" s="94">
        <f t="shared" si="294"/>
        <v>0</v>
      </c>
      <c r="Z512" s="94">
        <f t="shared" si="294"/>
        <v>0</v>
      </c>
      <c r="AA512" s="94">
        <f t="shared" si="294"/>
        <v>0</v>
      </c>
      <c r="AB512" s="94">
        <f t="shared" si="294"/>
        <v>0</v>
      </c>
      <c r="AC512" s="94">
        <f t="shared" si="294"/>
        <v>0</v>
      </c>
      <c r="AD512" s="94">
        <f t="shared" si="294"/>
        <v>0</v>
      </c>
      <c r="AE512" s="94">
        <f t="shared" si="294"/>
        <v>0</v>
      </c>
      <c r="AF512" s="94">
        <f t="shared" si="294"/>
        <v>0</v>
      </c>
      <c r="AG512" s="94">
        <f t="shared" si="294"/>
        <v>0</v>
      </c>
      <c r="AH512" s="9">
        <f t="shared" si="294"/>
        <v>0</v>
      </c>
      <c r="AI512" s="9">
        <f t="shared" si="294"/>
        <v>0</v>
      </c>
      <c r="AJ512" s="9">
        <f t="shared" si="294"/>
        <v>0</v>
      </c>
      <c r="AK512" s="94">
        <f t="shared" si="294"/>
        <v>0</v>
      </c>
      <c r="AL512" s="94">
        <f t="shared" si="294"/>
        <v>0</v>
      </c>
      <c r="AM512" s="94">
        <f t="shared" si="294"/>
        <v>0</v>
      </c>
      <c r="AN512" s="94">
        <f t="shared" si="294"/>
        <v>0</v>
      </c>
      <c r="AO512" s="94">
        <f t="shared" si="294"/>
        <v>0</v>
      </c>
      <c r="AP512" s="94">
        <f t="shared" si="294"/>
        <v>0</v>
      </c>
      <c r="AQ512" s="94">
        <f t="shared" si="294"/>
        <v>0</v>
      </c>
      <c r="AR512" s="94">
        <f t="shared" si="294"/>
        <v>0</v>
      </c>
      <c r="AS512" s="94">
        <f t="shared" si="294"/>
        <v>0</v>
      </c>
      <c r="AT512" s="94">
        <f t="shared" si="294"/>
        <v>0</v>
      </c>
      <c r="AU512" s="9">
        <f t="shared" si="294"/>
        <v>0</v>
      </c>
      <c r="AV512" s="303"/>
    </row>
    <row r="513" spans="1:48" ht="17.25" customHeight="1" x14ac:dyDescent="0.25">
      <c r="A513" s="18"/>
      <c r="B513" s="19"/>
      <c r="C513" s="19"/>
      <c r="D513" s="19"/>
      <c r="E513" s="19"/>
      <c r="F513" s="11"/>
      <c r="G513" s="11"/>
      <c r="H513" s="11"/>
      <c r="I513" s="11"/>
      <c r="J513" s="11"/>
      <c r="K513" s="11"/>
      <c r="L513" s="20"/>
      <c r="M513" s="20"/>
      <c r="N513" s="9">
        <f t="shared" si="291"/>
        <v>0</v>
      </c>
      <c r="O513" s="9">
        <f t="shared" si="291"/>
        <v>0</v>
      </c>
      <c r="P513" s="9">
        <f t="shared" si="291"/>
        <v>0</v>
      </c>
      <c r="Q513" s="9">
        <f t="shared" si="291"/>
        <v>0</v>
      </c>
      <c r="R513" s="9">
        <f t="shared" si="291"/>
        <v>0</v>
      </c>
      <c r="S513" s="9">
        <f t="shared" si="291"/>
        <v>0</v>
      </c>
      <c r="T513" s="9">
        <f t="shared" si="291"/>
        <v>0</v>
      </c>
      <c r="U513" s="9">
        <f t="shared" si="289"/>
        <v>0</v>
      </c>
      <c r="V513" s="13" t="s">
        <v>52</v>
      </c>
      <c r="W513" s="94">
        <f t="shared" ref="W513:AU513" si="295">W485+W492+W499</f>
        <v>0</v>
      </c>
      <c r="X513" s="94">
        <f t="shared" si="295"/>
        <v>0</v>
      </c>
      <c r="Y513" s="94">
        <f t="shared" si="295"/>
        <v>0</v>
      </c>
      <c r="Z513" s="94">
        <f t="shared" si="295"/>
        <v>0</v>
      </c>
      <c r="AA513" s="94">
        <f t="shared" si="295"/>
        <v>0</v>
      </c>
      <c r="AB513" s="94">
        <f t="shared" si="295"/>
        <v>0</v>
      </c>
      <c r="AC513" s="94">
        <f t="shared" si="295"/>
        <v>0</v>
      </c>
      <c r="AD513" s="94">
        <f t="shared" si="295"/>
        <v>0</v>
      </c>
      <c r="AE513" s="94">
        <f t="shared" si="295"/>
        <v>0</v>
      </c>
      <c r="AF513" s="94">
        <f t="shared" si="295"/>
        <v>0</v>
      </c>
      <c r="AG513" s="94">
        <f t="shared" si="295"/>
        <v>0</v>
      </c>
      <c r="AH513" s="9">
        <f t="shared" si="295"/>
        <v>0</v>
      </c>
      <c r="AI513" s="9">
        <f t="shared" si="295"/>
        <v>0</v>
      </c>
      <c r="AJ513" s="9">
        <f t="shared" si="295"/>
        <v>0</v>
      </c>
      <c r="AK513" s="94">
        <f t="shared" si="295"/>
        <v>0</v>
      </c>
      <c r="AL513" s="94">
        <f t="shared" si="295"/>
        <v>0</v>
      </c>
      <c r="AM513" s="94">
        <f t="shared" si="295"/>
        <v>0</v>
      </c>
      <c r="AN513" s="94">
        <f t="shared" si="295"/>
        <v>0</v>
      </c>
      <c r="AO513" s="94">
        <f t="shared" si="295"/>
        <v>0</v>
      </c>
      <c r="AP513" s="94">
        <f t="shared" si="295"/>
        <v>0</v>
      </c>
      <c r="AQ513" s="94">
        <f t="shared" si="295"/>
        <v>0</v>
      </c>
      <c r="AR513" s="94">
        <f t="shared" si="295"/>
        <v>0</v>
      </c>
      <c r="AS513" s="94">
        <f t="shared" si="295"/>
        <v>0</v>
      </c>
      <c r="AT513" s="94">
        <f t="shared" si="295"/>
        <v>0</v>
      </c>
      <c r="AU513" s="9">
        <f t="shared" si="295"/>
        <v>0</v>
      </c>
      <c r="AV513" s="303"/>
    </row>
    <row r="514" spans="1:48" ht="17.25" customHeight="1" x14ac:dyDescent="0.25">
      <c r="A514" s="489"/>
      <c r="B514" s="490"/>
      <c r="C514" s="490"/>
      <c r="D514" s="490"/>
      <c r="E514" s="490"/>
      <c r="F514" s="11"/>
      <c r="G514" s="11"/>
      <c r="H514" s="11"/>
      <c r="I514" s="11"/>
      <c r="J514" s="11"/>
      <c r="K514" s="11"/>
      <c r="L514" s="9">
        <f>L480+L487+L494</f>
        <v>27.402909999999999</v>
      </c>
      <c r="M514" s="9">
        <f>M480+M487+M494</f>
        <v>0</v>
      </c>
      <c r="N514" s="231">
        <f t="shared" si="291"/>
        <v>0</v>
      </c>
      <c r="O514" s="231">
        <f t="shared" si="291"/>
        <v>0</v>
      </c>
      <c r="P514" s="231">
        <f t="shared" si="291"/>
        <v>0</v>
      </c>
      <c r="Q514" s="231">
        <f t="shared" si="291"/>
        <v>0</v>
      </c>
      <c r="R514" s="231">
        <f t="shared" si="291"/>
        <v>0</v>
      </c>
      <c r="S514" s="231">
        <f t="shared" si="291"/>
        <v>0</v>
      </c>
      <c r="T514" s="231">
        <f t="shared" si="291"/>
        <v>0</v>
      </c>
      <c r="U514" s="232">
        <f>SUM(N514:T514)</f>
        <v>0</v>
      </c>
      <c r="V514" s="232" t="s">
        <v>11</v>
      </c>
      <c r="W514" s="194">
        <f t="shared" ref="W514:AU514" si="296">W486+W493+W500</f>
        <v>0</v>
      </c>
      <c r="X514" s="194">
        <f t="shared" si="296"/>
        <v>0</v>
      </c>
      <c r="Y514" s="194">
        <f t="shared" si="296"/>
        <v>0</v>
      </c>
      <c r="Z514" s="194">
        <f t="shared" si="296"/>
        <v>0</v>
      </c>
      <c r="AA514" s="194">
        <f t="shared" si="296"/>
        <v>0</v>
      </c>
      <c r="AB514" s="194">
        <f t="shared" si="296"/>
        <v>0</v>
      </c>
      <c r="AC514" s="194">
        <f t="shared" si="296"/>
        <v>0</v>
      </c>
      <c r="AD514" s="194">
        <f t="shared" si="296"/>
        <v>0</v>
      </c>
      <c r="AE514" s="194">
        <f t="shared" si="296"/>
        <v>0</v>
      </c>
      <c r="AF514" s="194">
        <f t="shared" si="296"/>
        <v>0</v>
      </c>
      <c r="AG514" s="194">
        <f t="shared" si="296"/>
        <v>0</v>
      </c>
      <c r="AH514" s="231">
        <f t="shared" si="296"/>
        <v>0</v>
      </c>
      <c r="AI514" s="231">
        <f t="shared" si="296"/>
        <v>0</v>
      </c>
      <c r="AJ514" s="231">
        <f t="shared" si="296"/>
        <v>0</v>
      </c>
      <c r="AK514" s="194">
        <f t="shared" si="296"/>
        <v>0</v>
      </c>
      <c r="AL514" s="194">
        <f t="shared" si="296"/>
        <v>0</v>
      </c>
      <c r="AM514" s="194">
        <f t="shared" si="296"/>
        <v>0</v>
      </c>
      <c r="AN514" s="194">
        <f t="shared" si="296"/>
        <v>0</v>
      </c>
      <c r="AO514" s="194">
        <f t="shared" si="296"/>
        <v>0</v>
      </c>
      <c r="AP514" s="194">
        <f t="shared" si="296"/>
        <v>0</v>
      </c>
      <c r="AQ514" s="194">
        <f t="shared" si="296"/>
        <v>0</v>
      </c>
      <c r="AR514" s="194">
        <f t="shared" si="296"/>
        <v>0</v>
      </c>
      <c r="AS514" s="194">
        <f t="shared" si="296"/>
        <v>0</v>
      </c>
      <c r="AT514" s="194">
        <f t="shared" si="296"/>
        <v>0</v>
      </c>
      <c r="AU514" s="231">
        <f t="shared" si="296"/>
        <v>0</v>
      </c>
      <c r="AV514" s="329"/>
    </row>
    <row r="515" spans="1:48" ht="19.5" customHeight="1" x14ac:dyDescent="0.25">
      <c r="A515" s="168"/>
      <c r="B515" s="169"/>
      <c r="C515" s="182" t="s">
        <v>918</v>
      </c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238"/>
      <c r="R515" s="238"/>
      <c r="S515" s="238"/>
      <c r="T515" s="238"/>
      <c r="U515" s="90"/>
      <c r="V515" s="90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89"/>
      <c r="AI515" s="189"/>
      <c r="AJ515" s="189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89"/>
      <c r="AV515" s="303"/>
    </row>
    <row r="516" spans="1:48" ht="17.25" customHeight="1" x14ac:dyDescent="0.25">
      <c r="A516" s="489"/>
      <c r="B516" s="490"/>
      <c r="C516" s="490"/>
      <c r="D516" s="490"/>
      <c r="E516" s="490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297">N259+N338+N424+N446+N472+N509</f>
        <v>24.568740000000002</v>
      </c>
      <c r="O516" s="9">
        <f t="shared" si="297"/>
        <v>46.592609999999993</v>
      </c>
      <c r="P516" s="9">
        <f t="shared" si="297"/>
        <v>38.215750000000007</v>
      </c>
      <c r="Q516" s="9">
        <f t="shared" si="297"/>
        <v>52.294480000000007</v>
      </c>
      <c r="R516" s="9">
        <f t="shared" si="297"/>
        <v>56.385210000000001</v>
      </c>
      <c r="S516" s="9">
        <f t="shared" si="297"/>
        <v>3.7270799999999999</v>
      </c>
      <c r="T516" s="9">
        <f t="shared" si="297"/>
        <v>3.72648</v>
      </c>
      <c r="U516" s="9">
        <f>SUM(N516:T516)</f>
        <v>225.51035000000002</v>
      </c>
      <c r="V516" s="16" t="s">
        <v>3</v>
      </c>
      <c r="W516" s="94">
        <f t="shared" ref="W516:AU516" si="298">W259+W338+W424+W446+W472+W509</f>
        <v>52294.48</v>
      </c>
      <c r="X516" s="94">
        <f t="shared" si="298"/>
        <v>9122.3580000000002</v>
      </c>
      <c r="Y516" s="94">
        <f t="shared" si="298"/>
        <v>0</v>
      </c>
      <c r="Z516" s="94">
        <f t="shared" si="298"/>
        <v>0</v>
      </c>
      <c r="AA516" s="94">
        <f t="shared" si="298"/>
        <v>0</v>
      </c>
      <c r="AB516" s="94">
        <f t="shared" si="298"/>
        <v>0</v>
      </c>
      <c r="AC516" s="94">
        <f t="shared" si="298"/>
        <v>0</v>
      </c>
      <c r="AD516" s="94">
        <f t="shared" si="298"/>
        <v>0</v>
      </c>
      <c r="AE516" s="94">
        <f t="shared" si="298"/>
        <v>24.7</v>
      </c>
      <c r="AF516" s="94">
        <f t="shared" si="298"/>
        <v>8549.7980000000007</v>
      </c>
      <c r="AG516" s="94">
        <f t="shared" si="298"/>
        <v>9097.6579999999994</v>
      </c>
      <c r="AH516" s="9">
        <f t="shared" si="298"/>
        <v>870.53</v>
      </c>
      <c r="AI516" s="9">
        <f t="shared" si="298"/>
        <v>870.53</v>
      </c>
      <c r="AJ516" s="9">
        <f t="shared" si="298"/>
        <v>870.53</v>
      </c>
      <c r="AK516" s="94">
        <f t="shared" si="298"/>
        <v>7373.0665499999996</v>
      </c>
      <c r="AL516" s="94">
        <f t="shared" si="298"/>
        <v>0</v>
      </c>
      <c r="AM516" s="94">
        <f t="shared" si="298"/>
        <v>0</v>
      </c>
      <c r="AN516" s="94">
        <f t="shared" si="298"/>
        <v>0</v>
      </c>
      <c r="AO516" s="94">
        <f t="shared" si="298"/>
        <v>0</v>
      </c>
      <c r="AP516" s="94">
        <f t="shared" si="298"/>
        <v>0</v>
      </c>
      <c r="AQ516" s="94">
        <f t="shared" si="298"/>
        <v>0</v>
      </c>
      <c r="AR516" s="94">
        <f t="shared" si="298"/>
        <v>0</v>
      </c>
      <c r="AS516" s="94">
        <f t="shared" si="298"/>
        <v>0</v>
      </c>
      <c r="AT516" s="94">
        <f t="shared" si="298"/>
        <v>0</v>
      </c>
      <c r="AU516" s="9">
        <f t="shared" si="298"/>
        <v>0</v>
      </c>
      <c r="AV516" s="303"/>
    </row>
    <row r="517" spans="1:48" ht="33" customHeight="1" x14ac:dyDescent="0.25">
      <c r="A517" s="489"/>
      <c r="B517" s="490"/>
      <c r="C517" s="490"/>
      <c r="D517" s="490"/>
      <c r="E517" s="490"/>
      <c r="F517" s="11"/>
      <c r="G517" s="11"/>
      <c r="H517" s="11"/>
      <c r="I517" s="11"/>
      <c r="J517" s="11"/>
      <c r="K517" s="11"/>
      <c r="L517" s="20"/>
      <c r="M517" s="20"/>
      <c r="N517" s="9">
        <f t="shared" si="297"/>
        <v>92.684110000000004</v>
      </c>
      <c r="O517" s="9">
        <f t="shared" si="297"/>
        <v>13.77323</v>
      </c>
      <c r="P517" s="9">
        <f t="shared" si="297"/>
        <v>12.942970000000001</v>
      </c>
      <c r="Q517" s="9">
        <f t="shared" si="297"/>
        <v>172.2159</v>
      </c>
      <c r="R517" s="9">
        <f t="shared" si="297"/>
        <v>218.92349000000004</v>
      </c>
      <c r="S517" s="9">
        <f t="shared" si="297"/>
        <v>119.20491000000001</v>
      </c>
      <c r="T517" s="9">
        <f t="shared" si="297"/>
        <v>119.10493000000001</v>
      </c>
      <c r="U517" s="9">
        <f t="shared" ref="U517:U521" si="299">SUM(N517:T517)</f>
        <v>748.84954000000005</v>
      </c>
      <c r="V517" s="16" t="s">
        <v>8</v>
      </c>
      <c r="W517" s="94">
        <f t="shared" ref="W517:AU517" si="300">W260+W339+W425+W447+W473+W510</f>
        <v>172315.9</v>
      </c>
      <c r="X517" s="94">
        <f t="shared" si="300"/>
        <v>461.46776999999997</v>
      </c>
      <c r="Y517" s="94">
        <f t="shared" si="300"/>
        <v>0</v>
      </c>
      <c r="Z517" s="94">
        <f t="shared" si="300"/>
        <v>0</v>
      </c>
      <c r="AA517" s="94">
        <f t="shared" si="300"/>
        <v>0</v>
      </c>
      <c r="AB517" s="94">
        <f t="shared" si="300"/>
        <v>0</v>
      </c>
      <c r="AC517" s="94">
        <f t="shared" si="300"/>
        <v>0</v>
      </c>
      <c r="AD517" s="94">
        <f t="shared" si="300"/>
        <v>0</v>
      </c>
      <c r="AE517" s="94">
        <f t="shared" si="300"/>
        <v>0</v>
      </c>
      <c r="AF517" s="94">
        <f t="shared" si="300"/>
        <v>461.46776999999997</v>
      </c>
      <c r="AG517" s="94">
        <f t="shared" si="300"/>
        <v>2716.5277699999997</v>
      </c>
      <c r="AH517" s="9">
        <f t="shared" si="300"/>
        <v>0</v>
      </c>
      <c r="AI517" s="9">
        <f t="shared" si="300"/>
        <v>0</v>
      </c>
      <c r="AJ517" s="9">
        <f t="shared" si="300"/>
        <v>0</v>
      </c>
      <c r="AK517" s="94">
        <f t="shared" si="300"/>
        <v>2716.5277699999997</v>
      </c>
      <c r="AL517" s="94">
        <f t="shared" si="300"/>
        <v>0</v>
      </c>
      <c r="AM517" s="94">
        <f t="shared" si="300"/>
        <v>0</v>
      </c>
      <c r="AN517" s="94">
        <f t="shared" si="300"/>
        <v>0</v>
      </c>
      <c r="AO517" s="94">
        <f t="shared" si="300"/>
        <v>0</v>
      </c>
      <c r="AP517" s="94">
        <f t="shared" si="300"/>
        <v>0</v>
      </c>
      <c r="AQ517" s="94">
        <f t="shared" si="300"/>
        <v>0</v>
      </c>
      <c r="AR517" s="94">
        <f t="shared" si="300"/>
        <v>0</v>
      </c>
      <c r="AS517" s="94">
        <f t="shared" si="300"/>
        <v>0</v>
      </c>
      <c r="AT517" s="94">
        <f t="shared" si="300"/>
        <v>0</v>
      </c>
      <c r="AU517" s="9">
        <f t="shared" si="300"/>
        <v>0</v>
      </c>
      <c r="AV517" s="303"/>
    </row>
    <row r="518" spans="1:48" ht="17.25" customHeight="1" x14ac:dyDescent="0.25">
      <c r="A518" s="489"/>
      <c r="B518" s="490"/>
      <c r="C518" s="490"/>
      <c r="D518" s="490"/>
      <c r="E518" s="490"/>
      <c r="F518" s="11"/>
      <c r="G518" s="11"/>
      <c r="H518" s="11"/>
      <c r="I518" s="11"/>
      <c r="J518" s="11"/>
      <c r="K518" s="11"/>
      <c r="L518" s="20"/>
      <c r="M518" s="20"/>
      <c r="N518" s="9">
        <f t="shared" si="297"/>
        <v>0</v>
      </c>
      <c r="O518" s="9">
        <f t="shared" si="297"/>
        <v>0</v>
      </c>
      <c r="P518" s="9">
        <f t="shared" si="297"/>
        <v>0</v>
      </c>
      <c r="Q518" s="9">
        <f t="shared" si="297"/>
        <v>0</v>
      </c>
      <c r="R518" s="9">
        <f t="shared" si="297"/>
        <v>73.918109999999999</v>
      </c>
      <c r="S518" s="9">
        <f t="shared" si="297"/>
        <v>58.198</v>
      </c>
      <c r="T518" s="9">
        <f t="shared" si="297"/>
        <v>58.198</v>
      </c>
      <c r="U518" s="9">
        <f t="shared" si="299"/>
        <v>190.31411</v>
      </c>
      <c r="V518" s="13" t="s">
        <v>50</v>
      </c>
      <c r="W518" s="94">
        <f t="shared" ref="W518:AU518" si="301">W261+W340+W426+W448+W474+W511</f>
        <v>0</v>
      </c>
      <c r="X518" s="94">
        <f t="shared" si="301"/>
        <v>0</v>
      </c>
      <c r="Y518" s="94">
        <f t="shared" si="301"/>
        <v>0</v>
      </c>
      <c r="Z518" s="94">
        <f t="shared" si="301"/>
        <v>0</v>
      </c>
      <c r="AA518" s="94">
        <f t="shared" si="301"/>
        <v>0</v>
      </c>
      <c r="AB518" s="94">
        <f t="shared" si="301"/>
        <v>0</v>
      </c>
      <c r="AC518" s="94">
        <f t="shared" si="301"/>
        <v>0</v>
      </c>
      <c r="AD518" s="94">
        <f t="shared" si="301"/>
        <v>0</v>
      </c>
      <c r="AE518" s="94">
        <f t="shared" si="301"/>
        <v>0</v>
      </c>
      <c r="AF518" s="94">
        <f t="shared" si="301"/>
        <v>0</v>
      </c>
      <c r="AG518" s="94">
        <f t="shared" si="301"/>
        <v>0</v>
      </c>
      <c r="AH518" s="9">
        <f t="shared" si="301"/>
        <v>0</v>
      </c>
      <c r="AI518" s="9">
        <f t="shared" si="301"/>
        <v>0</v>
      </c>
      <c r="AJ518" s="9">
        <f t="shared" si="301"/>
        <v>0</v>
      </c>
      <c r="AK518" s="94">
        <f t="shared" si="301"/>
        <v>0</v>
      </c>
      <c r="AL518" s="94">
        <f t="shared" si="301"/>
        <v>0</v>
      </c>
      <c r="AM518" s="94">
        <f t="shared" si="301"/>
        <v>0</v>
      </c>
      <c r="AN518" s="94">
        <f t="shared" si="301"/>
        <v>0</v>
      </c>
      <c r="AO518" s="94">
        <f t="shared" si="301"/>
        <v>0</v>
      </c>
      <c r="AP518" s="94">
        <f t="shared" si="301"/>
        <v>0</v>
      </c>
      <c r="AQ518" s="94">
        <f t="shared" si="301"/>
        <v>0</v>
      </c>
      <c r="AR518" s="94">
        <f t="shared" si="301"/>
        <v>0</v>
      </c>
      <c r="AS518" s="94">
        <f t="shared" si="301"/>
        <v>0</v>
      </c>
      <c r="AT518" s="94">
        <f t="shared" si="301"/>
        <v>0</v>
      </c>
      <c r="AU518" s="9">
        <f t="shared" si="301"/>
        <v>0</v>
      </c>
      <c r="AV518" s="303"/>
    </row>
    <row r="519" spans="1:48" ht="17.25" customHeight="1" x14ac:dyDescent="0.25">
      <c r="A519" s="489"/>
      <c r="B519" s="490"/>
      <c r="C519" s="490"/>
      <c r="D519" s="490"/>
      <c r="E519" s="490"/>
      <c r="F519" s="11"/>
      <c r="G519" s="11"/>
      <c r="H519" s="11"/>
      <c r="I519" s="11"/>
      <c r="J519" s="11"/>
      <c r="K519" s="11"/>
      <c r="L519" s="20"/>
      <c r="M519" s="20"/>
      <c r="N519" s="9">
        <f t="shared" si="297"/>
        <v>0</v>
      </c>
      <c r="O519" s="9">
        <f t="shared" si="297"/>
        <v>0</v>
      </c>
      <c r="P519" s="9">
        <f t="shared" si="297"/>
        <v>0</v>
      </c>
      <c r="Q519" s="9">
        <f t="shared" si="297"/>
        <v>0</v>
      </c>
      <c r="R519" s="9">
        <f t="shared" si="297"/>
        <v>0</v>
      </c>
      <c r="S519" s="9">
        <f t="shared" si="297"/>
        <v>0</v>
      </c>
      <c r="T519" s="9">
        <f t="shared" si="297"/>
        <v>0</v>
      </c>
      <c r="U519" s="9">
        <f t="shared" si="299"/>
        <v>0</v>
      </c>
      <c r="V519" s="13" t="s">
        <v>51</v>
      </c>
      <c r="W519" s="94">
        <f t="shared" ref="W519:AU519" si="302">W262+W341+W427+W449+W475+W512</f>
        <v>0</v>
      </c>
      <c r="X519" s="94">
        <f t="shared" si="302"/>
        <v>0</v>
      </c>
      <c r="Y519" s="94">
        <f t="shared" si="302"/>
        <v>0</v>
      </c>
      <c r="Z519" s="94">
        <f t="shared" si="302"/>
        <v>0</v>
      </c>
      <c r="AA519" s="94">
        <f t="shared" si="302"/>
        <v>0</v>
      </c>
      <c r="AB519" s="94">
        <f t="shared" si="302"/>
        <v>0</v>
      </c>
      <c r="AC519" s="94">
        <f t="shared" si="302"/>
        <v>0</v>
      </c>
      <c r="AD519" s="94">
        <f t="shared" si="302"/>
        <v>0</v>
      </c>
      <c r="AE519" s="94">
        <f t="shared" si="302"/>
        <v>0</v>
      </c>
      <c r="AF519" s="94">
        <f t="shared" si="302"/>
        <v>0</v>
      </c>
      <c r="AG519" s="94">
        <f t="shared" si="302"/>
        <v>0</v>
      </c>
      <c r="AH519" s="9">
        <f t="shared" si="302"/>
        <v>0</v>
      </c>
      <c r="AI519" s="9">
        <f t="shared" si="302"/>
        <v>0</v>
      </c>
      <c r="AJ519" s="9">
        <f t="shared" si="302"/>
        <v>0</v>
      </c>
      <c r="AK519" s="94">
        <f t="shared" si="302"/>
        <v>0</v>
      </c>
      <c r="AL519" s="94">
        <f t="shared" si="302"/>
        <v>0</v>
      </c>
      <c r="AM519" s="94">
        <f t="shared" si="302"/>
        <v>0</v>
      </c>
      <c r="AN519" s="94">
        <f t="shared" si="302"/>
        <v>0</v>
      </c>
      <c r="AO519" s="94">
        <f t="shared" si="302"/>
        <v>0</v>
      </c>
      <c r="AP519" s="94">
        <f t="shared" si="302"/>
        <v>0</v>
      </c>
      <c r="AQ519" s="94">
        <f t="shared" si="302"/>
        <v>0</v>
      </c>
      <c r="AR519" s="94">
        <f t="shared" si="302"/>
        <v>0</v>
      </c>
      <c r="AS519" s="94">
        <f t="shared" si="302"/>
        <v>0</v>
      </c>
      <c r="AT519" s="94">
        <f t="shared" si="302"/>
        <v>0</v>
      </c>
      <c r="AU519" s="9">
        <f t="shared" si="302"/>
        <v>0</v>
      </c>
      <c r="AV519" s="303"/>
    </row>
    <row r="520" spans="1:48" ht="17.25" customHeight="1" x14ac:dyDescent="0.25">
      <c r="A520" s="18"/>
      <c r="B520" s="19"/>
      <c r="C520" s="19"/>
      <c r="D520" s="19"/>
      <c r="E520" s="19"/>
      <c r="F520" s="11"/>
      <c r="G520" s="11"/>
      <c r="H520" s="11"/>
      <c r="I520" s="11"/>
      <c r="J520" s="11"/>
      <c r="K520" s="11"/>
      <c r="L520" s="20"/>
      <c r="M520" s="20"/>
      <c r="N520" s="9">
        <f t="shared" si="297"/>
        <v>135.50400999999999</v>
      </c>
      <c r="O520" s="9">
        <f t="shared" si="297"/>
        <v>36.499809999999997</v>
      </c>
      <c r="P520" s="9">
        <f t="shared" si="297"/>
        <v>0</v>
      </c>
      <c r="Q520" s="9">
        <f t="shared" si="297"/>
        <v>2.23428</v>
      </c>
      <c r="R520" s="9">
        <f t="shared" si="297"/>
        <v>426.80938000000003</v>
      </c>
      <c r="S520" s="9">
        <f t="shared" si="297"/>
        <v>698.72804999999994</v>
      </c>
      <c r="T520" s="9">
        <f t="shared" si="297"/>
        <v>0</v>
      </c>
      <c r="U520" s="9">
        <f t="shared" si="299"/>
        <v>1299.7755299999999</v>
      </c>
      <c r="V520" s="13" t="s">
        <v>52</v>
      </c>
      <c r="W520" s="94">
        <f t="shared" ref="W520:AU520" si="303">W263+W342+W428+W450+W476+W513</f>
        <v>2234.2800000000002</v>
      </c>
      <c r="X520" s="94">
        <f t="shared" si="303"/>
        <v>0</v>
      </c>
      <c r="Y520" s="94">
        <f t="shared" si="303"/>
        <v>0</v>
      </c>
      <c r="Z520" s="94">
        <f t="shared" si="303"/>
        <v>0</v>
      </c>
      <c r="AA520" s="94">
        <f t="shared" si="303"/>
        <v>0</v>
      </c>
      <c r="AB520" s="94">
        <f t="shared" si="303"/>
        <v>0</v>
      </c>
      <c r="AC520" s="94">
        <f t="shared" si="303"/>
        <v>0</v>
      </c>
      <c r="AD520" s="94">
        <f t="shared" si="303"/>
        <v>0</v>
      </c>
      <c r="AE520" s="94">
        <f t="shared" si="303"/>
        <v>0</v>
      </c>
      <c r="AF520" s="94">
        <f t="shared" si="303"/>
        <v>0</v>
      </c>
      <c r="AG520" s="94">
        <f t="shared" si="303"/>
        <v>11.5</v>
      </c>
      <c r="AH520" s="9">
        <f t="shared" si="303"/>
        <v>0</v>
      </c>
      <c r="AI520" s="9">
        <f t="shared" si="303"/>
        <v>0</v>
      </c>
      <c r="AJ520" s="9">
        <f t="shared" si="303"/>
        <v>0</v>
      </c>
      <c r="AK520" s="94">
        <f t="shared" si="303"/>
        <v>11.5</v>
      </c>
      <c r="AL520" s="94">
        <f t="shared" si="303"/>
        <v>0</v>
      </c>
      <c r="AM520" s="94">
        <f t="shared" si="303"/>
        <v>0</v>
      </c>
      <c r="AN520" s="94">
        <f t="shared" si="303"/>
        <v>0</v>
      </c>
      <c r="AO520" s="94">
        <f t="shared" si="303"/>
        <v>0</v>
      </c>
      <c r="AP520" s="94">
        <f t="shared" si="303"/>
        <v>0</v>
      </c>
      <c r="AQ520" s="94">
        <f t="shared" si="303"/>
        <v>0</v>
      </c>
      <c r="AR520" s="94">
        <f t="shared" si="303"/>
        <v>0</v>
      </c>
      <c r="AS520" s="94">
        <f t="shared" si="303"/>
        <v>0</v>
      </c>
      <c r="AT520" s="94">
        <f t="shared" si="303"/>
        <v>0</v>
      </c>
      <c r="AU520" s="9">
        <f t="shared" si="303"/>
        <v>0</v>
      </c>
      <c r="AV520" s="303"/>
    </row>
    <row r="521" spans="1:48" ht="17.25" customHeight="1" x14ac:dyDescent="0.25">
      <c r="A521" s="18"/>
      <c r="B521" s="19"/>
      <c r="C521" s="19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>N264</f>
        <v>348.94119000000001</v>
      </c>
      <c r="O521" s="9">
        <f t="shared" ref="O521:T521" si="304">O264</f>
        <v>196.47309999999999</v>
      </c>
      <c r="P521" s="9">
        <f t="shared" si="304"/>
        <v>0</v>
      </c>
      <c r="Q521" s="9">
        <f t="shared" si="304"/>
        <v>0</v>
      </c>
      <c r="R521" s="9">
        <f t="shared" si="304"/>
        <v>0</v>
      </c>
      <c r="S521" s="9">
        <f t="shared" si="304"/>
        <v>0</v>
      </c>
      <c r="T521" s="9">
        <f t="shared" si="304"/>
        <v>0</v>
      </c>
      <c r="U521" s="9">
        <f t="shared" si="299"/>
        <v>545.41428999999994</v>
      </c>
      <c r="V521" s="13" t="s">
        <v>202</v>
      </c>
      <c r="W521" s="94">
        <f t="shared" ref="W521:AU521" si="305">W264</f>
        <v>0</v>
      </c>
      <c r="X521" s="94">
        <f t="shared" si="305"/>
        <v>0</v>
      </c>
      <c r="Y521" s="94">
        <f t="shared" si="305"/>
        <v>0</v>
      </c>
      <c r="Z521" s="94">
        <f t="shared" si="305"/>
        <v>0</v>
      </c>
      <c r="AA521" s="94">
        <f t="shared" si="305"/>
        <v>0</v>
      </c>
      <c r="AB521" s="94">
        <f t="shared" si="305"/>
        <v>0</v>
      </c>
      <c r="AC521" s="94">
        <f t="shared" si="305"/>
        <v>0</v>
      </c>
      <c r="AD521" s="94">
        <f t="shared" si="305"/>
        <v>0</v>
      </c>
      <c r="AE521" s="94">
        <f t="shared" si="305"/>
        <v>0</v>
      </c>
      <c r="AF521" s="94">
        <f t="shared" si="305"/>
        <v>0</v>
      </c>
      <c r="AG521" s="94">
        <f t="shared" si="305"/>
        <v>0</v>
      </c>
      <c r="AH521" s="9">
        <f t="shared" si="305"/>
        <v>0</v>
      </c>
      <c r="AI521" s="9">
        <f t="shared" si="305"/>
        <v>0</v>
      </c>
      <c r="AJ521" s="9">
        <f t="shared" si="305"/>
        <v>0</v>
      </c>
      <c r="AK521" s="94">
        <f t="shared" si="305"/>
        <v>0</v>
      </c>
      <c r="AL521" s="94">
        <f t="shared" si="305"/>
        <v>0</v>
      </c>
      <c r="AM521" s="94">
        <f t="shared" si="305"/>
        <v>0</v>
      </c>
      <c r="AN521" s="94">
        <f t="shared" si="305"/>
        <v>0</v>
      </c>
      <c r="AO521" s="94">
        <f t="shared" si="305"/>
        <v>0</v>
      </c>
      <c r="AP521" s="94">
        <f t="shared" si="305"/>
        <v>0</v>
      </c>
      <c r="AQ521" s="94">
        <f t="shared" si="305"/>
        <v>0</v>
      </c>
      <c r="AR521" s="94">
        <f t="shared" si="305"/>
        <v>0</v>
      </c>
      <c r="AS521" s="94">
        <f t="shared" si="305"/>
        <v>0</v>
      </c>
      <c r="AT521" s="94">
        <f t="shared" si="305"/>
        <v>0</v>
      </c>
      <c r="AU521" s="9">
        <f t="shared" si="305"/>
        <v>0</v>
      </c>
      <c r="AV521" s="303"/>
    </row>
    <row r="522" spans="1:48" ht="17.25" customHeight="1" x14ac:dyDescent="0.25">
      <c r="A522" s="489"/>
      <c r="B522" s="490"/>
      <c r="C522" s="490"/>
      <c r="D522" s="490"/>
      <c r="E522" s="490"/>
      <c r="F522" s="11"/>
      <c r="G522" s="11"/>
      <c r="H522" s="11"/>
      <c r="I522" s="11"/>
      <c r="J522" s="11"/>
      <c r="K522" s="11"/>
      <c r="L522" s="9">
        <f t="shared" ref="L522:T522" si="306">L265+L343+L429+L451+L477+L514</f>
        <v>3870.5491700000002</v>
      </c>
      <c r="M522" s="9">
        <f t="shared" si="306"/>
        <v>2276.3398100000009</v>
      </c>
      <c r="N522" s="231">
        <f t="shared" si="306"/>
        <v>601.69805000000008</v>
      </c>
      <c r="O522" s="231">
        <f t="shared" si="306"/>
        <v>293.33875</v>
      </c>
      <c r="P522" s="231">
        <f t="shared" si="306"/>
        <v>51.15872000000001</v>
      </c>
      <c r="Q522" s="231">
        <f t="shared" si="306"/>
        <v>226.74466000000001</v>
      </c>
      <c r="R522" s="231">
        <f t="shared" si="306"/>
        <v>776.03619000000003</v>
      </c>
      <c r="S522" s="231">
        <f t="shared" si="306"/>
        <v>879.85803999999996</v>
      </c>
      <c r="T522" s="231">
        <f t="shared" si="306"/>
        <v>181.02941000000001</v>
      </c>
      <c r="U522" s="232">
        <f>SUM(N522:T522)</f>
        <v>3009.86382</v>
      </c>
      <c r="V522" s="232" t="s">
        <v>11</v>
      </c>
      <c r="W522" s="194">
        <f t="shared" ref="W522:AU522" si="307">W265+W343+W429+W451+W477+W514</f>
        <v>226844.65999999997</v>
      </c>
      <c r="X522" s="194">
        <f t="shared" si="307"/>
        <v>9583.8257700000013</v>
      </c>
      <c r="Y522" s="194">
        <f t="shared" si="307"/>
        <v>0</v>
      </c>
      <c r="Z522" s="194">
        <f t="shared" si="307"/>
        <v>0</v>
      </c>
      <c r="AA522" s="194">
        <f t="shared" si="307"/>
        <v>0</v>
      </c>
      <c r="AB522" s="194">
        <f t="shared" si="307"/>
        <v>0</v>
      </c>
      <c r="AC522" s="194">
        <f t="shared" si="307"/>
        <v>0</v>
      </c>
      <c r="AD522" s="194">
        <f t="shared" si="307"/>
        <v>0</v>
      </c>
      <c r="AE522" s="194">
        <f t="shared" si="307"/>
        <v>24.7</v>
      </c>
      <c r="AF522" s="326">
        <f t="shared" si="307"/>
        <v>9011.2657700000018</v>
      </c>
      <c r="AG522" s="194">
        <f t="shared" si="307"/>
        <v>11825.68577</v>
      </c>
      <c r="AH522" s="231">
        <f t="shared" si="307"/>
        <v>870.53</v>
      </c>
      <c r="AI522" s="231">
        <f t="shared" si="307"/>
        <v>870.53</v>
      </c>
      <c r="AJ522" s="231">
        <f t="shared" si="307"/>
        <v>870.53</v>
      </c>
      <c r="AK522" s="194">
        <f t="shared" si="307"/>
        <v>10101.09432</v>
      </c>
      <c r="AL522" s="194">
        <f t="shared" si="307"/>
        <v>10150.356</v>
      </c>
      <c r="AM522" s="194">
        <f t="shared" si="307"/>
        <v>0</v>
      </c>
      <c r="AN522" s="194">
        <f t="shared" si="307"/>
        <v>0</v>
      </c>
      <c r="AO522" s="194">
        <f t="shared" si="307"/>
        <v>0</v>
      </c>
      <c r="AP522" s="194">
        <f t="shared" si="307"/>
        <v>0</v>
      </c>
      <c r="AQ522" s="194">
        <f t="shared" si="307"/>
        <v>0</v>
      </c>
      <c r="AR522" s="194">
        <f t="shared" si="307"/>
        <v>0</v>
      </c>
      <c r="AS522" s="194">
        <f t="shared" si="307"/>
        <v>0</v>
      </c>
      <c r="AT522" s="194">
        <f t="shared" si="307"/>
        <v>0</v>
      </c>
      <c r="AU522" s="231">
        <f t="shared" si="307"/>
        <v>0</v>
      </c>
      <c r="AV522" s="329"/>
    </row>
    <row r="523" spans="1:48" s="85" customFormat="1" ht="17.25" customHeight="1" x14ac:dyDescent="0.25">
      <c r="A523" s="168"/>
      <c r="B523" s="169"/>
      <c r="C523" s="175" t="s">
        <v>917</v>
      </c>
      <c r="D523" s="169"/>
      <c r="E523" s="169"/>
      <c r="F523" s="170"/>
      <c r="G523" s="170"/>
      <c r="H523" s="170"/>
      <c r="I523" s="170"/>
      <c r="J523" s="170"/>
      <c r="K523" s="170"/>
      <c r="L523" s="84"/>
      <c r="M523" s="84"/>
      <c r="N523" s="238"/>
      <c r="O523" s="238"/>
      <c r="P523" s="238"/>
      <c r="Q523" s="238"/>
      <c r="R523" s="238"/>
      <c r="S523" s="238"/>
      <c r="T523" s="238"/>
      <c r="U523" s="90"/>
      <c r="V523" s="90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40"/>
      <c r="AI523" s="240"/>
      <c r="AJ523" s="240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40"/>
      <c r="AV523" s="332"/>
    </row>
    <row r="524" spans="1:48" ht="15.75" customHeight="1" x14ac:dyDescent="0.25">
      <c r="A524" s="406" t="s">
        <v>624</v>
      </c>
      <c r="B524" s="407"/>
      <c r="C524" s="407"/>
      <c r="D524" s="407"/>
      <c r="E524" s="407"/>
      <c r="F524" s="407"/>
      <c r="G524" s="407"/>
      <c r="H524" s="407"/>
      <c r="I524" s="407"/>
      <c r="J524" s="407"/>
      <c r="K524" s="407"/>
      <c r="L524" s="407"/>
      <c r="M524" s="407"/>
      <c r="N524" s="407"/>
      <c r="O524" s="407"/>
      <c r="P524" s="407"/>
      <c r="Q524" s="407"/>
      <c r="R524" s="407"/>
      <c r="S524" s="407"/>
      <c r="T524" s="407"/>
      <c r="U524" s="407"/>
      <c r="V524" s="407"/>
      <c r="W524" s="408"/>
      <c r="X524" s="408"/>
      <c r="Y524" s="408"/>
      <c r="Z524" s="408"/>
      <c r="AA524" s="408"/>
      <c r="AB524" s="408"/>
      <c r="AC524" s="408"/>
      <c r="AD524" s="408"/>
      <c r="AE524" s="408"/>
      <c r="AF524" s="408"/>
      <c r="AG524" s="408"/>
      <c r="AH524" s="408"/>
      <c r="AI524" s="408"/>
      <c r="AJ524" s="408"/>
      <c r="AK524" s="408"/>
      <c r="AL524" s="408"/>
      <c r="AM524" s="408"/>
      <c r="AN524" s="408"/>
      <c r="AO524" s="408"/>
      <c r="AP524" s="408"/>
      <c r="AQ524" s="408"/>
      <c r="AR524" s="408"/>
      <c r="AS524" s="408"/>
      <c r="AT524" s="408"/>
      <c r="AU524" s="408"/>
      <c r="AV524" s="409"/>
    </row>
    <row r="525" spans="1:48" ht="15.75" customHeight="1" x14ac:dyDescent="0.25">
      <c r="A525" s="406" t="s">
        <v>625</v>
      </c>
      <c r="B525" s="407"/>
      <c r="C525" s="407"/>
      <c r="D525" s="407"/>
      <c r="E525" s="407"/>
      <c r="F525" s="407"/>
      <c r="G525" s="407"/>
      <c r="H525" s="407"/>
      <c r="I525" s="407"/>
      <c r="J525" s="407"/>
      <c r="K525" s="407"/>
      <c r="L525" s="407"/>
      <c r="M525" s="407"/>
      <c r="N525" s="407"/>
      <c r="O525" s="407"/>
      <c r="P525" s="407"/>
      <c r="Q525" s="407"/>
      <c r="R525" s="407"/>
      <c r="S525" s="407"/>
      <c r="T525" s="407"/>
      <c r="U525" s="407"/>
      <c r="V525" s="407"/>
      <c r="W525" s="408"/>
      <c r="X525" s="408"/>
      <c r="Y525" s="408"/>
      <c r="Z525" s="408"/>
      <c r="AA525" s="408"/>
      <c r="AB525" s="408"/>
      <c r="AC525" s="408"/>
      <c r="AD525" s="408"/>
      <c r="AE525" s="408"/>
      <c r="AF525" s="408"/>
      <c r="AG525" s="408"/>
      <c r="AH525" s="408"/>
      <c r="AI525" s="408"/>
      <c r="AJ525" s="408"/>
      <c r="AK525" s="408"/>
      <c r="AL525" s="408"/>
      <c r="AM525" s="408"/>
      <c r="AN525" s="408"/>
      <c r="AO525" s="408"/>
      <c r="AP525" s="408"/>
      <c r="AQ525" s="408"/>
      <c r="AR525" s="408"/>
      <c r="AS525" s="408"/>
      <c r="AT525" s="408"/>
      <c r="AU525" s="408"/>
      <c r="AV525" s="409"/>
    </row>
    <row r="526" spans="1:48" ht="19.5" customHeight="1" x14ac:dyDescent="0.25">
      <c r="A526" s="503" t="s">
        <v>626</v>
      </c>
      <c r="B526" s="504"/>
      <c r="C526" s="504"/>
      <c r="D526" s="504"/>
      <c r="E526" s="504"/>
      <c r="F526" s="504"/>
      <c r="G526" s="504"/>
      <c r="H526" s="504"/>
      <c r="I526" s="504"/>
      <c r="J526" s="504"/>
      <c r="K526" s="504"/>
      <c r="L526" s="504"/>
      <c r="M526" s="504"/>
      <c r="N526" s="504"/>
      <c r="O526" s="504"/>
      <c r="P526" s="504"/>
      <c r="Q526" s="504"/>
      <c r="R526" s="504"/>
      <c r="S526" s="504"/>
      <c r="T526" s="504"/>
      <c r="U526" s="504"/>
      <c r="V526" s="504"/>
      <c r="W526" s="505"/>
      <c r="X526" s="505"/>
      <c r="Y526" s="505"/>
      <c r="Z526" s="505"/>
      <c r="AA526" s="505"/>
      <c r="AB526" s="505"/>
      <c r="AC526" s="505"/>
      <c r="AD526" s="505"/>
      <c r="AE526" s="505"/>
      <c r="AF526" s="505"/>
      <c r="AG526" s="505"/>
      <c r="AH526" s="505"/>
      <c r="AI526" s="505"/>
      <c r="AJ526" s="505"/>
      <c r="AK526" s="505"/>
      <c r="AL526" s="505"/>
      <c r="AM526" s="505"/>
      <c r="AN526" s="505"/>
      <c r="AO526" s="505"/>
      <c r="AP526" s="505"/>
      <c r="AQ526" s="505"/>
      <c r="AR526" s="505"/>
      <c r="AS526" s="505"/>
      <c r="AT526" s="505"/>
      <c r="AU526" s="505"/>
      <c r="AV526" s="506"/>
    </row>
    <row r="527" spans="1:48" ht="19.5" customHeight="1" x14ac:dyDescent="0.25">
      <c r="A527" s="498" t="s">
        <v>53</v>
      </c>
      <c r="B527" s="499" t="s">
        <v>345</v>
      </c>
      <c r="C527" s="422" t="s">
        <v>627</v>
      </c>
      <c r="D527" s="500" t="s">
        <v>628</v>
      </c>
      <c r="E527" s="501" t="s">
        <v>629</v>
      </c>
      <c r="F527" s="83" t="s">
        <v>18</v>
      </c>
      <c r="G527" s="83" t="s">
        <v>20</v>
      </c>
      <c r="H527" s="83" t="s">
        <v>59</v>
      </c>
      <c r="I527" s="83" t="s">
        <v>630</v>
      </c>
      <c r="J527" s="502">
        <v>2019</v>
      </c>
      <c r="K527" s="502">
        <v>2021</v>
      </c>
      <c r="L527" s="519">
        <v>74.498999999999995</v>
      </c>
      <c r="M527" s="519">
        <f>Q532+R532+S532+T532</f>
        <v>0</v>
      </c>
      <c r="N527" s="84">
        <v>0</v>
      </c>
      <c r="O527" s="84">
        <v>0</v>
      </c>
      <c r="P527" s="84">
        <v>0</v>
      </c>
      <c r="Q527" s="84">
        <v>0</v>
      </c>
      <c r="R527" s="84">
        <v>0</v>
      </c>
      <c r="S527" s="84">
        <v>0</v>
      </c>
      <c r="T527" s="84">
        <v>0</v>
      </c>
      <c r="U527" s="84">
        <f>SUM(N527:T527)</f>
        <v>0</v>
      </c>
      <c r="V527" s="171" t="s">
        <v>3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193">
        <v>0</v>
      </c>
      <c r="AD527" s="193">
        <v>0</v>
      </c>
      <c r="AE527" s="193">
        <v>0</v>
      </c>
      <c r="AF527" s="193">
        <v>0</v>
      </c>
      <c r="AG527" s="193">
        <v>0</v>
      </c>
      <c r="AH527" s="84">
        <v>0</v>
      </c>
      <c r="AI527" s="84">
        <v>0</v>
      </c>
      <c r="AJ527" s="84">
        <v>0</v>
      </c>
      <c r="AK527" s="193">
        <v>0</v>
      </c>
      <c r="AL527" s="193">
        <v>0</v>
      </c>
      <c r="AM527" s="193">
        <v>0</v>
      </c>
      <c r="AN527" s="193">
        <v>0</v>
      </c>
      <c r="AO527" s="193">
        <v>0</v>
      </c>
      <c r="AP527" s="193">
        <v>0</v>
      </c>
      <c r="AQ527" s="193">
        <v>0</v>
      </c>
      <c r="AR527" s="193">
        <v>0</v>
      </c>
      <c r="AS527" s="193">
        <v>0</v>
      </c>
      <c r="AT527" s="193">
        <v>0</v>
      </c>
      <c r="AU527" s="84">
        <v>0</v>
      </c>
      <c r="AV527" s="303"/>
    </row>
    <row r="528" spans="1:48" ht="17.25" customHeight="1" x14ac:dyDescent="0.25">
      <c r="A528" s="498"/>
      <c r="B528" s="499"/>
      <c r="C528" s="422"/>
      <c r="D528" s="500"/>
      <c r="E528" s="501"/>
      <c r="F528" s="83" t="s">
        <v>19</v>
      </c>
      <c r="G528" s="83" t="s">
        <v>22</v>
      </c>
      <c r="H528" s="83" t="s">
        <v>59</v>
      </c>
      <c r="I528" s="83" t="s">
        <v>631</v>
      </c>
      <c r="J528" s="502"/>
      <c r="K528" s="502"/>
      <c r="L528" s="519"/>
      <c r="M528" s="519"/>
      <c r="N528" s="9">
        <v>24.18074</v>
      </c>
      <c r="O528" s="9">
        <v>24.18074</v>
      </c>
      <c r="P528" s="9">
        <v>26.137560000000001</v>
      </c>
      <c r="Q528" s="84">
        <v>0</v>
      </c>
      <c r="R528" s="84">
        <v>0</v>
      </c>
      <c r="S528" s="84">
        <v>0</v>
      </c>
      <c r="T528" s="84">
        <v>0</v>
      </c>
      <c r="U528" s="84">
        <f t="shared" ref="U528:U546" si="308">SUM(N528:T528)</f>
        <v>74.499040000000008</v>
      </c>
      <c r="V528" s="172" t="s">
        <v>8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193">
        <v>0</v>
      </c>
      <c r="AD528" s="193">
        <v>0</v>
      </c>
      <c r="AE528" s="193">
        <v>0</v>
      </c>
      <c r="AF528" s="193">
        <v>0</v>
      </c>
      <c r="AG528" s="193">
        <v>0</v>
      </c>
      <c r="AH528" s="84">
        <v>0</v>
      </c>
      <c r="AI528" s="84">
        <v>0</v>
      </c>
      <c r="AJ528" s="84">
        <v>0</v>
      </c>
      <c r="AK528" s="193">
        <v>0</v>
      </c>
      <c r="AL528" s="193">
        <v>0</v>
      </c>
      <c r="AM528" s="193">
        <v>0</v>
      </c>
      <c r="AN528" s="193">
        <v>0</v>
      </c>
      <c r="AO528" s="193">
        <v>0</v>
      </c>
      <c r="AP528" s="193">
        <v>0</v>
      </c>
      <c r="AQ528" s="193">
        <v>0</v>
      </c>
      <c r="AR528" s="193">
        <v>0</v>
      </c>
      <c r="AS528" s="193">
        <v>0</v>
      </c>
      <c r="AT528" s="193">
        <v>0</v>
      </c>
      <c r="AU528" s="84">
        <v>0</v>
      </c>
      <c r="AV528" s="303"/>
    </row>
    <row r="529" spans="1:48" ht="17.25" customHeight="1" x14ac:dyDescent="0.25">
      <c r="A529" s="498"/>
      <c r="B529" s="499"/>
      <c r="C529" s="422"/>
      <c r="D529" s="500"/>
      <c r="E529" s="501"/>
      <c r="F529" s="497" t="s">
        <v>39</v>
      </c>
      <c r="G529" s="497" t="s">
        <v>632</v>
      </c>
      <c r="H529" s="497" t="s">
        <v>59</v>
      </c>
      <c r="I529" s="497" t="s">
        <v>633</v>
      </c>
      <c r="J529" s="502"/>
      <c r="K529" s="502"/>
      <c r="L529" s="519"/>
      <c r="M529" s="519"/>
      <c r="N529" s="9">
        <v>0</v>
      </c>
      <c r="O529" s="9">
        <v>0</v>
      </c>
      <c r="P529" s="9">
        <v>0</v>
      </c>
      <c r="Q529" s="84">
        <v>0</v>
      </c>
      <c r="R529" s="84">
        <v>0</v>
      </c>
      <c r="S529" s="84">
        <v>0</v>
      </c>
      <c r="T529" s="84">
        <v>0</v>
      </c>
      <c r="U529" s="84">
        <f t="shared" si="308"/>
        <v>0</v>
      </c>
      <c r="V529" s="171" t="s">
        <v>50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193">
        <v>0</v>
      </c>
      <c r="AD529" s="193">
        <v>0</v>
      </c>
      <c r="AE529" s="193">
        <v>0</v>
      </c>
      <c r="AF529" s="193">
        <v>0</v>
      </c>
      <c r="AG529" s="193">
        <v>0</v>
      </c>
      <c r="AH529" s="84">
        <v>0</v>
      </c>
      <c r="AI529" s="84">
        <v>0</v>
      </c>
      <c r="AJ529" s="84">
        <v>0</v>
      </c>
      <c r="AK529" s="193">
        <v>0</v>
      </c>
      <c r="AL529" s="193">
        <v>0</v>
      </c>
      <c r="AM529" s="193">
        <v>0</v>
      </c>
      <c r="AN529" s="193">
        <v>0</v>
      </c>
      <c r="AO529" s="193">
        <v>0</v>
      </c>
      <c r="AP529" s="193">
        <v>0</v>
      </c>
      <c r="AQ529" s="193">
        <v>0</v>
      </c>
      <c r="AR529" s="193">
        <v>0</v>
      </c>
      <c r="AS529" s="193">
        <v>0</v>
      </c>
      <c r="AT529" s="193">
        <v>0</v>
      </c>
      <c r="AU529" s="84">
        <v>0</v>
      </c>
      <c r="AV529" s="303"/>
    </row>
    <row r="530" spans="1:48" ht="17.25" customHeight="1" x14ac:dyDescent="0.25">
      <c r="A530" s="498"/>
      <c r="B530" s="499"/>
      <c r="C530" s="422"/>
      <c r="D530" s="500"/>
      <c r="E530" s="501"/>
      <c r="F530" s="497"/>
      <c r="G530" s="497"/>
      <c r="H530" s="497"/>
      <c r="I530" s="497"/>
      <c r="J530" s="502"/>
      <c r="K530" s="502"/>
      <c r="L530" s="519"/>
      <c r="M530" s="519"/>
      <c r="N530" s="9">
        <v>0</v>
      </c>
      <c r="O530" s="9">
        <v>0</v>
      </c>
      <c r="P530" s="9">
        <v>0</v>
      </c>
      <c r="Q530" s="84">
        <v>0</v>
      </c>
      <c r="R530" s="84">
        <v>0</v>
      </c>
      <c r="S530" s="84">
        <v>0</v>
      </c>
      <c r="T530" s="84">
        <v>0</v>
      </c>
      <c r="U530" s="84">
        <f t="shared" si="308"/>
        <v>0</v>
      </c>
      <c r="V530" s="171" t="s">
        <v>51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193">
        <v>0</v>
      </c>
      <c r="AD530" s="193">
        <v>0</v>
      </c>
      <c r="AE530" s="193">
        <v>0</v>
      </c>
      <c r="AF530" s="193">
        <v>0</v>
      </c>
      <c r="AG530" s="193">
        <v>0</v>
      </c>
      <c r="AH530" s="84">
        <v>0</v>
      </c>
      <c r="AI530" s="84">
        <v>0</v>
      </c>
      <c r="AJ530" s="84">
        <v>0</v>
      </c>
      <c r="AK530" s="193">
        <v>0</v>
      </c>
      <c r="AL530" s="193">
        <v>0</v>
      </c>
      <c r="AM530" s="193">
        <v>0</v>
      </c>
      <c r="AN530" s="193">
        <v>0</v>
      </c>
      <c r="AO530" s="193">
        <v>0</v>
      </c>
      <c r="AP530" s="193">
        <v>0</v>
      </c>
      <c r="AQ530" s="193">
        <v>0</v>
      </c>
      <c r="AR530" s="193">
        <v>0</v>
      </c>
      <c r="AS530" s="193">
        <v>0</v>
      </c>
      <c r="AT530" s="193">
        <v>0</v>
      </c>
      <c r="AU530" s="84">
        <v>0</v>
      </c>
      <c r="AV530" s="303"/>
    </row>
    <row r="531" spans="1:48" ht="17.25" customHeight="1" x14ac:dyDescent="0.25">
      <c r="A531" s="498"/>
      <c r="B531" s="499"/>
      <c r="C531" s="422"/>
      <c r="D531" s="500"/>
      <c r="E531" s="501"/>
      <c r="F531" s="497"/>
      <c r="G531" s="497"/>
      <c r="H531" s="497"/>
      <c r="I531" s="497"/>
      <c r="J531" s="502"/>
      <c r="K531" s="502"/>
      <c r="L531" s="519"/>
      <c r="M531" s="519"/>
      <c r="N531" s="86">
        <v>0</v>
      </c>
      <c r="O531" s="86">
        <v>0</v>
      </c>
      <c r="P531" s="86">
        <v>0</v>
      </c>
      <c r="Q531" s="87">
        <v>0</v>
      </c>
      <c r="R531" s="87">
        <v>0</v>
      </c>
      <c r="S531" s="87">
        <v>0</v>
      </c>
      <c r="T531" s="87">
        <v>0</v>
      </c>
      <c r="U531" s="84">
        <f t="shared" si="308"/>
        <v>0</v>
      </c>
      <c r="V531" s="171" t="s">
        <v>52</v>
      </c>
      <c r="W531" s="208">
        <v>0</v>
      </c>
      <c r="X531" s="208">
        <v>0</v>
      </c>
      <c r="Y531" s="208">
        <v>0</v>
      </c>
      <c r="Z531" s="208">
        <v>0</v>
      </c>
      <c r="AA531" s="208">
        <v>0</v>
      </c>
      <c r="AB531" s="208">
        <v>0</v>
      </c>
      <c r="AC531" s="208">
        <v>0</v>
      </c>
      <c r="AD531" s="208">
        <v>0</v>
      </c>
      <c r="AE531" s="208">
        <v>0</v>
      </c>
      <c r="AF531" s="208">
        <v>0</v>
      </c>
      <c r="AG531" s="208">
        <v>0</v>
      </c>
      <c r="AH531" s="87">
        <v>0</v>
      </c>
      <c r="AI531" s="87">
        <v>0</v>
      </c>
      <c r="AJ531" s="87">
        <v>0</v>
      </c>
      <c r="AK531" s="208">
        <v>0</v>
      </c>
      <c r="AL531" s="208">
        <v>0</v>
      </c>
      <c r="AM531" s="208">
        <v>0</v>
      </c>
      <c r="AN531" s="208">
        <v>0</v>
      </c>
      <c r="AO531" s="208">
        <v>0</v>
      </c>
      <c r="AP531" s="208">
        <v>0</v>
      </c>
      <c r="AQ531" s="208">
        <v>0</v>
      </c>
      <c r="AR531" s="208">
        <v>0</v>
      </c>
      <c r="AS531" s="208">
        <v>0</v>
      </c>
      <c r="AT531" s="208">
        <v>0</v>
      </c>
      <c r="AU531" s="87">
        <v>0</v>
      </c>
      <c r="AV531" s="303"/>
    </row>
    <row r="532" spans="1:48" ht="17.25" customHeight="1" x14ac:dyDescent="0.25">
      <c r="A532" s="498"/>
      <c r="B532" s="499"/>
      <c r="C532" s="422"/>
      <c r="D532" s="500"/>
      <c r="E532" s="501"/>
      <c r="F532" s="497"/>
      <c r="G532" s="497"/>
      <c r="H532" s="497"/>
      <c r="I532" s="497"/>
      <c r="J532" s="502"/>
      <c r="K532" s="502"/>
      <c r="L532" s="519"/>
      <c r="M532" s="519"/>
      <c r="N532" s="88">
        <f>SUM(N527:N531)</f>
        <v>24.18074</v>
      </c>
      <c r="O532" s="88">
        <f t="shared" ref="O532:T532" si="309">SUM(O527:O531)</f>
        <v>24.18074</v>
      </c>
      <c r="P532" s="88">
        <f t="shared" si="309"/>
        <v>26.137560000000001</v>
      </c>
      <c r="Q532" s="176">
        <f t="shared" si="309"/>
        <v>0</v>
      </c>
      <c r="R532" s="176">
        <f t="shared" si="309"/>
        <v>0</v>
      </c>
      <c r="S532" s="176">
        <f t="shared" si="309"/>
        <v>0</v>
      </c>
      <c r="T532" s="176">
        <f t="shared" si="309"/>
        <v>0</v>
      </c>
      <c r="U532" s="177">
        <f t="shared" si="308"/>
        <v>74.499040000000008</v>
      </c>
      <c r="V532" s="178" t="s">
        <v>11</v>
      </c>
      <c r="W532" s="194">
        <f t="shared" ref="W532:AU532" si="310">SUM(W527:W531)</f>
        <v>0</v>
      </c>
      <c r="X532" s="194">
        <f t="shared" si="310"/>
        <v>0</v>
      </c>
      <c r="Y532" s="194">
        <f t="shared" si="310"/>
        <v>0</v>
      </c>
      <c r="Z532" s="194">
        <f t="shared" si="310"/>
        <v>0</v>
      </c>
      <c r="AA532" s="194">
        <f t="shared" si="310"/>
        <v>0</v>
      </c>
      <c r="AB532" s="194">
        <f t="shared" si="310"/>
        <v>0</v>
      </c>
      <c r="AC532" s="194">
        <f t="shared" si="310"/>
        <v>0</v>
      </c>
      <c r="AD532" s="194">
        <f t="shared" si="310"/>
        <v>0</v>
      </c>
      <c r="AE532" s="194">
        <f t="shared" si="310"/>
        <v>0</v>
      </c>
      <c r="AF532" s="194">
        <f t="shared" si="310"/>
        <v>0</v>
      </c>
      <c r="AG532" s="194">
        <f t="shared" si="310"/>
        <v>0</v>
      </c>
      <c r="AH532" s="176">
        <f t="shared" si="310"/>
        <v>0</v>
      </c>
      <c r="AI532" s="176">
        <f t="shared" si="310"/>
        <v>0</v>
      </c>
      <c r="AJ532" s="176">
        <f t="shared" si="310"/>
        <v>0</v>
      </c>
      <c r="AK532" s="194">
        <f t="shared" si="310"/>
        <v>0</v>
      </c>
      <c r="AL532" s="194">
        <f t="shared" si="310"/>
        <v>0</v>
      </c>
      <c r="AM532" s="194">
        <f t="shared" si="310"/>
        <v>0</v>
      </c>
      <c r="AN532" s="194">
        <f t="shared" si="310"/>
        <v>0</v>
      </c>
      <c r="AO532" s="194">
        <f t="shared" si="310"/>
        <v>0</v>
      </c>
      <c r="AP532" s="194">
        <f t="shared" si="310"/>
        <v>0</v>
      </c>
      <c r="AQ532" s="194">
        <f t="shared" si="310"/>
        <v>0</v>
      </c>
      <c r="AR532" s="194">
        <f t="shared" si="310"/>
        <v>0</v>
      </c>
      <c r="AS532" s="194">
        <f t="shared" si="310"/>
        <v>0</v>
      </c>
      <c r="AT532" s="194">
        <f t="shared" si="310"/>
        <v>0</v>
      </c>
      <c r="AU532" s="176">
        <f t="shared" si="310"/>
        <v>0</v>
      </c>
      <c r="AV532" s="329"/>
    </row>
    <row r="533" spans="1:48" ht="17.25" customHeight="1" x14ac:dyDescent="0.25">
      <c r="A533" s="498"/>
      <c r="B533" s="499" t="s">
        <v>344</v>
      </c>
      <c r="C533" s="422" t="s">
        <v>634</v>
      </c>
      <c r="D533" s="500" t="s">
        <v>635</v>
      </c>
      <c r="E533" s="501" t="s">
        <v>636</v>
      </c>
      <c r="F533" s="83" t="s">
        <v>18</v>
      </c>
      <c r="G533" s="83" t="s">
        <v>20</v>
      </c>
      <c r="H533" s="83" t="s">
        <v>296</v>
      </c>
      <c r="I533" s="83" t="s">
        <v>296</v>
      </c>
      <c r="J533" s="502">
        <v>2020</v>
      </c>
      <c r="K533" s="502">
        <v>2021</v>
      </c>
      <c r="L533" s="519">
        <v>204.84899999999999</v>
      </c>
      <c r="M533" s="519">
        <f>Q538+R538+S538+T538</f>
        <v>0</v>
      </c>
      <c r="N533" s="86">
        <v>0</v>
      </c>
      <c r="O533" s="86">
        <v>0</v>
      </c>
      <c r="P533" s="86">
        <v>0</v>
      </c>
      <c r="Q533" s="87">
        <v>0</v>
      </c>
      <c r="R533" s="87">
        <v>0</v>
      </c>
      <c r="S533" s="87">
        <v>0</v>
      </c>
      <c r="T533" s="87">
        <v>0</v>
      </c>
      <c r="U533" s="84">
        <f>SUM(N533:T533)</f>
        <v>0</v>
      </c>
      <c r="V533" s="171" t="s">
        <v>3</v>
      </c>
      <c r="W533" s="208">
        <v>0</v>
      </c>
      <c r="X533" s="208">
        <v>0</v>
      </c>
      <c r="Y533" s="208">
        <v>0</v>
      </c>
      <c r="Z533" s="208">
        <v>0</v>
      </c>
      <c r="AA533" s="208">
        <v>0</v>
      </c>
      <c r="AB533" s="208">
        <v>0</v>
      </c>
      <c r="AC533" s="208">
        <v>0</v>
      </c>
      <c r="AD533" s="208">
        <v>0</v>
      </c>
      <c r="AE533" s="208">
        <v>0</v>
      </c>
      <c r="AF533" s="208">
        <v>0</v>
      </c>
      <c r="AG533" s="208">
        <v>0</v>
      </c>
      <c r="AH533" s="87">
        <v>0</v>
      </c>
      <c r="AI533" s="87">
        <v>0</v>
      </c>
      <c r="AJ533" s="87">
        <v>0</v>
      </c>
      <c r="AK533" s="208">
        <v>0</v>
      </c>
      <c r="AL533" s="208">
        <v>0</v>
      </c>
      <c r="AM533" s="208">
        <v>0</v>
      </c>
      <c r="AN533" s="208">
        <v>0</v>
      </c>
      <c r="AO533" s="208">
        <v>0</v>
      </c>
      <c r="AP533" s="208">
        <v>0</v>
      </c>
      <c r="AQ533" s="208">
        <v>0</v>
      </c>
      <c r="AR533" s="208">
        <v>0</v>
      </c>
      <c r="AS533" s="208">
        <v>0</v>
      </c>
      <c r="AT533" s="208">
        <v>0</v>
      </c>
      <c r="AU533" s="87">
        <v>0</v>
      </c>
      <c r="AV533" s="303"/>
    </row>
    <row r="534" spans="1:48" ht="17.25" customHeight="1" x14ac:dyDescent="0.25">
      <c r="A534" s="498"/>
      <c r="B534" s="499"/>
      <c r="C534" s="422"/>
      <c r="D534" s="500"/>
      <c r="E534" s="501"/>
      <c r="F534" s="83" t="s">
        <v>19</v>
      </c>
      <c r="G534" s="83" t="s">
        <v>22</v>
      </c>
      <c r="H534" s="83" t="s">
        <v>296</v>
      </c>
      <c r="I534" s="83" t="s">
        <v>296</v>
      </c>
      <c r="J534" s="502"/>
      <c r="K534" s="502"/>
      <c r="L534" s="519"/>
      <c r="M534" s="519"/>
      <c r="N534" s="86">
        <v>0</v>
      </c>
      <c r="O534" s="86">
        <v>8.1918400000000009</v>
      </c>
      <c r="P534" s="86">
        <v>1.17269</v>
      </c>
      <c r="Q534" s="87">
        <v>0</v>
      </c>
      <c r="R534" s="87">
        <v>0</v>
      </c>
      <c r="S534" s="87">
        <v>0</v>
      </c>
      <c r="T534" s="87">
        <v>0</v>
      </c>
      <c r="U534" s="84">
        <f>SUM(N534:T534)</f>
        <v>9.3645300000000002</v>
      </c>
      <c r="V534" s="172" t="s">
        <v>8</v>
      </c>
      <c r="W534" s="208">
        <v>0</v>
      </c>
      <c r="X534" s="208">
        <v>0</v>
      </c>
      <c r="Y534" s="208">
        <v>0</v>
      </c>
      <c r="Z534" s="208">
        <v>0</v>
      </c>
      <c r="AA534" s="208">
        <v>0</v>
      </c>
      <c r="AB534" s="208">
        <v>0</v>
      </c>
      <c r="AC534" s="208">
        <v>0</v>
      </c>
      <c r="AD534" s="208">
        <v>0</v>
      </c>
      <c r="AE534" s="208">
        <v>0</v>
      </c>
      <c r="AF534" s="208">
        <v>0</v>
      </c>
      <c r="AG534" s="208">
        <v>0</v>
      </c>
      <c r="AH534" s="87">
        <v>0</v>
      </c>
      <c r="AI534" s="87">
        <v>0</v>
      </c>
      <c r="AJ534" s="87">
        <v>0</v>
      </c>
      <c r="AK534" s="208">
        <v>0</v>
      </c>
      <c r="AL534" s="208">
        <v>0</v>
      </c>
      <c r="AM534" s="208">
        <v>0</v>
      </c>
      <c r="AN534" s="208">
        <v>0</v>
      </c>
      <c r="AO534" s="208">
        <v>0</v>
      </c>
      <c r="AP534" s="208">
        <v>0</v>
      </c>
      <c r="AQ534" s="208">
        <v>0</v>
      </c>
      <c r="AR534" s="208">
        <v>0</v>
      </c>
      <c r="AS534" s="208">
        <v>0</v>
      </c>
      <c r="AT534" s="208">
        <v>0</v>
      </c>
      <c r="AU534" s="87">
        <v>0</v>
      </c>
      <c r="AV534" s="303"/>
    </row>
    <row r="535" spans="1:48" ht="19.5" customHeight="1" x14ac:dyDescent="0.25">
      <c r="A535" s="498"/>
      <c r="B535" s="499"/>
      <c r="C535" s="422"/>
      <c r="D535" s="500"/>
      <c r="E535" s="501"/>
      <c r="F535" s="497" t="s">
        <v>39</v>
      </c>
      <c r="G535" s="497" t="s">
        <v>21</v>
      </c>
      <c r="H535" s="497" t="s">
        <v>59</v>
      </c>
      <c r="I535" s="497" t="s">
        <v>305</v>
      </c>
      <c r="J535" s="502"/>
      <c r="K535" s="502"/>
      <c r="L535" s="519"/>
      <c r="M535" s="519"/>
      <c r="N535" s="86">
        <v>0</v>
      </c>
      <c r="O535" s="86">
        <v>0</v>
      </c>
      <c r="P535" s="86">
        <v>0</v>
      </c>
      <c r="Q535" s="87">
        <v>0</v>
      </c>
      <c r="R535" s="87">
        <v>0</v>
      </c>
      <c r="S535" s="87">
        <v>0</v>
      </c>
      <c r="T535" s="87">
        <v>0</v>
      </c>
      <c r="U535" s="84">
        <f>SUM(N535:T535)</f>
        <v>0</v>
      </c>
      <c r="V535" s="171" t="s">
        <v>50</v>
      </c>
      <c r="W535" s="208">
        <v>0</v>
      </c>
      <c r="X535" s="208">
        <v>0</v>
      </c>
      <c r="Y535" s="208">
        <v>0</v>
      </c>
      <c r="Z535" s="208">
        <v>0</v>
      </c>
      <c r="AA535" s="208">
        <v>0</v>
      </c>
      <c r="AB535" s="208">
        <v>0</v>
      </c>
      <c r="AC535" s="208">
        <v>0</v>
      </c>
      <c r="AD535" s="208">
        <v>0</v>
      </c>
      <c r="AE535" s="208">
        <v>0</v>
      </c>
      <c r="AF535" s="208">
        <v>0</v>
      </c>
      <c r="AG535" s="208">
        <v>0</v>
      </c>
      <c r="AH535" s="87">
        <v>0</v>
      </c>
      <c r="AI535" s="87">
        <v>0</v>
      </c>
      <c r="AJ535" s="87">
        <v>0</v>
      </c>
      <c r="AK535" s="208">
        <v>0</v>
      </c>
      <c r="AL535" s="208">
        <v>0</v>
      </c>
      <c r="AM535" s="208">
        <v>0</v>
      </c>
      <c r="AN535" s="208">
        <v>0</v>
      </c>
      <c r="AO535" s="208">
        <v>0</v>
      </c>
      <c r="AP535" s="208">
        <v>0</v>
      </c>
      <c r="AQ535" s="208">
        <v>0</v>
      </c>
      <c r="AR535" s="208">
        <v>0</v>
      </c>
      <c r="AS535" s="208">
        <v>0</v>
      </c>
      <c r="AT535" s="208">
        <v>0</v>
      </c>
      <c r="AU535" s="87">
        <v>0</v>
      </c>
      <c r="AV535" s="303"/>
    </row>
    <row r="536" spans="1:48" ht="17.25" customHeight="1" x14ac:dyDescent="0.25">
      <c r="A536" s="498"/>
      <c r="B536" s="499"/>
      <c r="C536" s="422"/>
      <c r="D536" s="500"/>
      <c r="E536" s="501"/>
      <c r="F536" s="497"/>
      <c r="G536" s="497"/>
      <c r="H536" s="497"/>
      <c r="I536" s="497"/>
      <c r="J536" s="502"/>
      <c r="K536" s="502"/>
      <c r="L536" s="519"/>
      <c r="M536" s="519"/>
      <c r="N536" s="87">
        <v>0</v>
      </c>
      <c r="O536" s="87">
        <v>0</v>
      </c>
      <c r="P536" s="87">
        <v>0</v>
      </c>
      <c r="Q536" s="87">
        <v>0</v>
      </c>
      <c r="R536" s="87">
        <v>0</v>
      </c>
      <c r="S536" s="87">
        <v>0</v>
      </c>
      <c r="T536" s="87">
        <v>0</v>
      </c>
      <c r="U536" s="84">
        <f>SUM(N536:T536)</f>
        <v>0</v>
      </c>
      <c r="V536" s="171" t="s">
        <v>51</v>
      </c>
      <c r="W536" s="208">
        <v>0</v>
      </c>
      <c r="X536" s="208">
        <v>0</v>
      </c>
      <c r="Y536" s="208">
        <v>0</v>
      </c>
      <c r="Z536" s="208">
        <v>0</v>
      </c>
      <c r="AA536" s="208">
        <v>0</v>
      </c>
      <c r="AB536" s="208">
        <v>0</v>
      </c>
      <c r="AC536" s="208">
        <v>0</v>
      </c>
      <c r="AD536" s="208">
        <v>0</v>
      </c>
      <c r="AE536" s="208">
        <v>0</v>
      </c>
      <c r="AF536" s="208">
        <v>0</v>
      </c>
      <c r="AG536" s="208">
        <v>0</v>
      </c>
      <c r="AH536" s="87">
        <v>0</v>
      </c>
      <c r="AI536" s="87">
        <v>0</v>
      </c>
      <c r="AJ536" s="87">
        <v>0</v>
      </c>
      <c r="AK536" s="208">
        <v>0</v>
      </c>
      <c r="AL536" s="208">
        <v>0</v>
      </c>
      <c r="AM536" s="208">
        <v>0</v>
      </c>
      <c r="AN536" s="208">
        <v>0</v>
      </c>
      <c r="AO536" s="208">
        <v>0</v>
      </c>
      <c r="AP536" s="208">
        <v>0</v>
      </c>
      <c r="AQ536" s="208">
        <v>0</v>
      </c>
      <c r="AR536" s="208">
        <v>0</v>
      </c>
      <c r="AS536" s="208">
        <v>0</v>
      </c>
      <c r="AT536" s="208">
        <v>0</v>
      </c>
      <c r="AU536" s="87">
        <v>0</v>
      </c>
      <c r="AV536" s="303"/>
    </row>
    <row r="537" spans="1:48" ht="17.25" customHeight="1" x14ac:dyDescent="0.25">
      <c r="A537" s="498"/>
      <c r="B537" s="499"/>
      <c r="C537" s="422"/>
      <c r="D537" s="500"/>
      <c r="E537" s="501"/>
      <c r="F537" s="497"/>
      <c r="G537" s="497"/>
      <c r="H537" s="497"/>
      <c r="I537" s="497"/>
      <c r="J537" s="502"/>
      <c r="K537" s="502"/>
      <c r="L537" s="519"/>
      <c r="M537" s="519"/>
      <c r="N537" s="87">
        <v>0</v>
      </c>
      <c r="O537" s="87">
        <v>195.48500000000001</v>
      </c>
      <c r="P537" s="87">
        <v>0</v>
      </c>
      <c r="Q537" s="87">
        <v>0</v>
      </c>
      <c r="R537" s="87">
        <v>0</v>
      </c>
      <c r="S537" s="87">
        <v>0</v>
      </c>
      <c r="T537" s="87">
        <v>0</v>
      </c>
      <c r="U537" s="84">
        <f>SUM(N537:T537)</f>
        <v>195.48500000000001</v>
      </c>
      <c r="V537" s="171" t="s">
        <v>52</v>
      </c>
      <c r="W537" s="208">
        <v>0</v>
      </c>
      <c r="X537" s="208">
        <v>0</v>
      </c>
      <c r="Y537" s="208">
        <v>0</v>
      </c>
      <c r="Z537" s="208">
        <v>0</v>
      </c>
      <c r="AA537" s="208">
        <v>0</v>
      </c>
      <c r="AB537" s="208">
        <v>0</v>
      </c>
      <c r="AC537" s="208">
        <v>0</v>
      </c>
      <c r="AD537" s="208">
        <v>0</v>
      </c>
      <c r="AE537" s="208">
        <v>0</v>
      </c>
      <c r="AF537" s="208">
        <v>0</v>
      </c>
      <c r="AG537" s="208">
        <v>0</v>
      </c>
      <c r="AH537" s="87">
        <v>0</v>
      </c>
      <c r="AI537" s="87">
        <v>0</v>
      </c>
      <c r="AJ537" s="87">
        <v>0</v>
      </c>
      <c r="AK537" s="208">
        <v>0</v>
      </c>
      <c r="AL537" s="208">
        <v>0</v>
      </c>
      <c r="AM537" s="208">
        <v>0</v>
      </c>
      <c r="AN537" s="208">
        <v>0</v>
      </c>
      <c r="AO537" s="208">
        <v>0</v>
      </c>
      <c r="AP537" s="208">
        <v>0</v>
      </c>
      <c r="AQ537" s="208">
        <v>0</v>
      </c>
      <c r="AR537" s="208">
        <v>0</v>
      </c>
      <c r="AS537" s="208">
        <v>0</v>
      </c>
      <c r="AT537" s="208">
        <v>0</v>
      </c>
      <c r="AU537" s="87">
        <v>0</v>
      </c>
      <c r="AV537" s="303"/>
    </row>
    <row r="538" spans="1:48" ht="17.25" customHeight="1" x14ac:dyDescent="0.25">
      <c r="A538" s="498"/>
      <c r="B538" s="499"/>
      <c r="C538" s="422"/>
      <c r="D538" s="500"/>
      <c r="E538" s="501"/>
      <c r="F538" s="497"/>
      <c r="G538" s="497"/>
      <c r="H538" s="497"/>
      <c r="I538" s="497"/>
      <c r="J538" s="502"/>
      <c r="K538" s="502"/>
      <c r="L538" s="519"/>
      <c r="M538" s="519"/>
      <c r="N538" s="89">
        <f t="shared" ref="N538:T538" si="311">SUM(N533:N537)</f>
        <v>0</v>
      </c>
      <c r="O538" s="89">
        <f t="shared" si="311"/>
        <v>203.67684000000003</v>
      </c>
      <c r="P538" s="89">
        <f t="shared" si="311"/>
        <v>1.17269</v>
      </c>
      <c r="Q538" s="176">
        <f t="shared" si="311"/>
        <v>0</v>
      </c>
      <c r="R538" s="176">
        <f t="shared" si="311"/>
        <v>0</v>
      </c>
      <c r="S538" s="176">
        <f t="shared" si="311"/>
        <v>0</v>
      </c>
      <c r="T538" s="176">
        <f t="shared" si="311"/>
        <v>0</v>
      </c>
      <c r="U538" s="177">
        <f t="shared" si="308"/>
        <v>204.84953000000002</v>
      </c>
      <c r="V538" s="178" t="s">
        <v>11</v>
      </c>
      <c r="W538" s="194">
        <f t="shared" ref="W538:AU538" si="312">SUM(W533:W537)</f>
        <v>0</v>
      </c>
      <c r="X538" s="194">
        <f t="shared" si="312"/>
        <v>0</v>
      </c>
      <c r="Y538" s="194">
        <f t="shared" si="312"/>
        <v>0</v>
      </c>
      <c r="Z538" s="194">
        <f t="shared" si="312"/>
        <v>0</v>
      </c>
      <c r="AA538" s="194">
        <f t="shared" si="312"/>
        <v>0</v>
      </c>
      <c r="AB538" s="194">
        <f t="shared" si="312"/>
        <v>0</v>
      </c>
      <c r="AC538" s="194">
        <f t="shared" si="312"/>
        <v>0</v>
      </c>
      <c r="AD538" s="194">
        <f t="shared" si="312"/>
        <v>0</v>
      </c>
      <c r="AE538" s="194">
        <f t="shared" si="312"/>
        <v>0</v>
      </c>
      <c r="AF538" s="194">
        <f t="shared" si="312"/>
        <v>0</v>
      </c>
      <c r="AG538" s="194">
        <f t="shared" si="312"/>
        <v>0</v>
      </c>
      <c r="AH538" s="176">
        <f t="shared" si="312"/>
        <v>0</v>
      </c>
      <c r="AI538" s="176">
        <f t="shared" si="312"/>
        <v>0</v>
      </c>
      <c r="AJ538" s="176">
        <f t="shared" si="312"/>
        <v>0</v>
      </c>
      <c r="AK538" s="194">
        <f t="shared" si="312"/>
        <v>0</v>
      </c>
      <c r="AL538" s="194">
        <f t="shared" si="312"/>
        <v>0</v>
      </c>
      <c r="AM538" s="194">
        <f t="shared" si="312"/>
        <v>0</v>
      </c>
      <c r="AN538" s="194">
        <f t="shared" si="312"/>
        <v>0</v>
      </c>
      <c r="AO538" s="194">
        <f t="shared" si="312"/>
        <v>0</v>
      </c>
      <c r="AP538" s="194">
        <f t="shared" si="312"/>
        <v>0</v>
      </c>
      <c r="AQ538" s="194">
        <f t="shared" si="312"/>
        <v>0</v>
      </c>
      <c r="AR538" s="194">
        <f t="shared" si="312"/>
        <v>0</v>
      </c>
      <c r="AS538" s="194">
        <f t="shared" si="312"/>
        <v>0</v>
      </c>
      <c r="AT538" s="194">
        <f t="shared" si="312"/>
        <v>0</v>
      </c>
      <c r="AU538" s="176">
        <f t="shared" si="312"/>
        <v>0</v>
      </c>
      <c r="AV538" s="329"/>
    </row>
    <row r="539" spans="1:48" ht="17.25" customHeight="1" x14ac:dyDescent="0.25">
      <c r="A539" s="498"/>
      <c r="B539" s="499" t="s">
        <v>343</v>
      </c>
      <c r="C539" s="422" t="s">
        <v>637</v>
      </c>
      <c r="D539" s="500" t="s">
        <v>635</v>
      </c>
      <c r="E539" s="516" t="s">
        <v>638</v>
      </c>
      <c r="F539" s="83" t="s">
        <v>18</v>
      </c>
      <c r="G539" s="83" t="s">
        <v>20</v>
      </c>
      <c r="H539" s="83" t="s">
        <v>59</v>
      </c>
      <c r="I539" s="83" t="s">
        <v>639</v>
      </c>
      <c r="J539" s="502">
        <v>2015</v>
      </c>
      <c r="K539" s="502">
        <v>2019</v>
      </c>
      <c r="L539" s="519">
        <v>7.5549999999999997</v>
      </c>
      <c r="M539" s="519">
        <f>Q546+R546+S546+T546</f>
        <v>6.5925900000000004</v>
      </c>
      <c r="N539" s="87">
        <v>0</v>
      </c>
      <c r="O539" s="87">
        <v>0</v>
      </c>
      <c r="P539" s="87">
        <v>0</v>
      </c>
      <c r="Q539" s="87">
        <v>0</v>
      </c>
      <c r="R539" s="87">
        <v>0</v>
      </c>
      <c r="S539" s="87">
        <v>0</v>
      </c>
      <c r="T539" s="87">
        <v>0</v>
      </c>
      <c r="U539" s="84">
        <f t="shared" si="308"/>
        <v>0</v>
      </c>
      <c r="V539" s="171" t="s">
        <v>3</v>
      </c>
      <c r="W539" s="208">
        <v>0</v>
      </c>
      <c r="X539" s="208">
        <v>0</v>
      </c>
      <c r="Y539" s="208">
        <v>0</v>
      </c>
      <c r="Z539" s="208">
        <v>0</v>
      </c>
      <c r="AA539" s="208">
        <v>0</v>
      </c>
      <c r="AB539" s="208">
        <v>0</v>
      </c>
      <c r="AC539" s="208">
        <v>0</v>
      </c>
      <c r="AD539" s="208">
        <v>0</v>
      </c>
      <c r="AE539" s="208">
        <v>0</v>
      </c>
      <c r="AF539" s="208">
        <v>0</v>
      </c>
      <c r="AG539" s="208">
        <v>0</v>
      </c>
      <c r="AH539" s="87">
        <v>0</v>
      </c>
      <c r="AI539" s="87">
        <v>0</v>
      </c>
      <c r="AJ539" s="87">
        <v>0</v>
      </c>
      <c r="AK539" s="208">
        <v>0</v>
      </c>
      <c r="AL539" s="208">
        <v>0</v>
      </c>
      <c r="AM539" s="208">
        <v>0</v>
      </c>
      <c r="AN539" s="208">
        <v>0</v>
      </c>
      <c r="AO539" s="208">
        <v>0</v>
      </c>
      <c r="AP539" s="208">
        <v>0</v>
      </c>
      <c r="AQ539" s="208">
        <v>0</v>
      </c>
      <c r="AR539" s="208">
        <v>0</v>
      </c>
      <c r="AS539" s="208">
        <v>0</v>
      </c>
      <c r="AT539" s="208">
        <v>0</v>
      </c>
      <c r="AU539" s="87">
        <v>0</v>
      </c>
      <c r="AV539" s="303"/>
    </row>
    <row r="540" spans="1:48" ht="33.75" customHeight="1" x14ac:dyDescent="0.25">
      <c r="A540" s="498"/>
      <c r="B540" s="499"/>
      <c r="C540" s="422"/>
      <c r="D540" s="500"/>
      <c r="E540" s="517"/>
      <c r="F540" s="83" t="s">
        <v>19</v>
      </c>
      <c r="G540" s="83" t="s">
        <v>22</v>
      </c>
      <c r="H540" s="83" t="s">
        <v>59</v>
      </c>
      <c r="I540" s="83" t="s">
        <v>640</v>
      </c>
      <c r="J540" s="502"/>
      <c r="K540" s="502"/>
      <c r="L540" s="519"/>
      <c r="M540" s="519"/>
      <c r="N540" s="87">
        <v>0</v>
      </c>
      <c r="O540" s="87">
        <v>0</v>
      </c>
      <c r="P540" s="87">
        <v>0</v>
      </c>
      <c r="Q540" s="87">
        <v>0</v>
      </c>
      <c r="R540" s="87">
        <v>6.5925900000000004</v>
      </c>
      <c r="S540" s="87">
        <v>0</v>
      </c>
      <c r="T540" s="87">
        <v>0</v>
      </c>
      <c r="U540" s="84">
        <f t="shared" si="308"/>
        <v>6.5925900000000004</v>
      </c>
      <c r="V540" s="172" t="s">
        <v>8</v>
      </c>
      <c r="W540" s="208">
        <v>0</v>
      </c>
      <c r="X540" s="208">
        <f>SUM(X541:X542)</f>
        <v>1209.98</v>
      </c>
      <c r="Y540" s="208">
        <f t="shared" ref="Y540:AT540" si="313">SUM(Y541:Y542)</f>
        <v>0</v>
      </c>
      <c r="Z540" s="208">
        <f t="shared" si="313"/>
        <v>0</v>
      </c>
      <c r="AA540" s="208">
        <f t="shared" si="313"/>
        <v>0</v>
      </c>
      <c r="AB540" s="208">
        <f t="shared" si="313"/>
        <v>0</v>
      </c>
      <c r="AC540" s="208">
        <f t="shared" si="313"/>
        <v>0</v>
      </c>
      <c r="AD540" s="208">
        <f t="shared" si="313"/>
        <v>0</v>
      </c>
      <c r="AE540" s="208">
        <f t="shared" si="313"/>
        <v>0</v>
      </c>
      <c r="AF540" s="208">
        <f t="shared" si="313"/>
        <v>1110.08</v>
      </c>
      <c r="AG540" s="208">
        <f t="shared" si="313"/>
        <v>1209.98</v>
      </c>
      <c r="AH540" s="208">
        <f t="shared" si="313"/>
        <v>0</v>
      </c>
      <c r="AI540" s="208">
        <f t="shared" si="313"/>
        <v>0</v>
      </c>
      <c r="AJ540" s="208">
        <f t="shared" si="313"/>
        <v>0</v>
      </c>
      <c r="AK540" s="208">
        <f t="shared" si="313"/>
        <v>1110.08</v>
      </c>
      <c r="AL540" s="208">
        <f t="shared" si="313"/>
        <v>0</v>
      </c>
      <c r="AM540" s="208">
        <f t="shared" si="313"/>
        <v>0</v>
      </c>
      <c r="AN540" s="208">
        <f t="shared" si="313"/>
        <v>0</v>
      </c>
      <c r="AO540" s="208">
        <f t="shared" si="313"/>
        <v>0</v>
      </c>
      <c r="AP540" s="208">
        <f t="shared" si="313"/>
        <v>0</v>
      </c>
      <c r="AQ540" s="208">
        <f t="shared" si="313"/>
        <v>0</v>
      </c>
      <c r="AR540" s="208">
        <f t="shared" si="313"/>
        <v>0</v>
      </c>
      <c r="AS540" s="208">
        <f t="shared" si="313"/>
        <v>0</v>
      </c>
      <c r="AT540" s="208">
        <f t="shared" si="313"/>
        <v>0</v>
      </c>
      <c r="AU540" s="87">
        <v>0</v>
      </c>
      <c r="AV540" s="303"/>
    </row>
    <row r="541" spans="1:48" s="276" customFormat="1" ht="27" hidden="1" customHeight="1" x14ac:dyDescent="0.2">
      <c r="A541" s="498"/>
      <c r="B541" s="499"/>
      <c r="C541" s="422"/>
      <c r="D541" s="500"/>
      <c r="E541" s="517"/>
      <c r="F541" s="281"/>
      <c r="G541" s="281"/>
      <c r="H541" s="281"/>
      <c r="I541" s="281"/>
      <c r="J541" s="502"/>
      <c r="K541" s="502"/>
      <c r="L541" s="519"/>
      <c r="M541" s="519"/>
      <c r="N541" s="282"/>
      <c r="O541" s="282"/>
      <c r="P541" s="282"/>
      <c r="Q541" s="282"/>
      <c r="R541" s="282"/>
      <c r="S541" s="282"/>
      <c r="T541" s="282"/>
      <c r="U541" s="283"/>
      <c r="V541" s="284" t="s">
        <v>965</v>
      </c>
      <c r="W541" s="285"/>
      <c r="X541" s="285">
        <v>99.9</v>
      </c>
      <c r="Y541" s="285"/>
      <c r="Z541" s="285"/>
      <c r="AA541" s="285"/>
      <c r="AB541" s="285"/>
      <c r="AC541" s="285"/>
      <c r="AD541" s="285"/>
      <c r="AE541" s="285"/>
      <c r="AF541" s="285"/>
      <c r="AG541" s="285">
        <v>99.9</v>
      </c>
      <c r="AH541" s="282"/>
      <c r="AI541" s="282"/>
      <c r="AJ541" s="282"/>
      <c r="AK541" s="285"/>
      <c r="AL541" s="285"/>
      <c r="AM541" s="285"/>
      <c r="AN541" s="285"/>
      <c r="AO541" s="285"/>
      <c r="AP541" s="285"/>
      <c r="AQ541" s="285"/>
      <c r="AR541" s="285"/>
      <c r="AS541" s="285"/>
      <c r="AT541" s="285"/>
      <c r="AU541" s="282"/>
      <c r="AV541" s="331"/>
    </row>
    <row r="542" spans="1:48" s="276" customFormat="1" ht="27" hidden="1" customHeight="1" x14ac:dyDescent="0.2">
      <c r="A542" s="498"/>
      <c r="B542" s="499"/>
      <c r="C542" s="422"/>
      <c r="D542" s="500"/>
      <c r="E542" s="517"/>
      <c r="F542" s="281"/>
      <c r="G542" s="281"/>
      <c r="H542" s="281"/>
      <c r="I542" s="281"/>
      <c r="J542" s="502"/>
      <c r="K542" s="502"/>
      <c r="L542" s="519"/>
      <c r="M542" s="519"/>
      <c r="N542" s="282"/>
      <c r="O542" s="282"/>
      <c r="P542" s="282"/>
      <c r="Q542" s="282"/>
      <c r="R542" s="282"/>
      <c r="S542" s="282"/>
      <c r="T542" s="282"/>
      <c r="U542" s="283"/>
      <c r="V542" s="284" t="s">
        <v>930</v>
      </c>
      <c r="W542" s="285"/>
      <c r="X542" s="285">
        <f>AF542</f>
        <v>1110.08</v>
      </c>
      <c r="Y542" s="285"/>
      <c r="Z542" s="285"/>
      <c r="AA542" s="285"/>
      <c r="AB542" s="285"/>
      <c r="AC542" s="285"/>
      <c r="AD542" s="285"/>
      <c r="AE542" s="285"/>
      <c r="AF542" s="285">
        <v>1110.08</v>
      </c>
      <c r="AG542" s="285">
        <f>AK542</f>
        <v>1110.08</v>
      </c>
      <c r="AH542" s="282"/>
      <c r="AI542" s="282"/>
      <c r="AJ542" s="282"/>
      <c r="AK542" s="285">
        <v>1110.08</v>
      </c>
      <c r="AL542" s="285"/>
      <c r="AM542" s="285"/>
      <c r="AN542" s="285"/>
      <c r="AO542" s="285"/>
      <c r="AP542" s="285"/>
      <c r="AQ542" s="285"/>
      <c r="AR542" s="285"/>
      <c r="AS542" s="285"/>
      <c r="AT542" s="285"/>
      <c r="AU542" s="282"/>
      <c r="AV542" s="331"/>
    </row>
    <row r="543" spans="1:48" ht="17.25" customHeight="1" x14ac:dyDescent="0.25">
      <c r="A543" s="498"/>
      <c r="B543" s="499"/>
      <c r="C543" s="422"/>
      <c r="D543" s="500"/>
      <c r="E543" s="517"/>
      <c r="F543" s="497" t="s">
        <v>39</v>
      </c>
      <c r="G543" s="497" t="s">
        <v>21</v>
      </c>
      <c r="H543" s="497" t="s">
        <v>59</v>
      </c>
      <c r="I543" s="497" t="s">
        <v>376</v>
      </c>
      <c r="J543" s="502"/>
      <c r="K543" s="502"/>
      <c r="L543" s="519"/>
      <c r="M543" s="519"/>
      <c r="N543" s="87">
        <v>0</v>
      </c>
      <c r="O543" s="87">
        <v>0</v>
      </c>
      <c r="P543" s="87">
        <v>0</v>
      </c>
      <c r="Q543" s="87">
        <v>0</v>
      </c>
      <c r="R543" s="87">
        <v>0</v>
      </c>
      <c r="S543" s="87">
        <v>0</v>
      </c>
      <c r="T543" s="87">
        <v>0</v>
      </c>
      <c r="U543" s="84">
        <f t="shared" si="308"/>
        <v>0</v>
      </c>
      <c r="V543" s="171" t="s">
        <v>50</v>
      </c>
      <c r="W543" s="208">
        <v>0</v>
      </c>
      <c r="X543" s="208">
        <v>0</v>
      </c>
      <c r="Y543" s="208">
        <v>0</v>
      </c>
      <c r="Z543" s="208">
        <v>0</v>
      </c>
      <c r="AA543" s="208">
        <v>0</v>
      </c>
      <c r="AB543" s="208">
        <v>0</v>
      </c>
      <c r="AC543" s="208">
        <v>0</v>
      </c>
      <c r="AD543" s="208">
        <v>0</v>
      </c>
      <c r="AE543" s="208">
        <v>0</v>
      </c>
      <c r="AF543" s="208">
        <v>0</v>
      </c>
      <c r="AG543" s="208">
        <v>0</v>
      </c>
      <c r="AH543" s="87">
        <v>0</v>
      </c>
      <c r="AI543" s="87">
        <v>0</v>
      </c>
      <c r="AJ543" s="87">
        <v>0</v>
      </c>
      <c r="AK543" s="208">
        <v>0</v>
      </c>
      <c r="AL543" s="208">
        <v>0</v>
      </c>
      <c r="AM543" s="208">
        <v>0</v>
      </c>
      <c r="AN543" s="208">
        <v>0</v>
      </c>
      <c r="AO543" s="208">
        <v>0</v>
      </c>
      <c r="AP543" s="208">
        <v>0</v>
      </c>
      <c r="AQ543" s="208">
        <v>0</v>
      </c>
      <c r="AR543" s="208">
        <v>0</v>
      </c>
      <c r="AS543" s="208">
        <v>0</v>
      </c>
      <c r="AT543" s="208">
        <v>0</v>
      </c>
      <c r="AU543" s="87">
        <v>0</v>
      </c>
      <c r="AV543" s="303"/>
    </row>
    <row r="544" spans="1:48" ht="19.5" customHeight="1" x14ac:dyDescent="0.25">
      <c r="A544" s="498"/>
      <c r="B544" s="499"/>
      <c r="C544" s="422"/>
      <c r="D544" s="500"/>
      <c r="E544" s="517"/>
      <c r="F544" s="497"/>
      <c r="G544" s="497"/>
      <c r="H544" s="497"/>
      <c r="I544" s="497"/>
      <c r="J544" s="502"/>
      <c r="K544" s="502"/>
      <c r="L544" s="519"/>
      <c r="M544" s="519"/>
      <c r="N544" s="87">
        <v>0</v>
      </c>
      <c r="O544" s="87">
        <v>0</v>
      </c>
      <c r="P544" s="87">
        <v>0</v>
      </c>
      <c r="Q544" s="87">
        <v>0</v>
      </c>
      <c r="R544" s="87">
        <v>0</v>
      </c>
      <c r="S544" s="87">
        <v>0</v>
      </c>
      <c r="T544" s="87">
        <v>0</v>
      </c>
      <c r="U544" s="84">
        <f t="shared" si="308"/>
        <v>0</v>
      </c>
      <c r="V544" s="171" t="s">
        <v>51</v>
      </c>
      <c r="W544" s="208">
        <v>0</v>
      </c>
      <c r="X544" s="208">
        <v>0</v>
      </c>
      <c r="Y544" s="208">
        <v>0</v>
      </c>
      <c r="Z544" s="208">
        <v>0</v>
      </c>
      <c r="AA544" s="208">
        <v>0</v>
      </c>
      <c r="AB544" s="208">
        <v>0</v>
      </c>
      <c r="AC544" s="208">
        <v>0</v>
      </c>
      <c r="AD544" s="208">
        <v>0</v>
      </c>
      <c r="AE544" s="208">
        <v>0</v>
      </c>
      <c r="AF544" s="208">
        <v>0</v>
      </c>
      <c r="AG544" s="208">
        <v>0</v>
      </c>
      <c r="AH544" s="87">
        <v>0</v>
      </c>
      <c r="AI544" s="87">
        <v>0</v>
      </c>
      <c r="AJ544" s="87">
        <v>0</v>
      </c>
      <c r="AK544" s="208">
        <v>0</v>
      </c>
      <c r="AL544" s="208">
        <v>0</v>
      </c>
      <c r="AM544" s="208">
        <v>0</v>
      </c>
      <c r="AN544" s="208">
        <v>0</v>
      </c>
      <c r="AO544" s="208">
        <v>0</v>
      </c>
      <c r="AP544" s="208">
        <v>0</v>
      </c>
      <c r="AQ544" s="208">
        <v>0</v>
      </c>
      <c r="AR544" s="208">
        <v>0</v>
      </c>
      <c r="AS544" s="208">
        <v>0</v>
      </c>
      <c r="AT544" s="208">
        <v>0</v>
      </c>
      <c r="AU544" s="87">
        <v>0</v>
      </c>
      <c r="AV544" s="303"/>
    </row>
    <row r="545" spans="1:48" ht="17.25" customHeight="1" x14ac:dyDescent="0.25">
      <c r="A545" s="498"/>
      <c r="B545" s="499"/>
      <c r="C545" s="422"/>
      <c r="D545" s="500"/>
      <c r="E545" s="517"/>
      <c r="F545" s="497"/>
      <c r="G545" s="497"/>
      <c r="H545" s="497"/>
      <c r="I545" s="497"/>
      <c r="J545" s="502"/>
      <c r="K545" s="502"/>
      <c r="L545" s="519"/>
      <c r="M545" s="519"/>
      <c r="N545" s="87">
        <v>0.40332999999999997</v>
      </c>
      <c r="O545" s="87">
        <v>0</v>
      </c>
      <c r="P545" s="87">
        <v>0</v>
      </c>
      <c r="Q545" s="87">
        <v>0</v>
      </c>
      <c r="R545" s="87">
        <v>0</v>
      </c>
      <c r="S545" s="87">
        <v>0</v>
      </c>
      <c r="T545" s="87">
        <v>0</v>
      </c>
      <c r="U545" s="84">
        <f t="shared" si="308"/>
        <v>0.40332999999999997</v>
      </c>
      <c r="V545" s="171" t="s">
        <v>52</v>
      </c>
      <c r="W545" s="208">
        <v>0</v>
      </c>
      <c r="X545" s="208">
        <v>0</v>
      </c>
      <c r="Y545" s="208">
        <v>0</v>
      </c>
      <c r="Z545" s="208">
        <v>0</v>
      </c>
      <c r="AA545" s="208">
        <v>0</v>
      </c>
      <c r="AB545" s="208">
        <v>0</v>
      </c>
      <c r="AC545" s="208">
        <v>0</v>
      </c>
      <c r="AD545" s="208">
        <v>0</v>
      </c>
      <c r="AE545" s="208">
        <v>0</v>
      </c>
      <c r="AF545" s="208">
        <v>0</v>
      </c>
      <c r="AG545" s="208">
        <v>0</v>
      </c>
      <c r="AH545" s="87">
        <v>0</v>
      </c>
      <c r="AI545" s="87">
        <v>0</v>
      </c>
      <c r="AJ545" s="87">
        <v>0</v>
      </c>
      <c r="AK545" s="208">
        <v>0</v>
      </c>
      <c r="AL545" s="208">
        <v>0</v>
      </c>
      <c r="AM545" s="208">
        <v>0</v>
      </c>
      <c r="AN545" s="208">
        <v>0</v>
      </c>
      <c r="AO545" s="208">
        <v>0</v>
      </c>
      <c r="AP545" s="208">
        <v>0</v>
      </c>
      <c r="AQ545" s="208">
        <v>0</v>
      </c>
      <c r="AR545" s="208">
        <v>0</v>
      </c>
      <c r="AS545" s="208">
        <v>0</v>
      </c>
      <c r="AT545" s="208">
        <v>0</v>
      </c>
      <c r="AU545" s="87">
        <v>0</v>
      </c>
      <c r="AV545" s="303"/>
    </row>
    <row r="546" spans="1:48" ht="17.25" customHeight="1" x14ac:dyDescent="0.25">
      <c r="A546" s="498"/>
      <c r="B546" s="499"/>
      <c r="C546" s="422"/>
      <c r="D546" s="500"/>
      <c r="E546" s="518"/>
      <c r="F546" s="497"/>
      <c r="G546" s="497"/>
      <c r="H546" s="497"/>
      <c r="I546" s="497"/>
      <c r="J546" s="502"/>
      <c r="K546" s="502"/>
      <c r="L546" s="519"/>
      <c r="M546" s="519"/>
      <c r="N546" s="89">
        <f>SUM(N539:N545)</f>
        <v>0.40332999999999997</v>
      </c>
      <c r="O546" s="89">
        <f t="shared" ref="O546:T546" si="314">SUM(O539:O545)</f>
        <v>0</v>
      </c>
      <c r="P546" s="89">
        <f t="shared" si="314"/>
        <v>0</v>
      </c>
      <c r="Q546" s="176">
        <f t="shared" si="314"/>
        <v>0</v>
      </c>
      <c r="R546" s="176">
        <f t="shared" si="314"/>
        <v>6.5925900000000004</v>
      </c>
      <c r="S546" s="176">
        <f t="shared" si="314"/>
        <v>0</v>
      </c>
      <c r="T546" s="176">
        <f t="shared" si="314"/>
        <v>0</v>
      </c>
      <c r="U546" s="177">
        <f t="shared" si="308"/>
        <v>6.9959199999999999</v>
      </c>
      <c r="V546" s="178" t="s">
        <v>11</v>
      </c>
      <c r="W546" s="194">
        <f t="shared" ref="W546" si="315">SUM(W539:W545)</f>
        <v>0</v>
      </c>
      <c r="X546" s="194">
        <f>X540</f>
        <v>1209.98</v>
      </c>
      <c r="Y546" s="194">
        <f t="shared" ref="Y546:AU546" si="316">Y540</f>
        <v>0</v>
      </c>
      <c r="Z546" s="194">
        <f t="shared" si="316"/>
        <v>0</v>
      </c>
      <c r="AA546" s="194">
        <f t="shared" si="316"/>
        <v>0</v>
      </c>
      <c r="AB546" s="194">
        <f t="shared" si="316"/>
        <v>0</v>
      </c>
      <c r="AC546" s="194">
        <f t="shared" si="316"/>
        <v>0</v>
      </c>
      <c r="AD546" s="194">
        <f t="shared" si="316"/>
        <v>0</v>
      </c>
      <c r="AE546" s="194">
        <f t="shared" si="316"/>
        <v>0</v>
      </c>
      <c r="AF546" s="194">
        <f t="shared" si="316"/>
        <v>1110.08</v>
      </c>
      <c r="AG546" s="194">
        <f t="shared" si="316"/>
        <v>1209.98</v>
      </c>
      <c r="AH546" s="194">
        <f t="shared" si="316"/>
        <v>0</v>
      </c>
      <c r="AI546" s="194">
        <f t="shared" si="316"/>
        <v>0</v>
      </c>
      <c r="AJ546" s="194">
        <f t="shared" si="316"/>
        <v>0</v>
      </c>
      <c r="AK546" s="194">
        <f t="shared" si="316"/>
        <v>1110.08</v>
      </c>
      <c r="AL546" s="194">
        <f t="shared" si="316"/>
        <v>0</v>
      </c>
      <c r="AM546" s="194">
        <f t="shared" si="316"/>
        <v>0</v>
      </c>
      <c r="AN546" s="194">
        <f t="shared" si="316"/>
        <v>0</v>
      </c>
      <c r="AO546" s="194">
        <f t="shared" si="316"/>
        <v>0</v>
      </c>
      <c r="AP546" s="194">
        <f t="shared" si="316"/>
        <v>0</v>
      </c>
      <c r="AQ546" s="194">
        <f t="shared" si="316"/>
        <v>0</v>
      </c>
      <c r="AR546" s="194">
        <f t="shared" si="316"/>
        <v>0</v>
      </c>
      <c r="AS546" s="194">
        <f t="shared" si="316"/>
        <v>0</v>
      </c>
      <c r="AT546" s="194">
        <f t="shared" si="316"/>
        <v>0</v>
      </c>
      <c r="AU546" s="194">
        <f t="shared" si="316"/>
        <v>0</v>
      </c>
      <c r="AV546" s="329"/>
    </row>
    <row r="547" spans="1:48" ht="19.5" customHeight="1" x14ac:dyDescent="0.25">
      <c r="A547" s="503" t="s">
        <v>641</v>
      </c>
      <c r="B547" s="504"/>
      <c r="C547" s="504"/>
      <c r="D547" s="504"/>
      <c r="E547" s="504"/>
      <c r="F547" s="504"/>
      <c r="G547" s="504"/>
      <c r="H547" s="504"/>
      <c r="I547" s="504"/>
      <c r="J547" s="504"/>
      <c r="K547" s="504"/>
      <c r="L547" s="504"/>
      <c r="M547" s="504"/>
      <c r="N547" s="504"/>
      <c r="O547" s="504"/>
      <c r="P547" s="504"/>
      <c r="Q547" s="504"/>
      <c r="R547" s="504"/>
      <c r="S547" s="504"/>
      <c r="T547" s="504"/>
      <c r="U547" s="504"/>
      <c r="V547" s="504"/>
      <c r="W547" s="505"/>
      <c r="X547" s="505"/>
      <c r="Y547" s="505"/>
      <c r="Z547" s="505"/>
      <c r="AA547" s="505"/>
      <c r="AB547" s="505"/>
      <c r="AC547" s="505"/>
      <c r="AD547" s="505"/>
      <c r="AE547" s="505"/>
      <c r="AF547" s="505"/>
      <c r="AG547" s="505"/>
      <c r="AH547" s="505"/>
      <c r="AI547" s="505"/>
      <c r="AJ547" s="505"/>
      <c r="AK547" s="505"/>
      <c r="AL547" s="505"/>
      <c r="AM547" s="505"/>
      <c r="AN547" s="505"/>
      <c r="AO547" s="505"/>
      <c r="AP547" s="505"/>
      <c r="AQ547" s="505"/>
      <c r="AR547" s="505"/>
      <c r="AS547" s="505"/>
      <c r="AT547" s="505"/>
      <c r="AU547" s="505"/>
      <c r="AV547" s="506"/>
    </row>
    <row r="548" spans="1:48" ht="17.25" customHeight="1" x14ac:dyDescent="0.25">
      <c r="A548" s="526" t="s">
        <v>642</v>
      </c>
      <c r="B548" s="526"/>
      <c r="C548" s="526"/>
      <c r="D548" s="526"/>
      <c r="E548" s="526"/>
      <c r="F548" s="526"/>
      <c r="G548" s="526"/>
      <c r="H548" s="526"/>
      <c r="I548" s="526"/>
      <c r="J548" s="526"/>
      <c r="K548" s="526"/>
      <c r="L548" s="526"/>
      <c r="M548" s="526"/>
      <c r="N548" s="526"/>
      <c r="O548" s="526"/>
      <c r="P548" s="526"/>
      <c r="Q548" s="526"/>
      <c r="R548" s="526"/>
      <c r="S548" s="526"/>
      <c r="T548" s="526"/>
      <c r="U548" s="526"/>
      <c r="V548" s="527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89"/>
      <c r="AI548" s="189"/>
      <c r="AJ548" s="189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89"/>
      <c r="AV548" s="303"/>
    </row>
    <row r="549" spans="1:48" ht="15.75" customHeight="1" x14ac:dyDescent="0.25">
      <c r="A549" s="180"/>
      <c r="B549" s="595" t="s">
        <v>643</v>
      </c>
      <c r="C549" s="596"/>
      <c r="D549" s="596"/>
      <c r="E549" s="596"/>
      <c r="F549" s="596"/>
      <c r="G549" s="596"/>
      <c r="H549" s="596"/>
      <c r="I549" s="596"/>
      <c r="J549" s="596"/>
      <c r="K549" s="596"/>
      <c r="L549" s="596"/>
      <c r="M549" s="596"/>
      <c r="N549" s="596"/>
      <c r="O549" s="596"/>
      <c r="P549" s="596"/>
      <c r="Q549" s="596"/>
      <c r="R549" s="596"/>
      <c r="S549" s="596"/>
      <c r="T549" s="596"/>
      <c r="U549" s="596"/>
      <c r="V549" s="596"/>
      <c r="W549" s="408"/>
      <c r="X549" s="408"/>
      <c r="Y549" s="408"/>
      <c r="Z549" s="408"/>
      <c r="AA549" s="408"/>
      <c r="AB549" s="408"/>
      <c r="AC549" s="408"/>
      <c r="AD549" s="408"/>
      <c r="AE549" s="408"/>
      <c r="AF549" s="408"/>
      <c r="AG549" s="408"/>
      <c r="AH549" s="408"/>
      <c r="AI549" s="408"/>
      <c r="AJ549" s="408"/>
      <c r="AK549" s="408"/>
      <c r="AL549" s="408"/>
      <c r="AM549" s="408"/>
      <c r="AN549" s="408"/>
      <c r="AO549" s="408"/>
      <c r="AP549" s="408"/>
      <c r="AQ549" s="408"/>
      <c r="AR549" s="408"/>
      <c r="AS549" s="408"/>
      <c r="AT549" s="408"/>
      <c r="AU549" s="408"/>
      <c r="AV549" s="409"/>
    </row>
    <row r="550" spans="1:48" ht="19.5" customHeight="1" x14ac:dyDescent="0.25">
      <c r="A550" s="503" t="s">
        <v>626</v>
      </c>
      <c r="B550" s="504"/>
      <c r="C550" s="504"/>
      <c r="D550" s="504"/>
      <c r="E550" s="504"/>
      <c r="F550" s="504"/>
      <c r="G550" s="504"/>
      <c r="H550" s="504"/>
      <c r="I550" s="504"/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5"/>
      <c r="X550" s="505"/>
      <c r="Y550" s="505"/>
      <c r="Z550" s="505"/>
      <c r="AA550" s="505"/>
      <c r="AB550" s="505"/>
      <c r="AC550" s="505"/>
      <c r="AD550" s="505"/>
      <c r="AE550" s="505"/>
      <c r="AF550" s="505"/>
      <c r="AG550" s="505"/>
      <c r="AH550" s="505"/>
      <c r="AI550" s="505"/>
      <c r="AJ550" s="505"/>
      <c r="AK550" s="505"/>
      <c r="AL550" s="505"/>
      <c r="AM550" s="505"/>
      <c r="AN550" s="505"/>
      <c r="AO550" s="505"/>
      <c r="AP550" s="505"/>
      <c r="AQ550" s="505"/>
      <c r="AR550" s="505"/>
      <c r="AS550" s="505"/>
      <c r="AT550" s="505"/>
      <c r="AU550" s="505"/>
      <c r="AV550" s="506"/>
    </row>
    <row r="551" spans="1:48" ht="19.5" customHeight="1" x14ac:dyDescent="0.25">
      <c r="A551" s="528" t="s">
        <v>53</v>
      </c>
      <c r="B551" s="520" t="s">
        <v>644</v>
      </c>
      <c r="C551" s="422" t="s">
        <v>645</v>
      </c>
      <c r="D551" s="523" t="s">
        <v>628</v>
      </c>
      <c r="E551" s="516" t="s">
        <v>646</v>
      </c>
      <c r="F551" s="83" t="s">
        <v>18</v>
      </c>
      <c r="G551" s="83" t="s">
        <v>20</v>
      </c>
      <c r="H551" s="83" t="s">
        <v>296</v>
      </c>
      <c r="I551" s="83" t="s">
        <v>296</v>
      </c>
      <c r="J551" s="507">
        <v>2022</v>
      </c>
      <c r="K551" s="507">
        <v>2022</v>
      </c>
      <c r="L551" s="510">
        <v>21.626999999999999</v>
      </c>
      <c r="M551" s="510">
        <f>Q556+R556+S556+T556</f>
        <v>21.62771</v>
      </c>
      <c r="N551" s="87">
        <v>0</v>
      </c>
      <c r="O551" s="87">
        <v>0</v>
      </c>
      <c r="P551" s="87">
        <v>0</v>
      </c>
      <c r="Q551" s="87">
        <v>0</v>
      </c>
      <c r="R551" s="87">
        <v>0</v>
      </c>
      <c r="S551" s="87">
        <v>0</v>
      </c>
      <c r="T551" s="87">
        <v>0</v>
      </c>
      <c r="U551" s="84">
        <f>SUM(N551:T551)</f>
        <v>0</v>
      </c>
      <c r="V551" s="171" t="s">
        <v>3</v>
      </c>
      <c r="W551" s="208">
        <v>0</v>
      </c>
      <c r="X551" s="208">
        <v>0</v>
      </c>
      <c r="Y551" s="208">
        <v>0</v>
      </c>
      <c r="Z551" s="208">
        <v>0</v>
      </c>
      <c r="AA551" s="208">
        <v>0</v>
      </c>
      <c r="AB551" s="208">
        <v>0</v>
      </c>
      <c r="AC551" s="208">
        <v>0</v>
      </c>
      <c r="AD551" s="208">
        <v>0</v>
      </c>
      <c r="AE551" s="208">
        <v>0</v>
      </c>
      <c r="AF551" s="208">
        <v>0</v>
      </c>
      <c r="AG551" s="208">
        <v>0</v>
      </c>
      <c r="AH551" s="87">
        <v>0</v>
      </c>
      <c r="AI551" s="87">
        <v>0</v>
      </c>
      <c r="AJ551" s="87">
        <v>0</v>
      </c>
      <c r="AK551" s="208">
        <v>0</v>
      </c>
      <c r="AL551" s="208">
        <v>0</v>
      </c>
      <c r="AM551" s="208">
        <v>0</v>
      </c>
      <c r="AN551" s="208">
        <v>0</v>
      </c>
      <c r="AO551" s="208">
        <v>0</v>
      </c>
      <c r="AP551" s="208">
        <v>0</v>
      </c>
      <c r="AQ551" s="208">
        <v>0</v>
      </c>
      <c r="AR551" s="208">
        <v>0</v>
      </c>
      <c r="AS551" s="208">
        <v>0</v>
      </c>
      <c r="AT551" s="208">
        <v>0</v>
      </c>
      <c r="AU551" s="87">
        <v>0</v>
      </c>
      <c r="AV551" s="583" t="s">
        <v>1001</v>
      </c>
    </row>
    <row r="552" spans="1:48" ht="17.25" customHeight="1" x14ac:dyDescent="0.25">
      <c r="A552" s="529"/>
      <c r="B552" s="521"/>
      <c r="C552" s="422"/>
      <c r="D552" s="524"/>
      <c r="E552" s="517"/>
      <c r="F552" s="83" t="s">
        <v>19</v>
      </c>
      <c r="G552" s="83" t="s">
        <v>22</v>
      </c>
      <c r="H552" s="83" t="s">
        <v>296</v>
      </c>
      <c r="I552" s="83" t="s">
        <v>296</v>
      </c>
      <c r="J552" s="508"/>
      <c r="K552" s="508"/>
      <c r="L552" s="511"/>
      <c r="M552" s="511"/>
      <c r="N552" s="87">
        <v>0</v>
      </c>
      <c r="O552" s="87">
        <v>0</v>
      </c>
      <c r="P552" s="87">
        <v>0</v>
      </c>
      <c r="Q552" s="87">
        <v>21.62771</v>
      </c>
      <c r="R552" s="87">
        <v>0</v>
      </c>
      <c r="S552" s="87">
        <v>0</v>
      </c>
      <c r="T552" s="87">
        <v>0</v>
      </c>
      <c r="U552" s="84">
        <f t="shared" ref="U552:U556" si="317">SUM(N552:T552)</f>
        <v>21.62771</v>
      </c>
      <c r="V552" s="172" t="s">
        <v>8</v>
      </c>
      <c r="W552" s="208">
        <v>21627.71</v>
      </c>
      <c r="X552" s="208">
        <v>0</v>
      </c>
      <c r="Y552" s="208">
        <v>0</v>
      </c>
      <c r="Z552" s="208">
        <v>0</v>
      </c>
      <c r="AA552" s="208">
        <v>0</v>
      </c>
      <c r="AB552" s="208">
        <v>0</v>
      </c>
      <c r="AC552" s="208">
        <v>0</v>
      </c>
      <c r="AD552" s="208">
        <v>0</v>
      </c>
      <c r="AE552" s="208">
        <v>0</v>
      </c>
      <c r="AF552" s="208">
        <v>0</v>
      </c>
      <c r="AG552" s="208">
        <v>0</v>
      </c>
      <c r="AH552" s="87">
        <v>0</v>
      </c>
      <c r="AI552" s="87">
        <v>0</v>
      </c>
      <c r="AJ552" s="87">
        <v>0</v>
      </c>
      <c r="AK552" s="208">
        <v>0</v>
      </c>
      <c r="AL552" s="208">
        <v>0</v>
      </c>
      <c r="AM552" s="208">
        <v>0</v>
      </c>
      <c r="AN552" s="208">
        <v>0</v>
      </c>
      <c r="AO552" s="208">
        <v>0</v>
      </c>
      <c r="AP552" s="208">
        <v>0</v>
      </c>
      <c r="AQ552" s="208">
        <v>0</v>
      </c>
      <c r="AR552" s="208">
        <v>0</v>
      </c>
      <c r="AS552" s="208">
        <v>0</v>
      </c>
      <c r="AT552" s="208">
        <v>0</v>
      </c>
      <c r="AU552" s="87">
        <v>0</v>
      </c>
      <c r="AV552" s="584"/>
    </row>
    <row r="553" spans="1:48" ht="17.25" customHeight="1" x14ac:dyDescent="0.25">
      <c r="A553" s="529"/>
      <c r="B553" s="521"/>
      <c r="C553" s="422"/>
      <c r="D553" s="524"/>
      <c r="E553" s="517"/>
      <c r="F553" s="513" t="s">
        <v>39</v>
      </c>
      <c r="G553" s="513" t="s">
        <v>21</v>
      </c>
      <c r="H553" s="513" t="s">
        <v>59</v>
      </c>
      <c r="I553" s="513" t="s">
        <v>371</v>
      </c>
      <c r="J553" s="508"/>
      <c r="K553" s="508"/>
      <c r="L553" s="511"/>
      <c r="M553" s="511"/>
      <c r="N553" s="87">
        <v>0</v>
      </c>
      <c r="O553" s="87">
        <v>0</v>
      </c>
      <c r="P553" s="87">
        <v>0</v>
      </c>
      <c r="Q553" s="87">
        <v>0</v>
      </c>
      <c r="R553" s="87">
        <v>0</v>
      </c>
      <c r="S553" s="87">
        <v>0</v>
      </c>
      <c r="T553" s="87">
        <v>0</v>
      </c>
      <c r="U553" s="84">
        <f t="shared" si="317"/>
        <v>0</v>
      </c>
      <c r="V553" s="171" t="s">
        <v>50</v>
      </c>
      <c r="W553" s="208">
        <v>0</v>
      </c>
      <c r="X553" s="208">
        <v>0</v>
      </c>
      <c r="Y553" s="208">
        <v>0</v>
      </c>
      <c r="Z553" s="208">
        <v>0</v>
      </c>
      <c r="AA553" s="208">
        <v>0</v>
      </c>
      <c r="AB553" s="208">
        <v>0</v>
      </c>
      <c r="AC553" s="208">
        <v>0</v>
      </c>
      <c r="AD553" s="208">
        <v>0</v>
      </c>
      <c r="AE553" s="208">
        <v>0</v>
      </c>
      <c r="AF553" s="208">
        <v>0</v>
      </c>
      <c r="AG553" s="208">
        <v>0</v>
      </c>
      <c r="AH553" s="87">
        <v>0</v>
      </c>
      <c r="AI553" s="87">
        <v>0</v>
      </c>
      <c r="AJ553" s="87">
        <v>0</v>
      </c>
      <c r="AK553" s="208">
        <v>0</v>
      </c>
      <c r="AL553" s="208">
        <v>0</v>
      </c>
      <c r="AM553" s="208">
        <v>0</v>
      </c>
      <c r="AN553" s="208">
        <v>0</v>
      </c>
      <c r="AO553" s="208">
        <v>0</v>
      </c>
      <c r="AP553" s="208">
        <v>0</v>
      </c>
      <c r="AQ553" s="208">
        <v>0</v>
      </c>
      <c r="AR553" s="208">
        <v>0</v>
      </c>
      <c r="AS553" s="208">
        <v>0</v>
      </c>
      <c r="AT553" s="208">
        <v>0</v>
      </c>
      <c r="AU553" s="87">
        <v>0</v>
      </c>
      <c r="AV553" s="584"/>
    </row>
    <row r="554" spans="1:48" ht="17.25" customHeight="1" x14ac:dyDescent="0.25">
      <c r="A554" s="529"/>
      <c r="B554" s="521"/>
      <c r="C554" s="422"/>
      <c r="D554" s="524"/>
      <c r="E554" s="517"/>
      <c r="F554" s="514"/>
      <c r="G554" s="514"/>
      <c r="H554" s="514"/>
      <c r="I554" s="514"/>
      <c r="J554" s="508"/>
      <c r="K554" s="508"/>
      <c r="L554" s="511"/>
      <c r="M554" s="511"/>
      <c r="N554" s="87">
        <v>0</v>
      </c>
      <c r="O554" s="87">
        <v>0</v>
      </c>
      <c r="P554" s="87">
        <v>0</v>
      </c>
      <c r="Q554" s="87">
        <v>0</v>
      </c>
      <c r="R554" s="87">
        <v>0</v>
      </c>
      <c r="S554" s="87">
        <v>0</v>
      </c>
      <c r="T554" s="87">
        <v>0</v>
      </c>
      <c r="U554" s="84">
        <f t="shared" si="317"/>
        <v>0</v>
      </c>
      <c r="V554" s="171" t="s">
        <v>51</v>
      </c>
      <c r="W554" s="208">
        <v>0</v>
      </c>
      <c r="X554" s="208">
        <v>0</v>
      </c>
      <c r="Y554" s="208">
        <v>0</v>
      </c>
      <c r="Z554" s="208">
        <v>0</v>
      </c>
      <c r="AA554" s="208">
        <v>0</v>
      </c>
      <c r="AB554" s="208">
        <v>0</v>
      </c>
      <c r="AC554" s="208">
        <v>0</v>
      </c>
      <c r="AD554" s="208">
        <v>0</v>
      </c>
      <c r="AE554" s="208">
        <v>0</v>
      </c>
      <c r="AF554" s="208">
        <v>0</v>
      </c>
      <c r="AG554" s="208">
        <v>0</v>
      </c>
      <c r="AH554" s="87">
        <v>0</v>
      </c>
      <c r="AI554" s="87">
        <v>0</v>
      </c>
      <c r="AJ554" s="87">
        <v>0</v>
      </c>
      <c r="AK554" s="208">
        <v>0</v>
      </c>
      <c r="AL554" s="208">
        <v>0</v>
      </c>
      <c r="AM554" s="208">
        <v>0</v>
      </c>
      <c r="AN554" s="208">
        <v>0</v>
      </c>
      <c r="AO554" s="208">
        <v>0</v>
      </c>
      <c r="AP554" s="208">
        <v>0</v>
      </c>
      <c r="AQ554" s="208">
        <v>0</v>
      </c>
      <c r="AR554" s="208">
        <v>0</v>
      </c>
      <c r="AS554" s="208">
        <v>0</v>
      </c>
      <c r="AT554" s="208">
        <v>0</v>
      </c>
      <c r="AU554" s="87">
        <v>0</v>
      </c>
      <c r="AV554" s="584"/>
    </row>
    <row r="555" spans="1:48" ht="17.25" customHeight="1" x14ac:dyDescent="0.25">
      <c r="A555" s="529"/>
      <c r="B555" s="521"/>
      <c r="C555" s="422"/>
      <c r="D555" s="524"/>
      <c r="E555" s="517"/>
      <c r="F555" s="514"/>
      <c r="G555" s="514"/>
      <c r="H555" s="514"/>
      <c r="I555" s="514"/>
      <c r="J555" s="508"/>
      <c r="K555" s="508"/>
      <c r="L555" s="511"/>
      <c r="M555" s="511"/>
      <c r="N555" s="87">
        <v>0</v>
      </c>
      <c r="O555" s="87">
        <v>0</v>
      </c>
      <c r="P555" s="87">
        <v>0</v>
      </c>
      <c r="Q555" s="87">
        <v>0</v>
      </c>
      <c r="R555" s="87">
        <v>0</v>
      </c>
      <c r="S555" s="87">
        <v>0</v>
      </c>
      <c r="T555" s="87">
        <v>0</v>
      </c>
      <c r="U555" s="84">
        <f t="shared" si="317"/>
        <v>0</v>
      </c>
      <c r="V555" s="171" t="s">
        <v>52</v>
      </c>
      <c r="W555" s="208">
        <v>0</v>
      </c>
      <c r="X555" s="208">
        <v>0</v>
      </c>
      <c r="Y555" s="208">
        <v>0</v>
      </c>
      <c r="Z555" s="208">
        <v>0</v>
      </c>
      <c r="AA555" s="208">
        <v>0</v>
      </c>
      <c r="AB555" s="208">
        <v>0</v>
      </c>
      <c r="AC555" s="208">
        <v>0</v>
      </c>
      <c r="AD555" s="208">
        <v>0</v>
      </c>
      <c r="AE555" s="208">
        <v>0</v>
      </c>
      <c r="AF555" s="208">
        <v>0</v>
      </c>
      <c r="AG555" s="208">
        <v>0</v>
      </c>
      <c r="AH555" s="87">
        <v>0</v>
      </c>
      <c r="AI555" s="87">
        <v>0</v>
      </c>
      <c r="AJ555" s="87">
        <v>0</v>
      </c>
      <c r="AK555" s="208">
        <v>0</v>
      </c>
      <c r="AL555" s="208">
        <v>0</v>
      </c>
      <c r="AM555" s="208">
        <v>0</v>
      </c>
      <c r="AN555" s="208">
        <v>0</v>
      </c>
      <c r="AO555" s="208">
        <v>0</v>
      </c>
      <c r="AP555" s="208">
        <v>0</v>
      </c>
      <c r="AQ555" s="208">
        <v>0</v>
      </c>
      <c r="AR555" s="208">
        <v>0</v>
      </c>
      <c r="AS555" s="208">
        <v>0</v>
      </c>
      <c r="AT555" s="208">
        <v>0</v>
      </c>
      <c r="AU555" s="87">
        <v>0</v>
      </c>
      <c r="AV555" s="585"/>
    </row>
    <row r="556" spans="1:48" ht="17.25" customHeight="1" x14ac:dyDescent="0.25">
      <c r="A556" s="529"/>
      <c r="B556" s="522"/>
      <c r="C556" s="422"/>
      <c r="D556" s="525"/>
      <c r="E556" s="518"/>
      <c r="F556" s="515"/>
      <c r="G556" s="515"/>
      <c r="H556" s="515"/>
      <c r="I556" s="515"/>
      <c r="J556" s="509"/>
      <c r="K556" s="509"/>
      <c r="L556" s="512"/>
      <c r="M556" s="512"/>
      <c r="N556" s="89">
        <f>SUM(N551:N555)</f>
        <v>0</v>
      </c>
      <c r="O556" s="89">
        <f t="shared" ref="O556:T556" si="318">SUM(O551:O555)</f>
        <v>0</v>
      </c>
      <c r="P556" s="89">
        <f t="shared" si="318"/>
        <v>0</v>
      </c>
      <c r="Q556" s="176">
        <f t="shared" si="318"/>
        <v>21.62771</v>
      </c>
      <c r="R556" s="176">
        <f t="shared" si="318"/>
        <v>0</v>
      </c>
      <c r="S556" s="176">
        <f t="shared" si="318"/>
        <v>0</v>
      </c>
      <c r="T556" s="176">
        <f t="shared" si="318"/>
        <v>0</v>
      </c>
      <c r="U556" s="177">
        <f t="shared" si="317"/>
        <v>21.62771</v>
      </c>
      <c r="V556" s="178" t="s">
        <v>11</v>
      </c>
      <c r="W556" s="194">
        <f t="shared" ref="W556:X556" si="319">SUM(W551:W555)</f>
        <v>21627.71</v>
      </c>
      <c r="X556" s="194">
        <f t="shared" si="319"/>
        <v>0</v>
      </c>
      <c r="Y556" s="194">
        <f t="shared" ref="Y556:AU556" si="320">SUM(Y551:Y555)</f>
        <v>0</v>
      </c>
      <c r="Z556" s="194">
        <f t="shared" si="320"/>
        <v>0</v>
      </c>
      <c r="AA556" s="194">
        <f t="shared" si="320"/>
        <v>0</v>
      </c>
      <c r="AB556" s="194">
        <f t="shared" si="320"/>
        <v>0</v>
      </c>
      <c r="AC556" s="194">
        <f t="shared" si="320"/>
        <v>0</v>
      </c>
      <c r="AD556" s="194">
        <f t="shared" si="320"/>
        <v>0</v>
      </c>
      <c r="AE556" s="194">
        <f t="shared" si="320"/>
        <v>0</v>
      </c>
      <c r="AF556" s="194">
        <f t="shared" si="320"/>
        <v>0</v>
      </c>
      <c r="AG556" s="194">
        <f t="shared" si="320"/>
        <v>0</v>
      </c>
      <c r="AH556" s="176">
        <f t="shared" si="320"/>
        <v>0</v>
      </c>
      <c r="AI556" s="176">
        <f t="shared" si="320"/>
        <v>0</v>
      </c>
      <c r="AJ556" s="176">
        <f t="shared" si="320"/>
        <v>0</v>
      </c>
      <c r="AK556" s="194">
        <f t="shared" si="320"/>
        <v>0</v>
      </c>
      <c r="AL556" s="194">
        <f t="shared" si="320"/>
        <v>0</v>
      </c>
      <c r="AM556" s="194">
        <f t="shared" si="320"/>
        <v>0</v>
      </c>
      <c r="AN556" s="194">
        <f t="shared" si="320"/>
        <v>0</v>
      </c>
      <c r="AO556" s="194">
        <f t="shared" si="320"/>
        <v>0</v>
      </c>
      <c r="AP556" s="194">
        <f t="shared" si="320"/>
        <v>0</v>
      </c>
      <c r="AQ556" s="194">
        <f t="shared" si="320"/>
        <v>0</v>
      </c>
      <c r="AR556" s="194">
        <f t="shared" si="320"/>
        <v>0</v>
      </c>
      <c r="AS556" s="194">
        <f t="shared" si="320"/>
        <v>0</v>
      </c>
      <c r="AT556" s="194">
        <f t="shared" si="320"/>
        <v>0</v>
      </c>
      <c r="AU556" s="176">
        <f t="shared" si="320"/>
        <v>0</v>
      </c>
      <c r="AV556" s="329"/>
    </row>
    <row r="557" spans="1:48" ht="17.25" customHeight="1" x14ac:dyDescent="0.25">
      <c r="A557" s="529"/>
      <c r="B557" s="520" t="s">
        <v>647</v>
      </c>
      <c r="C557" s="422" t="s">
        <v>648</v>
      </c>
      <c r="D557" s="523" t="s">
        <v>628</v>
      </c>
      <c r="E557" s="516" t="s">
        <v>649</v>
      </c>
      <c r="F557" s="83" t="s">
        <v>18</v>
      </c>
      <c r="G557" s="83" t="s">
        <v>20</v>
      </c>
      <c r="H557" s="83" t="s">
        <v>296</v>
      </c>
      <c r="I557" s="83" t="s">
        <v>296</v>
      </c>
      <c r="J557" s="507">
        <v>2022</v>
      </c>
      <c r="K557" s="507">
        <v>2022</v>
      </c>
      <c r="L557" s="510">
        <v>12.759</v>
      </c>
      <c r="M557" s="510">
        <f>Q562+R562+S562+T562</f>
        <v>12.759949999999998</v>
      </c>
      <c r="N557" s="87">
        <v>0</v>
      </c>
      <c r="O557" s="87">
        <v>0</v>
      </c>
      <c r="P557" s="87">
        <v>0</v>
      </c>
      <c r="Q557" s="87">
        <v>0</v>
      </c>
      <c r="R557" s="87">
        <v>0</v>
      </c>
      <c r="S557" s="87">
        <v>0</v>
      </c>
      <c r="T557" s="87">
        <v>0</v>
      </c>
      <c r="U557" s="84">
        <f>SUM(N557:T557)</f>
        <v>0</v>
      </c>
      <c r="V557" s="171" t="s">
        <v>3</v>
      </c>
      <c r="W557" s="208">
        <v>0</v>
      </c>
      <c r="X557" s="208">
        <v>0</v>
      </c>
      <c r="Y557" s="208">
        <v>0</v>
      </c>
      <c r="Z557" s="208">
        <v>0</v>
      </c>
      <c r="AA557" s="208">
        <v>0</v>
      </c>
      <c r="AB557" s="208">
        <v>0</v>
      </c>
      <c r="AC557" s="208">
        <v>0</v>
      </c>
      <c r="AD557" s="208">
        <v>0</v>
      </c>
      <c r="AE557" s="208">
        <v>0</v>
      </c>
      <c r="AF557" s="208">
        <v>0</v>
      </c>
      <c r="AG557" s="208">
        <v>0</v>
      </c>
      <c r="AH557" s="87">
        <v>0</v>
      </c>
      <c r="AI557" s="87">
        <v>0</v>
      </c>
      <c r="AJ557" s="87">
        <v>0</v>
      </c>
      <c r="AK557" s="208">
        <v>0</v>
      </c>
      <c r="AL557" s="208">
        <v>0</v>
      </c>
      <c r="AM557" s="208">
        <v>0</v>
      </c>
      <c r="AN557" s="208">
        <v>0</v>
      </c>
      <c r="AO557" s="208">
        <v>0</v>
      </c>
      <c r="AP557" s="208">
        <v>0</v>
      </c>
      <c r="AQ557" s="208">
        <v>0</v>
      </c>
      <c r="AR557" s="208">
        <v>0</v>
      </c>
      <c r="AS557" s="208">
        <v>0</v>
      </c>
      <c r="AT557" s="208">
        <v>0</v>
      </c>
      <c r="AU557" s="87">
        <v>0</v>
      </c>
      <c r="AV557" s="583" t="s">
        <v>1001</v>
      </c>
    </row>
    <row r="558" spans="1:48" ht="19.5" customHeight="1" x14ac:dyDescent="0.25">
      <c r="A558" s="529"/>
      <c r="B558" s="521"/>
      <c r="C558" s="422"/>
      <c r="D558" s="524"/>
      <c r="E558" s="517"/>
      <c r="F558" s="83" t="s">
        <v>19</v>
      </c>
      <c r="G558" s="83" t="s">
        <v>22</v>
      </c>
      <c r="H558" s="83" t="s">
        <v>296</v>
      </c>
      <c r="I558" s="83" t="s">
        <v>296</v>
      </c>
      <c r="J558" s="508"/>
      <c r="K558" s="508"/>
      <c r="L558" s="511"/>
      <c r="M558" s="511"/>
      <c r="N558" s="87">
        <v>0</v>
      </c>
      <c r="O558" s="87">
        <v>0</v>
      </c>
      <c r="P558" s="87">
        <v>0</v>
      </c>
      <c r="Q558" s="87">
        <v>12.759949999999998</v>
      </c>
      <c r="R558" s="87">
        <v>0</v>
      </c>
      <c r="S558" s="87">
        <v>0</v>
      </c>
      <c r="T558" s="87">
        <v>0</v>
      </c>
      <c r="U558" s="84">
        <f t="shared" ref="U558:U562" si="321">SUM(N558:T558)</f>
        <v>12.759949999999998</v>
      </c>
      <c r="V558" s="172" t="s">
        <v>8</v>
      </c>
      <c r="W558" s="208">
        <v>12759.95</v>
      </c>
      <c r="X558" s="208">
        <v>0</v>
      </c>
      <c r="Y558" s="208">
        <v>0</v>
      </c>
      <c r="Z558" s="208">
        <v>0</v>
      </c>
      <c r="AA558" s="208">
        <v>0</v>
      </c>
      <c r="AB558" s="208">
        <v>0</v>
      </c>
      <c r="AC558" s="208">
        <v>0</v>
      </c>
      <c r="AD558" s="208">
        <v>0</v>
      </c>
      <c r="AE558" s="208">
        <v>0</v>
      </c>
      <c r="AF558" s="208">
        <v>0</v>
      </c>
      <c r="AG558" s="208">
        <v>0</v>
      </c>
      <c r="AH558" s="87">
        <v>0</v>
      </c>
      <c r="AI558" s="87">
        <v>0</v>
      </c>
      <c r="AJ558" s="87">
        <v>0</v>
      </c>
      <c r="AK558" s="208">
        <v>0</v>
      </c>
      <c r="AL558" s="208">
        <v>0</v>
      </c>
      <c r="AM558" s="208">
        <v>0</v>
      </c>
      <c r="AN558" s="208">
        <v>0</v>
      </c>
      <c r="AO558" s="208">
        <v>0</v>
      </c>
      <c r="AP558" s="208">
        <v>0</v>
      </c>
      <c r="AQ558" s="208">
        <v>0</v>
      </c>
      <c r="AR558" s="208">
        <v>0</v>
      </c>
      <c r="AS558" s="208">
        <v>0</v>
      </c>
      <c r="AT558" s="208">
        <v>0</v>
      </c>
      <c r="AU558" s="87">
        <v>0</v>
      </c>
      <c r="AV558" s="584"/>
    </row>
    <row r="559" spans="1:48" ht="17.25" customHeight="1" x14ac:dyDescent="0.25">
      <c r="A559" s="529"/>
      <c r="B559" s="521"/>
      <c r="C559" s="422"/>
      <c r="D559" s="524"/>
      <c r="E559" s="517"/>
      <c r="F559" s="513" t="s">
        <v>39</v>
      </c>
      <c r="G559" s="513" t="s">
        <v>21</v>
      </c>
      <c r="H559" s="513" t="s">
        <v>377</v>
      </c>
      <c r="I559" s="513" t="s">
        <v>365</v>
      </c>
      <c r="J559" s="508"/>
      <c r="K559" s="508"/>
      <c r="L559" s="511"/>
      <c r="M559" s="511"/>
      <c r="N559" s="87">
        <v>0</v>
      </c>
      <c r="O559" s="87">
        <v>0</v>
      </c>
      <c r="P559" s="87">
        <v>0</v>
      </c>
      <c r="Q559" s="87">
        <v>0</v>
      </c>
      <c r="R559" s="87">
        <v>0</v>
      </c>
      <c r="S559" s="87">
        <v>0</v>
      </c>
      <c r="T559" s="87">
        <v>0</v>
      </c>
      <c r="U559" s="84">
        <f t="shared" si="321"/>
        <v>0</v>
      </c>
      <c r="V559" s="171" t="s">
        <v>50</v>
      </c>
      <c r="W559" s="208">
        <v>0</v>
      </c>
      <c r="X559" s="208">
        <v>0</v>
      </c>
      <c r="Y559" s="208">
        <v>0</v>
      </c>
      <c r="Z559" s="208">
        <v>0</v>
      </c>
      <c r="AA559" s="208">
        <v>0</v>
      </c>
      <c r="AB559" s="208">
        <v>0</v>
      </c>
      <c r="AC559" s="208">
        <v>0</v>
      </c>
      <c r="AD559" s="208">
        <v>0</v>
      </c>
      <c r="AE559" s="208">
        <v>0</v>
      </c>
      <c r="AF559" s="208">
        <v>0</v>
      </c>
      <c r="AG559" s="208">
        <v>0</v>
      </c>
      <c r="AH559" s="87">
        <v>0</v>
      </c>
      <c r="AI559" s="87">
        <v>0</v>
      </c>
      <c r="AJ559" s="87">
        <v>0</v>
      </c>
      <c r="AK559" s="208">
        <v>0</v>
      </c>
      <c r="AL559" s="208">
        <v>0</v>
      </c>
      <c r="AM559" s="208">
        <v>0</v>
      </c>
      <c r="AN559" s="208">
        <v>0</v>
      </c>
      <c r="AO559" s="208">
        <v>0</v>
      </c>
      <c r="AP559" s="208">
        <v>0</v>
      </c>
      <c r="AQ559" s="208">
        <v>0</v>
      </c>
      <c r="AR559" s="208">
        <v>0</v>
      </c>
      <c r="AS559" s="208">
        <v>0</v>
      </c>
      <c r="AT559" s="208">
        <v>0</v>
      </c>
      <c r="AU559" s="87">
        <v>0</v>
      </c>
      <c r="AV559" s="584"/>
    </row>
    <row r="560" spans="1:48" ht="17.25" customHeight="1" x14ac:dyDescent="0.25">
      <c r="A560" s="529"/>
      <c r="B560" s="521"/>
      <c r="C560" s="422"/>
      <c r="D560" s="524"/>
      <c r="E560" s="517"/>
      <c r="F560" s="514"/>
      <c r="G560" s="514"/>
      <c r="H560" s="514"/>
      <c r="I560" s="514"/>
      <c r="J560" s="508"/>
      <c r="K560" s="508"/>
      <c r="L560" s="511"/>
      <c r="M560" s="511"/>
      <c r="N560" s="87">
        <v>0</v>
      </c>
      <c r="O560" s="87">
        <v>0</v>
      </c>
      <c r="P560" s="87">
        <v>0</v>
      </c>
      <c r="Q560" s="87">
        <v>0</v>
      </c>
      <c r="R560" s="87">
        <v>0</v>
      </c>
      <c r="S560" s="87">
        <v>0</v>
      </c>
      <c r="T560" s="87">
        <v>0</v>
      </c>
      <c r="U560" s="84">
        <f t="shared" si="321"/>
        <v>0</v>
      </c>
      <c r="V560" s="171" t="s">
        <v>51</v>
      </c>
      <c r="W560" s="208">
        <v>0</v>
      </c>
      <c r="X560" s="208">
        <v>0</v>
      </c>
      <c r="Y560" s="208">
        <v>0</v>
      </c>
      <c r="Z560" s="208">
        <v>0</v>
      </c>
      <c r="AA560" s="208">
        <v>0</v>
      </c>
      <c r="AB560" s="208">
        <v>0</v>
      </c>
      <c r="AC560" s="208">
        <v>0</v>
      </c>
      <c r="AD560" s="208">
        <v>0</v>
      </c>
      <c r="AE560" s="208">
        <v>0</v>
      </c>
      <c r="AF560" s="208">
        <v>0</v>
      </c>
      <c r="AG560" s="208">
        <v>0</v>
      </c>
      <c r="AH560" s="87">
        <v>0</v>
      </c>
      <c r="AI560" s="87">
        <v>0</v>
      </c>
      <c r="AJ560" s="87">
        <v>0</v>
      </c>
      <c r="AK560" s="208">
        <v>0</v>
      </c>
      <c r="AL560" s="208">
        <v>0</v>
      </c>
      <c r="AM560" s="208">
        <v>0</v>
      </c>
      <c r="AN560" s="208">
        <v>0</v>
      </c>
      <c r="AO560" s="208">
        <v>0</v>
      </c>
      <c r="AP560" s="208">
        <v>0</v>
      </c>
      <c r="AQ560" s="208">
        <v>0</v>
      </c>
      <c r="AR560" s="208">
        <v>0</v>
      </c>
      <c r="AS560" s="208">
        <v>0</v>
      </c>
      <c r="AT560" s="208">
        <v>0</v>
      </c>
      <c r="AU560" s="87">
        <v>0</v>
      </c>
      <c r="AV560" s="584"/>
    </row>
    <row r="561" spans="1:48" ht="17.25" customHeight="1" x14ac:dyDescent="0.25">
      <c r="A561" s="529"/>
      <c r="B561" s="521"/>
      <c r="C561" s="422"/>
      <c r="D561" s="524"/>
      <c r="E561" s="517"/>
      <c r="F561" s="514"/>
      <c r="G561" s="514"/>
      <c r="H561" s="514"/>
      <c r="I561" s="514"/>
      <c r="J561" s="508"/>
      <c r="K561" s="508"/>
      <c r="L561" s="511"/>
      <c r="M561" s="511"/>
      <c r="N561" s="87">
        <v>0</v>
      </c>
      <c r="O561" s="87">
        <v>0</v>
      </c>
      <c r="P561" s="87">
        <v>0</v>
      </c>
      <c r="Q561" s="87">
        <v>0</v>
      </c>
      <c r="R561" s="87">
        <v>0</v>
      </c>
      <c r="S561" s="87">
        <v>0</v>
      </c>
      <c r="T561" s="87">
        <v>0</v>
      </c>
      <c r="U561" s="84">
        <f t="shared" si="321"/>
        <v>0</v>
      </c>
      <c r="V561" s="171" t="s">
        <v>52</v>
      </c>
      <c r="W561" s="208">
        <v>0</v>
      </c>
      <c r="X561" s="208">
        <v>0</v>
      </c>
      <c r="Y561" s="208">
        <v>0</v>
      </c>
      <c r="Z561" s="208">
        <v>0</v>
      </c>
      <c r="AA561" s="208">
        <v>0</v>
      </c>
      <c r="AB561" s="208">
        <v>0</v>
      </c>
      <c r="AC561" s="208">
        <v>0</v>
      </c>
      <c r="AD561" s="208">
        <v>0</v>
      </c>
      <c r="AE561" s="208">
        <v>0</v>
      </c>
      <c r="AF561" s="208">
        <v>0</v>
      </c>
      <c r="AG561" s="208">
        <v>0</v>
      </c>
      <c r="AH561" s="87">
        <v>0</v>
      </c>
      <c r="AI561" s="87">
        <v>0</v>
      </c>
      <c r="AJ561" s="87">
        <v>0</v>
      </c>
      <c r="AK561" s="208">
        <v>0</v>
      </c>
      <c r="AL561" s="208">
        <v>0</v>
      </c>
      <c r="AM561" s="208">
        <v>0</v>
      </c>
      <c r="AN561" s="208">
        <v>0</v>
      </c>
      <c r="AO561" s="208">
        <v>0</v>
      </c>
      <c r="AP561" s="208">
        <v>0</v>
      </c>
      <c r="AQ561" s="208">
        <v>0</v>
      </c>
      <c r="AR561" s="208">
        <v>0</v>
      </c>
      <c r="AS561" s="208">
        <v>0</v>
      </c>
      <c r="AT561" s="208">
        <v>0</v>
      </c>
      <c r="AU561" s="87">
        <v>0</v>
      </c>
      <c r="AV561" s="585"/>
    </row>
    <row r="562" spans="1:48" ht="17.25" customHeight="1" x14ac:dyDescent="0.25">
      <c r="A562" s="529"/>
      <c r="B562" s="522"/>
      <c r="C562" s="422"/>
      <c r="D562" s="525"/>
      <c r="E562" s="518"/>
      <c r="F562" s="515"/>
      <c r="G562" s="515"/>
      <c r="H562" s="515"/>
      <c r="I562" s="515"/>
      <c r="J562" s="509"/>
      <c r="K562" s="509"/>
      <c r="L562" s="512"/>
      <c r="M562" s="512"/>
      <c r="N562" s="89">
        <f>SUM(N557:N561)</f>
        <v>0</v>
      </c>
      <c r="O562" s="89">
        <f t="shared" ref="O562:T562" si="322">SUM(O557:O561)</f>
        <v>0</v>
      </c>
      <c r="P562" s="89">
        <f t="shared" si="322"/>
        <v>0</v>
      </c>
      <c r="Q562" s="176">
        <f t="shared" si="322"/>
        <v>12.759949999999998</v>
      </c>
      <c r="R562" s="176">
        <f t="shared" si="322"/>
        <v>0</v>
      </c>
      <c r="S562" s="176">
        <f t="shared" si="322"/>
        <v>0</v>
      </c>
      <c r="T562" s="176">
        <f t="shared" si="322"/>
        <v>0</v>
      </c>
      <c r="U562" s="177">
        <f t="shared" si="321"/>
        <v>12.759949999999998</v>
      </c>
      <c r="V562" s="178" t="s">
        <v>11</v>
      </c>
      <c r="W562" s="194">
        <f t="shared" ref="W562:X562" si="323">SUM(W557:W561)</f>
        <v>12759.95</v>
      </c>
      <c r="X562" s="194">
        <f t="shared" si="323"/>
        <v>0</v>
      </c>
      <c r="Y562" s="194">
        <f t="shared" ref="Y562:AU562" si="324">SUM(Y557:Y561)</f>
        <v>0</v>
      </c>
      <c r="Z562" s="194">
        <f t="shared" si="324"/>
        <v>0</v>
      </c>
      <c r="AA562" s="194">
        <f t="shared" si="324"/>
        <v>0</v>
      </c>
      <c r="AB562" s="194">
        <f t="shared" si="324"/>
        <v>0</v>
      </c>
      <c r="AC562" s="194">
        <f t="shared" si="324"/>
        <v>0</v>
      </c>
      <c r="AD562" s="194">
        <f t="shared" si="324"/>
        <v>0</v>
      </c>
      <c r="AE562" s="194">
        <f t="shared" si="324"/>
        <v>0</v>
      </c>
      <c r="AF562" s="194">
        <f t="shared" si="324"/>
        <v>0</v>
      </c>
      <c r="AG562" s="194">
        <f t="shared" si="324"/>
        <v>0</v>
      </c>
      <c r="AH562" s="176">
        <f t="shared" si="324"/>
        <v>0</v>
      </c>
      <c r="AI562" s="176">
        <f t="shared" si="324"/>
        <v>0</v>
      </c>
      <c r="AJ562" s="176">
        <f t="shared" si="324"/>
        <v>0</v>
      </c>
      <c r="AK562" s="194">
        <f t="shared" si="324"/>
        <v>0</v>
      </c>
      <c r="AL562" s="194">
        <f t="shared" si="324"/>
        <v>0</v>
      </c>
      <c r="AM562" s="194">
        <f t="shared" si="324"/>
        <v>0</v>
      </c>
      <c r="AN562" s="194">
        <f t="shared" si="324"/>
        <v>0</v>
      </c>
      <c r="AO562" s="194">
        <f t="shared" si="324"/>
        <v>0</v>
      </c>
      <c r="AP562" s="194">
        <f t="shared" si="324"/>
        <v>0</v>
      </c>
      <c r="AQ562" s="194">
        <f t="shared" si="324"/>
        <v>0</v>
      </c>
      <c r="AR562" s="194">
        <f t="shared" si="324"/>
        <v>0</v>
      </c>
      <c r="AS562" s="194">
        <f t="shared" si="324"/>
        <v>0</v>
      </c>
      <c r="AT562" s="194">
        <f t="shared" si="324"/>
        <v>0</v>
      </c>
      <c r="AU562" s="176">
        <f t="shared" si="324"/>
        <v>0</v>
      </c>
      <c r="AV562" s="329"/>
    </row>
    <row r="563" spans="1:48" ht="17.25" customHeight="1" x14ac:dyDescent="0.25">
      <c r="A563" s="529"/>
      <c r="B563" s="520" t="s">
        <v>650</v>
      </c>
      <c r="C563" s="422" t="s">
        <v>651</v>
      </c>
      <c r="D563" s="523" t="s">
        <v>628</v>
      </c>
      <c r="E563" s="516" t="s">
        <v>652</v>
      </c>
      <c r="F563" s="83" t="s">
        <v>18</v>
      </c>
      <c r="G563" s="83" t="s">
        <v>20</v>
      </c>
      <c r="H563" s="83" t="s">
        <v>296</v>
      </c>
      <c r="I563" s="83" t="s">
        <v>296</v>
      </c>
      <c r="J563" s="507">
        <v>2022</v>
      </c>
      <c r="K563" s="507">
        <v>2022</v>
      </c>
      <c r="L563" s="510">
        <v>12.759</v>
      </c>
      <c r="M563" s="510">
        <f>Q568+R568+S568+T568</f>
        <v>12.759589999999999</v>
      </c>
      <c r="N563" s="87">
        <v>0</v>
      </c>
      <c r="O563" s="87">
        <v>0</v>
      </c>
      <c r="P563" s="87">
        <v>0</v>
      </c>
      <c r="Q563" s="87">
        <v>0</v>
      </c>
      <c r="R563" s="87">
        <v>0</v>
      </c>
      <c r="S563" s="87">
        <v>0</v>
      </c>
      <c r="T563" s="87">
        <v>0</v>
      </c>
      <c r="U563" s="84">
        <f>SUM(N563:T563)</f>
        <v>0</v>
      </c>
      <c r="V563" s="171" t="s">
        <v>3</v>
      </c>
      <c r="W563" s="208">
        <v>0</v>
      </c>
      <c r="X563" s="208">
        <v>0</v>
      </c>
      <c r="Y563" s="208">
        <v>0</v>
      </c>
      <c r="Z563" s="208">
        <v>0</v>
      </c>
      <c r="AA563" s="208">
        <v>0</v>
      </c>
      <c r="AB563" s="208">
        <v>0</v>
      </c>
      <c r="AC563" s="208">
        <v>0</v>
      </c>
      <c r="AD563" s="208">
        <v>0</v>
      </c>
      <c r="AE563" s="208">
        <v>0</v>
      </c>
      <c r="AF563" s="208">
        <v>0</v>
      </c>
      <c r="AG563" s="208">
        <v>0</v>
      </c>
      <c r="AH563" s="87">
        <v>0</v>
      </c>
      <c r="AI563" s="87">
        <v>0</v>
      </c>
      <c r="AJ563" s="87">
        <v>0</v>
      </c>
      <c r="AK563" s="208">
        <v>0</v>
      </c>
      <c r="AL563" s="208">
        <v>0</v>
      </c>
      <c r="AM563" s="208">
        <v>0</v>
      </c>
      <c r="AN563" s="208">
        <v>0</v>
      </c>
      <c r="AO563" s="208">
        <v>0</v>
      </c>
      <c r="AP563" s="208">
        <v>0</v>
      </c>
      <c r="AQ563" s="208">
        <v>0</v>
      </c>
      <c r="AR563" s="208">
        <v>0</v>
      </c>
      <c r="AS563" s="208">
        <v>0</v>
      </c>
      <c r="AT563" s="208">
        <v>0</v>
      </c>
      <c r="AU563" s="87">
        <v>0</v>
      </c>
      <c r="AV563" s="583" t="s">
        <v>1001</v>
      </c>
    </row>
    <row r="564" spans="1:48" ht="17.25" customHeight="1" x14ac:dyDescent="0.25">
      <c r="A564" s="529"/>
      <c r="B564" s="521"/>
      <c r="C564" s="422"/>
      <c r="D564" s="524"/>
      <c r="E564" s="517"/>
      <c r="F564" s="83" t="s">
        <v>19</v>
      </c>
      <c r="G564" s="83" t="s">
        <v>22</v>
      </c>
      <c r="H564" s="83" t="s">
        <v>296</v>
      </c>
      <c r="I564" s="83" t="s">
        <v>296</v>
      </c>
      <c r="J564" s="508"/>
      <c r="K564" s="508"/>
      <c r="L564" s="511"/>
      <c r="M564" s="511"/>
      <c r="N564" s="87">
        <v>0</v>
      </c>
      <c r="O564" s="87">
        <v>0</v>
      </c>
      <c r="P564" s="87">
        <v>0</v>
      </c>
      <c r="Q564" s="87">
        <v>12.759589999999999</v>
      </c>
      <c r="R564" s="87">
        <v>0</v>
      </c>
      <c r="S564" s="87">
        <v>0</v>
      </c>
      <c r="T564" s="87">
        <v>0</v>
      </c>
      <c r="U564" s="84">
        <f t="shared" ref="U564:U568" si="325">SUM(N564:T564)</f>
        <v>12.759589999999999</v>
      </c>
      <c r="V564" s="172" t="s">
        <v>8</v>
      </c>
      <c r="W564" s="208">
        <v>12759.59</v>
      </c>
      <c r="X564" s="208">
        <v>0</v>
      </c>
      <c r="Y564" s="208">
        <v>0</v>
      </c>
      <c r="Z564" s="208">
        <v>0</v>
      </c>
      <c r="AA564" s="208">
        <v>0</v>
      </c>
      <c r="AB564" s="208">
        <v>0</v>
      </c>
      <c r="AC564" s="208">
        <v>0</v>
      </c>
      <c r="AD564" s="208">
        <v>0</v>
      </c>
      <c r="AE564" s="208">
        <v>0</v>
      </c>
      <c r="AF564" s="208">
        <v>0</v>
      </c>
      <c r="AG564" s="208">
        <v>0</v>
      </c>
      <c r="AH564" s="87">
        <v>0</v>
      </c>
      <c r="AI564" s="87">
        <v>0</v>
      </c>
      <c r="AJ564" s="87">
        <v>0</v>
      </c>
      <c r="AK564" s="208">
        <v>0</v>
      </c>
      <c r="AL564" s="208">
        <v>0</v>
      </c>
      <c r="AM564" s="208">
        <v>0</v>
      </c>
      <c r="AN564" s="208">
        <v>0</v>
      </c>
      <c r="AO564" s="208">
        <v>0</v>
      </c>
      <c r="AP564" s="208">
        <v>0</v>
      </c>
      <c r="AQ564" s="208">
        <v>0</v>
      </c>
      <c r="AR564" s="208">
        <v>0</v>
      </c>
      <c r="AS564" s="208">
        <v>0</v>
      </c>
      <c r="AT564" s="208">
        <v>0</v>
      </c>
      <c r="AU564" s="87">
        <v>0</v>
      </c>
      <c r="AV564" s="584"/>
    </row>
    <row r="565" spans="1:48" ht="17.25" customHeight="1" x14ac:dyDescent="0.25">
      <c r="A565" s="529"/>
      <c r="B565" s="521"/>
      <c r="C565" s="422"/>
      <c r="D565" s="524"/>
      <c r="E565" s="517"/>
      <c r="F565" s="513" t="s">
        <v>39</v>
      </c>
      <c r="G565" s="513" t="s">
        <v>21</v>
      </c>
      <c r="H565" s="513" t="s">
        <v>377</v>
      </c>
      <c r="I565" s="513" t="s">
        <v>365</v>
      </c>
      <c r="J565" s="508"/>
      <c r="K565" s="508"/>
      <c r="L565" s="511"/>
      <c r="M565" s="511"/>
      <c r="N565" s="87">
        <v>0</v>
      </c>
      <c r="O565" s="87">
        <v>0</v>
      </c>
      <c r="P565" s="87">
        <v>0</v>
      </c>
      <c r="Q565" s="87">
        <v>0</v>
      </c>
      <c r="R565" s="87">
        <v>0</v>
      </c>
      <c r="S565" s="87">
        <v>0</v>
      </c>
      <c r="T565" s="87">
        <v>0</v>
      </c>
      <c r="U565" s="84">
        <f t="shared" si="325"/>
        <v>0</v>
      </c>
      <c r="V565" s="171" t="s">
        <v>50</v>
      </c>
      <c r="W565" s="208">
        <v>0</v>
      </c>
      <c r="X565" s="208">
        <v>0</v>
      </c>
      <c r="Y565" s="208">
        <v>0</v>
      </c>
      <c r="Z565" s="208">
        <v>0</v>
      </c>
      <c r="AA565" s="208">
        <v>0</v>
      </c>
      <c r="AB565" s="208">
        <v>0</v>
      </c>
      <c r="AC565" s="208">
        <v>0</v>
      </c>
      <c r="AD565" s="208">
        <v>0</v>
      </c>
      <c r="AE565" s="208">
        <v>0</v>
      </c>
      <c r="AF565" s="208">
        <v>0</v>
      </c>
      <c r="AG565" s="208">
        <v>0</v>
      </c>
      <c r="AH565" s="87">
        <v>0</v>
      </c>
      <c r="AI565" s="87">
        <v>0</v>
      </c>
      <c r="AJ565" s="87">
        <v>0</v>
      </c>
      <c r="AK565" s="208">
        <v>0</v>
      </c>
      <c r="AL565" s="208">
        <v>0</v>
      </c>
      <c r="AM565" s="208">
        <v>0</v>
      </c>
      <c r="AN565" s="208">
        <v>0</v>
      </c>
      <c r="AO565" s="208">
        <v>0</v>
      </c>
      <c r="AP565" s="208">
        <v>0</v>
      </c>
      <c r="AQ565" s="208">
        <v>0</v>
      </c>
      <c r="AR565" s="208">
        <v>0</v>
      </c>
      <c r="AS565" s="208">
        <v>0</v>
      </c>
      <c r="AT565" s="208">
        <v>0</v>
      </c>
      <c r="AU565" s="87">
        <v>0</v>
      </c>
      <c r="AV565" s="584"/>
    </row>
    <row r="566" spans="1:48" x14ac:dyDescent="0.25">
      <c r="A566" s="529"/>
      <c r="B566" s="521"/>
      <c r="C566" s="422"/>
      <c r="D566" s="524"/>
      <c r="E566" s="517"/>
      <c r="F566" s="514"/>
      <c r="G566" s="514"/>
      <c r="H566" s="514"/>
      <c r="I566" s="514"/>
      <c r="J566" s="508"/>
      <c r="K566" s="508"/>
      <c r="L566" s="511"/>
      <c r="M566" s="511"/>
      <c r="N566" s="87">
        <v>0</v>
      </c>
      <c r="O566" s="87">
        <v>0</v>
      </c>
      <c r="P566" s="87">
        <v>0</v>
      </c>
      <c r="Q566" s="87">
        <v>0</v>
      </c>
      <c r="R566" s="87">
        <v>0</v>
      </c>
      <c r="S566" s="87">
        <v>0</v>
      </c>
      <c r="T566" s="87">
        <v>0</v>
      </c>
      <c r="U566" s="84">
        <f t="shared" si="325"/>
        <v>0</v>
      </c>
      <c r="V566" s="171" t="s">
        <v>51</v>
      </c>
      <c r="W566" s="208">
        <v>0</v>
      </c>
      <c r="X566" s="208">
        <v>0</v>
      </c>
      <c r="Y566" s="208">
        <v>0</v>
      </c>
      <c r="Z566" s="208">
        <v>0</v>
      </c>
      <c r="AA566" s="208">
        <v>0</v>
      </c>
      <c r="AB566" s="208">
        <v>0</v>
      </c>
      <c r="AC566" s="208">
        <v>0</v>
      </c>
      <c r="AD566" s="208">
        <v>0</v>
      </c>
      <c r="AE566" s="208">
        <v>0</v>
      </c>
      <c r="AF566" s="208">
        <v>0</v>
      </c>
      <c r="AG566" s="208">
        <v>0</v>
      </c>
      <c r="AH566" s="87">
        <v>0</v>
      </c>
      <c r="AI566" s="87">
        <v>0</v>
      </c>
      <c r="AJ566" s="87">
        <v>0</v>
      </c>
      <c r="AK566" s="208">
        <v>0</v>
      </c>
      <c r="AL566" s="208">
        <v>0</v>
      </c>
      <c r="AM566" s="208">
        <v>0</v>
      </c>
      <c r="AN566" s="208">
        <v>0</v>
      </c>
      <c r="AO566" s="208">
        <v>0</v>
      </c>
      <c r="AP566" s="208">
        <v>0</v>
      </c>
      <c r="AQ566" s="208">
        <v>0</v>
      </c>
      <c r="AR566" s="208">
        <v>0</v>
      </c>
      <c r="AS566" s="208">
        <v>0</v>
      </c>
      <c r="AT566" s="208">
        <v>0</v>
      </c>
      <c r="AU566" s="87">
        <v>0</v>
      </c>
      <c r="AV566" s="584"/>
    </row>
    <row r="567" spans="1:48" x14ac:dyDescent="0.25">
      <c r="A567" s="529"/>
      <c r="B567" s="521"/>
      <c r="C567" s="422"/>
      <c r="D567" s="524"/>
      <c r="E567" s="517"/>
      <c r="F567" s="514"/>
      <c r="G567" s="514"/>
      <c r="H567" s="514"/>
      <c r="I567" s="514"/>
      <c r="J567" s="508"/>
      <c r="K567" s="508"/>
      <c r="L567" s="511"/>
      <c r="M567" s="511"/>
      <c r="N567" s="87">
        <v>0</v>
      </c>
      <c r="O567" s="87">
        <v>0</v>
      </c>
      <c r="P567" s="87">
        <v>0</v>
      </c>
      <c r="Q567" s="87">
        <v>0</v>
      </c>
      <c r="R567" s="87">
        <v>0</v>
      </c>
      <c r="S567" s="87">
        <v>0</v>
      </c>
      <c r="T567" s="87">
        <v>0</v>
      </c>
      <c r="U567" s="84">
        <f t="shared" si="325"/>
        <v>0</v>
      </c>
      <c r="V567" s="171" t="s">
        <v>52</v>
      </c>
      <c r="W567" s="208">
        <v>0</v>
      </c>
      <c r="X567" s="208">
        <v>0</v>
      </c>
      <c r="Y567" s="208">
        <v>0</v>
      </c>
      <c r="Z567" s="208">
        <v>0</v>
      </c>
      <c r="AA567" s="208">
        <v>0</v>
      </c>
      <c r="AB567" s="208">
        <v>0</v>
      </c>
      <c r="AC567" s="208">
        <v>0</v>
      </c>
      <c r="AD567" s="208">
        <v>0</v>
      </c>
      <c r="AE567" s="208">
        <v>0</v>
      </c>
      <c r="AF567" s="208">
        <v>0</v>
      </c>
      <c r="AG567" s="208">
        <v>0</v>
      </c>
      <c r="AH567" s="87">
        <v>0</v>
      </c>
      <c r="AI567" s="87">
        <v>0</v>
      </c>
      <c r="AJ567" s="87">
        <v>0</v>
      </c>
      <c r="AK567" s="208">
        <v>0</v>
      </c>
      <c r="AL567" s="208">
        <v>0</v>
      </c>
      <c r="AM567" s="208">
        <v>0</v>
      </c>
      <c r="AN567" s="208">
        <v>0</v>
      </c>
      <c r="AO567" s="208">
        <v>0</v>
      </c>
      <c r="AP567" s="208">
        <v>0</v>
      </c>
      <c r="AQ567" s="208">
        <v>0</v>
      </c>
      <c r="AR567" s="208">
        <v>0</v>
      </c>
      <c r="AS567" s="208">
        <v>0</v>
      </c>
      <c r="AT567" s="208">
        <v>0</v>
      </c>
      <c r="AU567" s="87">
        <v>0</v>
      </c>
      <c r="AV567" s="585"/>
    </row>
    <row r="568" spans="1:48" x14ac:dyDescent="0.25">
      <c r="A568" s="529"/>
      <c r="B568" s="522"/>
      <c r="C568" s="422"/>
      <c r="D568" s="525"/>
      <c r="E568" s="518"/>
      <c r="F568" s="515"/>
      <c r="G568" s="515"/>
      <c r="H568" s="515"/>
      <c r="I568" s="515"/>
      <c r="J568" s="509"/>
      <c r="K568" s="509"/>
      <c r="L568" s="512"/>
      <c r="M568" s="512"/>
      <c r="N568" s="89">
        <f>SUM(N563:N567)</f>
        <v>0</v>
      </c>
      <c r="O568" s="89">
        <f t="shared" ref="O568:T568" si="326">SUM(O563:O567)</f>
        <v>0</v>
      </c>
      <c r="P568" s="89">
        <f t="shared" si="326"/>
        <v>0</v>
      </c>
      <c r="Q568" s="176">
        <f t="shared" si="326"/>
        <v>12.759589999999999</v>
      </c>
      <c r="R568" s="176">
        <f t="shared" si="326"/>
        <v>0</v>
      </c>
      <c r="S568" s="176">
        <f t="shared" si="326"/>
        <v>0</v>
      </c>
      <c r="T568" s="176">
        <f t="shared" si="326"/>
        <v>0</v>
      </c>
      <c r="U568" s="177">
        <f t="shared" si="325"/>
        <v>12.759589999999999</v>
      </c>
      <c r="V568" s="178" t="s">
        <v>11</v>
      </c>
      <c r="W568" s="194">
        <f t="shared" ref="W568:X568" si="327">SUM(W563:W567)</f>
        <v>12759.59</v>
      </c>
      <c r="X568" s="194">
        <f t="shared" si="327"/>
        <v>0</v>
      </c>
      <c r="Y568" s="194">
        <f t="shared" ref="Y568:AU568" si="328">SUM(Y563:Y567)</f>
        <v>0</v>
      </c>
      <c r="Z568" s="194">
        <f t="shared" si="328"/>
        <v>0</v>
      </c>
      <c r="AA568" s="194">
        <f t="shared" si="328"/>
        <v>0</v>
      </c>
      <c r="AB568" s="194">
        <f t="shared" si="328"/>
        <v>0</v>
      </c>
      <c r="AC568" s="194">
        <f t="shared" si="328"/>
        <v>0</v>
      </c>
      <c r="AD568" s="194">
        <f t="shared" si="328"/>
        <v>0</v>
      </c>
      <c r="AE568" s="194">
        <f t="shared" si="328"/>
        <v>0</v>
      </c>
      <c r="AF568" s="194">
        <f t="shared" si="328"/>
        <v>0</v>
      </c>
      <c r="AG568" s="194">
        <f t="shared" si="328"/>
        <v>0</v>
      </c>
      <c r="AH568" s="176">
        <f t="shared" si="328"/>
        <v>0</v>
      </c>
      <c r="AI568" s="176">
        <f t="shared" si="328"/>
        <v>0</v>
      </c>
      <c r="AJ568" s="176">
        <f t="shared" si="328"/>
        <v>0</v>
      </c>
      <c r="AK568" s="194">
        <f t="shared" si="328"/>
        <v>0</v>
      </c>
      <c r="AL568" s="194">
        <f t="shared" si="328"/>
        <v>0</v>
      </c>
      <c r="AM568" s="194">
        <f t="shared" si="328"/>
        <v>0</v>
      </c>
      <c r="AN568" s="194">
        <f t="shared" si="328"/>
        <v>0</v>
      </c>
      <c r="AO568" s="194">
        <f t="shared" si="328"/>
        <v>0</v>
      </c>
      <c r="AP568" s="194">
        <f t="shared" si="328"/>
        <v>0</v>
      </c>
      <c r="AQ568" s="194">
        <f t="shared" si="328"/>
        <v>0</v>
      </c>
      <c r="AR568" s="194">
        <f t="shared" si="328"/>
        <v>0</v>
      </c>
      <c r="AS568" s="194">
        <f t="shared" si="328"/>
        <v>0</v>
      </c>
      <c r="AT568" s="194">
        <f t="shared" si="328"/>
        <v>0</v>
      </c>
      <c r="AU568" s="176">
        <f t="shared" si="328"/>
        <v>0</v>
      </c>
      <c r="AV568" s="329"/>
    </row>
    <row r="569" spans="1:48" ht="15.75" customHeight="1" x14ac:dyDescent="0.25">
      <c r="A569" s="529"/>
      <c r="B569" s="520" t="s">
        <v>653</v>
      </c>
      <c r="C569" s="422" t="s">
        <v>654</v>
      </c>
      <c r="D569" s="523" t="s">
        <v>628</v>
      </c>
      <c r="E569" s="516" t="s">
        <v>655</v>
      </c>
      <c r="F569" s="83" t="s">
        <v>18</v>
      </c>
      <c r="G569" s="83" t="s">
        <v>20</v>
      </c>
      <c r="H569" s="83" t="s">
        <v>296</v>
      </c>
      <c r="I569" s="83" t="s">
        <v>296</v>
      </c>
      <c r="J569" s="507">
        <v>2022</v>
      </c>
      <c r="K569" s="507">
        <v>2023</v>
      </c>
      <c r="L569" s="510">
        <v>199.01900000000001</v>
      </c>
      <c r="M569" s="510">
        <f>Q577+R577+S577+T577</f>
        <v>140.67331000000001</v>
      </c>
      <c r="N569" s="87">
        <v>0</v>
      </c>
      <c r="O569" s="87">
        <v>0</v>
      </c>
      <c r="P569" s="87">
        <v>0</v>
      </c>
      <c r="Q569" s="87">
        <v>0</v>
      </c>
      <c r="R569" s="87">
        <v>0</v>
      </c>
      <c r="S569" s="87">
        <v>0</v>
      </c>
      <c r="T569" s="87">
        <v>0</v>
      </c>
      <c r="U569" s="84">
        <f>SUM(N569:T569)</f>
        <v>0</v>
      </c>
      <c r="V569" s="171" t="s">
        <v>3</v>
      </c>
      <c r="W569" s="208">
        <v>0</v>
      </c>
      <c r="X569" s="208">
        <v>0</v>
      </c>
      <c r="Y569" s="208">
        <v>0</v>
      </c>
      <c r="Z569" s="208">
        <v>0</v>
      </c>
      <c r="AA569" s="208">
        <v>0</v>
      </c>
      <c r="AB569" s="208">
        <v>0</v>
      </c>
      <c r="AC569" s="208">
        <v>0</v>
      </c>
      <c r="AD569" s="208">
        <v>0</v>
      </c>
      <c r="AE569" s="208">
        <v>0</v>
      </c>
      <c r="AF569" s="208">
        <v>0</v>
      </c>
      <c r="AG569" s="208">
        <v>0</v>
      </c>
      <c r="AH569" s="87">
        <v>0</v>
      </c>
      <c r="AI569" s="87">
        <v>0</v>
      </c>
      <c r="AJ569" s="87">
        <v>0</v>
      </c>
      <c r="AK569" s="208">
        <v>0</v>
      </c>
      <c r="AL569" s="208">
        <v>0</v>
      </c>
      <c r="AM569" s="208">
        <v>0</v>
      </c>
      <c r="AN569" s="208">
        <v>0</v>
      </c>
      <c r="AO569" s="208">
        <v>0</v>
      </c>
      <c r="AP569" s="208">
        <v>0</v>
      </c>
      <c r="AQ569" s="208">
        <v>0</v>
      </c>
      <c r="AR569" s="208">
        <v>0</v>
      </c>
      <c r="AS569" s="208">
        <v>0</v>
      </c>
      <c r="AT569" s="208">
        <v>0</v>
      </c>
      <c r="AU569" s="87">
        <v>0</v>
      </c>
      <c r="AV569" s="583" t="s">
        <v>998</v>
      </c>
    </row>
    <row r="570" spans="1:48" ht="31.5" x14ac:dyDescent="0.25">
      <c r="A570" s="529"/>
      <c r="B570" s="521"/>
      <c r="C570" s="422"/>
      <c r="D570" s="524"/>
      <c r="E570" s="517"/>
      <c r="F570" s="83" t="s">
        <v>19</v>
      </c>
      <c r="G570" s="83" t="s">
        <v>22</v>
      </c>
      <c r="H570" s="83" t="s">
        <v>296</v>
      </c>
      <c r="I570" s="83" t="s">
        <v>296</v>
      </c>
      <c r="J570" s="508"/>
      <c r="K570" s="508"/>
      <c r="L570" s="511"/>
      <c r="M570" s="511"/>
      <c r="N570" s="87">
        <v>0</v>
      </c>
      <c r="O570" s="87">
        <v>0</v>
      </c>
      <c r="P570" s="87">
        <v>0</v>
      </c>
      <c r="Q570" s="87">
        <v>0.1</v>
      </c>
      <c r="R570" s="87">
        <v>40.572489999999995</v>
      </c>
      <c r="S570" s="87">
        <v>24.812000000000001</v>
      </c>
      <c r="T570" s="87">
        <v>24.812000000000001</v>
      </c>
      <c r="U570" s="84">
        <f t="shared" ref="U570:U577" si="329">SUM(N570:T570)</f>
        <v>90.296489999999991</v>
      </c>
      <c r="V570" s="172" t="s">
        <v>8</v>
      </c>
      <c r="W570" s="208">
        <v>100</v>
      </c>
      <c r="X570" s="208">
        <f>SUM(X571:X573)</f>
        <v>3253.26</v>
      </c>
      <c r="Y570" s="208">
        <f t="shared" ref="Y570:AU570" si="330">SUM(Y571:Y573)</f>
        <v>0</v>
      </c>
      <c r="Z570" s="208">
        <f t="shared" si="330"/>
        <v>0</v>
      </c>
      <c r="AA570" s="208">
        <f t="shared" si="330"/>
        <v>0</v>
      </c>
      <c r="AB570" s="208">
        <f t="shared" si="330"/>
        <v>0</v>
      </c>
      <c r="AC570" s="208">
        <f t="shared" si="330"/>
        <v>0</v>
      </c>
      <c r="AD570" s="208">
        <f t="shared" si="330"/>
        <v>0</v>
      </c>
      <c r="AE570" s="208">
        <f t="shared" si="330"/>
        <v>0</v>
      </c>
      <c r="AF570" s="208">
        <f t="shared" si="330"/>
        <v>1435</v>
      </c>
      <c r="AG570" s="208">
        <f t="shared" si="330"/>
        <v>1870</v>
      </c>
      <c r="AH570" s="208">
        <f t="shared" si="330"/>
        <v>0</v>
      </c>
      <c r="AI570" s="208">
        <f t="shared" si="330"/>
        <v>0</v>
      </c>
      <c r="AJ570" s="208">
        <f t="shared" si="330"/>
        <v>0</v>
      </c>
      <c r="AK570" s="208">
        <f t="shared" si="330"/>
        <v>0</v>
      </c>
      <c r="AL570" s="208">
        <f t="shared" si="330"/>
        <v>0</v>
      </c>
      <c r="AM570" s="208">
        <f t="shared" si="330"/>
        <v>0</v>
      </c>
      <c r="AN570" s="208">
        <f t="shared" si="330"/>
        <v>0</v>
      </c>
      <c r="AO570" s="208">
        <f t="shared" si="330"/>
        <v>0</v>
      </c>
      <c r="AP570" s="208">
        <f t="shared" si="330"/>
        <v>0</v>
      </c>
      <c r="AQ570" s="208">
        <f t="shared" si="330"/>
        <v>0</v>
      </c>
      <c r="AR570" s="208">
        <f t="shared" si="330"/>
        <v>0</v>
      </c>
      <c r="AS570" s="208">
        <f t="shared" si="330"/>
        <v>0</v>
      </c>
      <c r="AT570" s="208">
        <f t="shared" si="330"/>
        <v>0</v>
      </c>
      <c r="AU570" s="208">
        <f t="shared" si="330"/>
        <v>0</v>
      </c>
      <c r="AV570" s="587"/>
    </row>
    <row r="571" spans="1:48" s="276" customFormat="1" ht="25.5" hidden="1" customHeight="1" x14ac:dyDescent="0.2">
      <c r="A571" s="529"/>
      <c r="B571" s="521"/>
      <c r="C571" s="422"/>
      <c r="D571" s="524"/>
      <c r="E571" s="517"/>
      <c r="F571" s="286"/>
      <c r="G571" s="286"/>
      <c r="H571" s="286"/>
      <c r="I571" s="286"/>
      <c r="J571" s="508"/>
      <c r="K571" s="508"/>
      <c r="L571" s="511"/>
      <c r="M571" s="511"/>
      <c r="N571" s="282"/>
      <c r="O571" s="282"/>
      <c r="P571" s="282"/>
      <c r="Q571" s="282"/>
      <c r="R571" s="282"/>
      <c r="S571" s="282"/>
      <c r="T571" s="282"/>
      <c r="U571" s="283"/>
      <c r="V571" s="284" t="s">
        <v>966</v>
      </c>
      <c r="W571" s="285"/>
      <c r="X571" s="285">
        <v>2505.0100000000002</v>
      </c>
      <c r="Y571" s="285"/>
      <c r="Z571" s="285"/>
      <c r="AA571" s="285"/>
      <c r="AB571" s="285"/>
      <c r="AC571" s="285"/>
      <c r="AD571" s="285"/>
      <c r="AE571" s="285"/>
      <c r="AF571" s="285">
        <v>1300</v>
      </c>
      <c r="AG571" s="285">
        <v>1870</v>
      </c>
      <c r="AH571" s="282"/>
      <c r="AI571" s="282"/>
      <c r="AJ571" s="282"/>
      <c r="AK571" s="285"/>
      <c r="AL571" s="285"/>
      <c r="AM571" s="285"/>
      <c r="AN571" s="285"/>
      <c r="AO571" s="285"/>
      <c r="AP571" s="285"/>
      <c r="AQ571" s="285"/>
      <c r="AR571" s="285"/>
      <c r="AS571" s="285"/>
      <c r="AT571" s="285"/>
      <c r="AU571" s="282"/>
      <c r="AV571" s="587"/>
    </row>
    <row r="572" spans="1:48" s="276" customFormat="1" ht="25.5" hidden="1" customHeight="1" x14ac:dyDescent="0.2">
      <c r="A572" s="529"/>
      <c r="B572" s="521"/>
      <c r="C572" s="422"/>
      <c r="D572" s="524"/>
      <c r="E572" s="517"/>
      <c r="F572" s="286"/>
      <c r="G572" s="286"/>
      <c r="H572" s="286"/>
      <c r="I572" s="286"/>
      <c r="J572" s="508"/>
      <c r="K572" s="508"/>
      <c r="L572" s="511"/>
      <c r="M572" s="511"/>
      <c r="N572" s="282"/>
      <c r="O572" s="282"/>
      <c r="P572" s="282"/>
      <c r="Q572" s="282"/>
      <c r="R572" s="282"/>
      <c r="S572" s="282"/>
      <c r="T572" s="282"/>
      <c r="U572" s="283"/>
      <c r="V572" s="284" t="s">
        <v>967</v>
      </c>
      <c r="W572" s="285"/>
      <c r="X572" s="285">
        <f>AF572</f>
        <v>135</v>
      </c>
      <c r="Y572" s="285"/>
      <c r="Z572" s="285"/>
      <c r="AA572" s="285"/>
      <c r="AB572" s="285"/>
      <c r="AC572" s="285"/>
      <c r="AD572" s="285"/>
      <c r="AE572" s="285"/>
      <c r="AF572" s="285">
        <v>135</v>
      </c>
      <c r="AG572" s="285"/>
      <c r="AH572" s="282"/>
      <c r="AI572" s="282"/>
      <c r="AJ572" s="282"/>
      <c r="AK572" s="285"/>
      <c r="AL572" s="285"/>
      <c r="AM572" s="285"/>
      <c r="AN572" s="285"/>
      <c r="AO572" s="285"/>
      <c r="AP572" s="285"/>
      <c r="AQ572" s="285"/>
      <c r="AR572" s="285"/>
      <c r="AS572" s="285"/>
      <c r="AT572" s="285"/>
      <c r="AU572" s="282"/>
      <c r="AV572" s="587"/>
    </row>
    <row r="573" spans="1:48" s="276" customFormat="1" ht="25.5" hidden="1" customHeight="1" x14ac:dyDescent="0.2">
      <c r="A573" s="529"/>
      <c r="B573" s="521"/>
      <c r="C573" s="422"/>
      <c r="D573" s="524"/>
      <c r="E573" s="517"/>
      <c r="F573" s="286"/>
      <c r="G573" s="286"/>
      <c r="H573" s="286"/>
      <c r="I573" s="286"/>
      <c r="J573" s="508"/>
      <c r="K573" s="508"/>
      <c r="L573" s="511"/>
      <c r="M573" s="511"/>
      <c r="N573" s="282"/>
      <c r="O573" s="282"/>
      <c r="P573" s="282"/>
      <c r="Q573" s="282"/>
      <c r="R573" s="282"/>
      <c r="S573" s="282"/>
      <c r="T573" s="282"/>
      <c r="U573" s="283"/>
      <c r="V573" s="284" t="s">
        <v>968</v>
      </c>
      <c r="W573" s="285"/>
      <c r="X573" s="285">
        <v>613.25</v>
      </c>
      <c r="Y573" s="285"/>
      <c r="Z573" s="285"/>
      <c r="AA573" s="285"/>
      <c r="AB573" s="285"/>
      <c r="AC573" s="285"/>
      <c r="AD573" s="285"/>
      <c r="AE573" s="285"/>
      <c r="AF573" s="285"/>
      <c r="AG573" s="285"/>
      <c r="AH573" s="282"/>
      <c r="AI573" s="282"/>
      <c r="AJ573" s="282"/>
      <c r="AK573" s="285"/>
      <c r="AL573" s="285"/>
      <c r="AM573" s="285"/>
      <c r="AN573" s="285"/>
      <c r="AO573" s="285"/>
      <c r="AP573" s="285"/>
      <c r="AQ573" s="285"/>
      <c r="AR573" s="285"/>
      <c r="AS573" s="285"/>
      <c r="AT573" s="285"/>
      <c r="AU573" s="282"/>
      <c r="AV573" s="587"/>
    </row>
    <row r="574" spans="1:48" ht="15.75" customHeight="1" x14ac:dyDescent="0.25">
      <c r="A574" s="529"/>
      <c r="B574" s="521"/>
      <c r="C574" s="422"/>
      <c r="D574" s="524"/>
      <c r="E574" s="517"/>
      <c r="F574" s="513" t="s">
        <v>39</v>
      </c>
      <c r="G574" s="513" t="s">
        <v>21</v>
      </c>
      <c r="H574" s="513" t="s">
        <v>656</v>
      </c>
      <c r="I574" s="513" t="s">
        <v>657</v>
      </c>
      <c r="J574" s="508"/>
      <c r="K574" s="508"/>
      <c r="L574" s="511"/>
      <c r="M574" s="511"/>
      <c r="N574" s="87">
        <v>0</v>
      </c>
      <c r="O574" s="87">
        <v>0</v>
      </c>
      <c r="P574" s="87">
        <v>0</v>
      </c>
      <c r="Q574" s="87">
        <v>0</v>
      </c>
      <c r="R574" s="87">
        <v>0</v>
      </c>
      <c r="S574" s="87">
        <v>25.188410000000001</v>
      </c>
      <c r="T574" s="87">
        <v>25.188410000000001</v>
      </c>
      <c r="U574" s="84">
        <f t="shared" si="329"/>
        <v>50.376820000000002</v>
      </c>
      <c r="V574" s="171" t="s">
        <v>50</v>
      </c>
      <c r="W574" s="208">
        <v>0</v>
      </c>
      <c r="X574" s="208">
        <v>0</v>
      </c>
      <c r="Y574" s="208">
        <v>0</v>
      </c>
      <c r="Z574" s="208">
        <v>0</v>
      </c>
      <c r="AA574" s="208">
        <v>0</v>
      </c>
      <c r="AB574" s="208">
        <v>0</v>
      </c>
      <c r="AC574" s="208">
        <v>0</v>
      </c>
      <c r="AD574" s="208">
        <v>0</v>
      </c>
      <c r="AE574" s="208">
        <v>0</v>
      </c>
      <c r="AF574" s="208">
        <v>0</v>
      </c>
      <c r="AG574" s="208">
        <v>0</v>
      </c>
      <c r="AH574" s="87">
        <v>0</v>
      </c>
      <c r="AI574" s="87">
        <v>0</v>
      </c>
      <c r="AJ574" s="87">
        <v>0</v>
      </c>
      <c r="AK574" s="208">
        <v>0</v>
      </c>
      <c r="AL574" s="208">
        <v>0</v>
      </c>
      <c r="AM574" s="208">
        <v>0</v>
      </c>
      <c r="AN574" s="208">
        <v>0</v>
      </c>
      <c r="AO574" s="208">
        <v>0</v>
      </c>
      <c r="AP574" s="208">
        <v>0</v>
      </c>
      <c r="AQ574" s="208">
        <v>0</v>
      </c>
      <c r="AR574" s="208">
        <v>0</v>
      </c>
      <c r="AS574" s="208">
        <v>0</v>
      </c>
      <c r="AT574" s="208">
        <v>0</v>
      </c>
      <c r="AU574" s="87">
        <v>0</v>
      </c>
      <c r="AV574" s="587"/>
    </row>
    <row r="575" spans="1:48" ht="15.75" customHeight="1" x14ac:dyDescent="0.25">
      <c r="A575" s="529"/>
      <c r="B575" s="521"/>
      <c r="C575" s="422"/>
      <c r="D575" s="524"/>
      <c r="E575" s="517"/>
      <c r="F575" s="514"/>
      <c r="G575" s="514"/>
      <c r="H575" s="514"/>
      <c r="I575" s="514"/>
      <c r="J575" s="508"/>
      <c r="K575" s="508"/>
      <c r="L575" s="511"/>
      <c r="M575" s="511"/>
      <c r="N575" s="87">
        <v>0</v>
      </c>
      <c r="O575" s="87">
        <v>0</v>
      </c>
      <c r="P575" s="87">
        <v>0</v>
      </c>
      <c r="Q575" s="87">
        <v>0</v>
      </c>
      <c r="R575" s="87">
        <v>0</v>
      </c>
      <c r="S575" s="87">
        <v>0</v>
      </c>
      <c r="T575" s="87">
        <v>0</v>
      </c>
      <c r="U575" s="84">
        <f t="shared" si="329"/>
        <v>0</v>
      </c>
      <c r="V575" s="171" t="s">
        <v>51</v>
      </c>
      <c r="W575" s="208">
        <v>0</v>
      </c>
      <c r="X575" s="208">
        <v>0</v>
      </c>
      <c r="Y575" s="208">
        <v>0</v>
      </c>
      <c r="Z575" s="208">
        <v>0</v>
      </c>
      <c r="AA575" s="208">
        <v>0</v>
      </c>
      <c r="AB575" s="208">
        <v>0</v>
      </c>
      <c r="AC575" s="208">
        <v>0</v>
      </c>
      <c r="AD575" s="208">
        <v>0</v>
      </c>
      <c r="AE575" s="208">
        <v>0</v>
      </c>
      <c r="AF575" s="208">
        <v>0</v>
      </c>
      <c r="AG575" s="208">
        <v>0</v>
      </c>
      <c r="AH575" s="87">
        <v>0</v>
      </c>
      <c r="AI575" s="87">
        <v>0</v>
      </c>
      <c r="AJ575" s="87">
        <v>0</v>
      </c>
      <c r="AK575" s="208">
        <v>0</v>
      </c>
      <c r="AL575" s="208">
        <v>0</v>
      </c>
      <c r="AM575" s="208">
        <v>0</v>
      </c>
      <c r="AN575" s="208">
        <v>0</v>
      </c>
      <c r="AO575" s="208">
        <v>0</v>
      </c>
      <c r="AP575" s="208">
        <v>0</v>
      </c>
      <c r="AQ575" s="208">
        <v>0</v>
      </c>
      <c r="AR575" s="208">
        <v>0</v>
      </c>
      <c r="AS575" s="208">
        <v>0</v>
      </c>
      <c r="AT575" s="208">
        <v>0</v>
      </c>
      <c r="AU575" s="87">
        <v>0</v>
      </c>
      <c r="AV575" s="587"/>
    </row>
    <row r="576" spans="1:48" ht="15.75" customHeight="1" x14ac:dyDescent="0.25">
      <c r="A576" s="529"/>
      <c r="B576" s="521"/>
      <c r="C576" s="422"/>
      <c r="D576" s="524"/>
      <c r="E576" s="517"/>
      <c r="F576" s="514"/>
      <c r="G576" s="514"/>
      <c r="H576" s="514"/>
      <c r="I576" s="514"/>
      <c r="J576" s="508"/>
      <c r="K576" s="508"/>
      <c r="L576" s="511"/>
      <c r="M576" s="511"/>
      <c r="N576" s="87">
        <v>0</v>
      </c>
      <c r="O576" s="87">
        <v>0</v>
      </c>
      <c r="P576" s="87">
        <v>0</v>
      </c>
      <c r="Q576" s="87">
        <v>0</v>
      </c>
      <c r="R576" s="87">
        <v>0</v>
      </c>
      <c r="S576" s="87">
        <v>0</v>
      </c>
      <c r="T576" s="87">
        <v>0</v>
      </c>
      <c r="U576" s="84">
        <f t="shared" si="329"/>
        <v>0</v>
      </c>
      <c r="V576" s="171" t="s">
        <v>52</v>
      </c>
      <c r="W576" s="208">
        <v>0</v>
      </c>
      <c r="X576" s="208">
        <v>0</v>
      </c>
      <c r="Y576" s="208">
        <v>0</v>
      </c>
      <c r="Z576" s="208">
        <v>0</v>
      </c>
      <c r="AA576" s="208">
        <v>0</v>
      </c>
      <c r="AB576" s="208">
        <v>0</v>
      </c>
      <c r="AC576" s="208">
        <v>0</v>
      </c>
      <c r="AD576" s="208">
        <v>0</v>
      </c>
      <c r="AE576" s="208">
        <v>0</v>
      </c>
      <c r="AF576" s="208">
        <v>0</v>
      </c>
      <c r="AG576" s="208">
        <v>0</v>
      </c>
      <c r="AH576" s="87">
        <v>0</v>
      </c>
      <c r="AI576" s="87">
        <v>0</v>
      </c>
      <c r="AJ576" s="87">
        <v>0</v>
      </c>
      <c r="AK576" s="208">
        <v>0</v>
      </c>
      <c r="AL576" s="208">
        <v>0</v>
      </c>
      <c r="AM576" s="208">
        <v>0</v>
      </c>
      <c r="AN576" s="208">
        <v>0</v>
      </c>
      <c r="AO576" s="208">
        <v>0</v>
      </c>
      <c r="AP576" s="208">
        <v>0</v>
      </c>
      <c r="AQ576" s="208">
        <v>0</v>
      </c>
      <c r="AR576" s="208">
        <v>0</v>
      </c>
      <c r="AS576" s="208">
        <v>0</v>
      </c>
      <c r="AT576" s="208">
        <v>0</v>
      </c>
      <c r="AU576" s="87">
        <v>0</v>
      </c>
      <c r="AV576" s="586"/>
    </row>
    <row r="577" spans="1:48" x14ac:dyDescent="0.25">
      <c r="A577" s="530"/>
      <c r="B577" s="522"/>
      <c r="C577" s="422"/>
      <c r="D577" s="525"/>
      <c r="E577" s="518"/>
      <c r="F577" s="515"/>
      <c r="G577" s="515"/>
      <c r="H577" s="515"/>
      <c r="I577" s="515"/>
      <c r="J577" s="509"/>
      <c r="K577" s="509"/>
      <c r="L577" s="512"/>
      <c r="M577" s="512"/>
      <c r="N577" s="89">
        <f>SUM(N569:N576)</f>
        <v>0</v>
      </c>
      <c r="O577" s="89">
        <f t="shared" ref="O577:T577" si="331">SUM(O569:O576)</f>
        <v>0</v>
      </c>
      <c r="P577" s="89">
        <f t="shared" si="331"/>
        <v>0</v>
      </c>
      <c r="Q577" s="176">
        <f t="shared" si="331"/>
        <v>0.1</v>
      </c>
      <c r="R577" s="176">
        <f t="shared" si="331"/>
        <v>40.572489999999995</v>
      </c>
      <c r="S577" s="176">
        <f t="shared" si="331"/>
        <v>50.000410000000002</v>
      </c>
      <c r="T577" s="176">
        <f t="shared" si="331"/>
        <v>50.000410000000002</v>
      </c>
      <c r="U577" s="177">
        <f t="shared" si="329"/>
        <v>140.67331000000001</v>
      </c>
      <c r="V577" s="178" t="s">
        <v>11</v>
      </c>
      <c r="W577" s="194">
        <f t="shared" ref="W577" si="332">SUM(W569:W576)</f>
        <v>100</v>
      </c>
      <c r="X577" s="194">
        <f>X570</f>
        <v>3253.26</v>
      </c>
      <c r="Y577" s="194">
        <f t="shared" ref="Y577:AU577" si="333">Y570</f>
        <v>0</v>
      </c>
      <c r="Z577" s="194">
        <f t="shared" si="333"/>
        <v>0</v>
      </c>
      <c r="AA577" s="194">
        <f t="shared" si="333"/>
        <v>0</v>
      </c>
      <c r="AB577" s="194">
        <f t="shared" si="333"/>
        <v>0</v>
      </c>
      <c r="AC577" s="194">
        <f t="shared" si="333"/>
        <v>0</v>
      </c>
      <c r="AD577" s="194">
        <f t="shared" si="333"/>
        <v>0</v>
      </c>
      <c r="AE577" s="194">
        <f t="shared" si="333"/>
        <v>0</v>
      </c>
      <c r="AF577" s="194">
        <f t="shared" si="333"/>
        <v>1435</v>
      </c>
      <c r="AG577" s="194">
        <f t="shared" si="333"/>
        <v>1870</v>
      </c>
      <c r="AH577" s="194">
        <f t="shared" si="333"/>
        <v>0</v>
      </c>
      <c r="AI577" s="194">
        <f t="shared" si="333"/>
        <v>0</v>
      </c>
      <c r="AJ577" s="194">
        <f t="shared" si="333"/>
        <v>0</v>
      </c>
      <c r="AK577" s="194">
        <f t="shared" si="333"/>
        <v>0</v>
      </c>
      <c r="AL577" s="194">
        <f t="shared" si="333"/>
        <v>0</v>
      </c>
      <c r="AM577" s="194">
        <f t="shared" si="333"/>
        <v>0</v>
      </c>
      <c r="AN577" s="194">
        <f t="shared" si="333"/>
        <v>0</v>
      </c>
      <c r="AO577" s="194">
        <f t="shared" si="333"/>
        <v>0</v>
      </c>
      <c r="AP577" s="194">
        <f t="shared" si="333"/>
        <v>0</v>
      </c>
      <c r="AQ577" s="194">
        <f t="shared" si="333"/>
        <v>0</v>
      </c>
      <c r="AR577" s="194">
        <f t="shared" si="333"/>
        <v>0</v>
      </c>
      <c r="AS577" s="194">
        <f t="shared" si="333"/>
        <v>0</v>
      </c>
      <c r="AT577" s="194">
        <f t="shared" si="333"/>
        <v>0</v>
      </c>
      <c r="AU577" s="194">
        <f t="shared" si="333"/>
        <v>0</v>
      </c>
      <c r="AV577" s="329"/>
    </row>
    <row r="578" spans="1:48" ht="19.5" customHeight="1" x14ac:dyDescent="0.25">
      <c r="A578" s="503" t="s">
        <v>641</v>
      </c>
      <c r="B578" s="504"/>
      <c r="C578" s="504"/>
      <c r="D578" s="504"/>
      <c r="E578" s="504"/>
      <c r="F578" s="504"/>
      <c r="G578" s="504"/>
      <c r="H578" s="504"/>
      <c r="I578" s="504"/>
      <c r="J578" s="504"/>
      <c r="K578" s="504"/>
      <c r="L578" s="504"/>
      <c r="M578" s="504"/>
      <c r="N578" s="504"/>
      <c r="O578" s="504"/>
      <c r="P578" s="504"/>
      <c r="Q578" s="504"/>
      <c r="R578" s="504"/>
      <c r="S578" s="504"/>
      <c r="T578" s="504"/>
      <c r="U578" s="504"/>
      <c r="V578" s="504"/>
      <c r="W578" s="505"/>
      <c r="X578" s="505" t="s">
        <v>915</v>
      </c>
      <c r="Y578" s="505"/>
      <c r="Z578" s="505"/>
      <c r="AA578" s="505"/>
      <c r="AB578" s="505"/>
      <c r="AC578" s="505"/>
      <c r="AD578" s="505"/>
      <c r="AE578" s="505"/>
      <c r="AF578" s="505"/>
      <c r="AG578" s="505"/>
      <c r="AH578" s="505"/>
      <c r="AI578" s="505"/>
      <c r="AJ578" s="505"/>
      <c r="AK578" s="505"/>
      <c r="AL578" s="505"/>
      <c r="AM578" s="505"/>
      <c r="AN578" s="505"/>
      <c r="AO578" s="505"/>
      <c r="AP578" s="505"/>
      <c r="AQ578" s="505"/>
      <c r="AR578" s="505"/>
      <c r="AS578" s="505"/>
      <c r="AT578" s="505"/>
      <c r="AU578" s="505"/>
      <c r="AV578" s="506"/>
    </row>
    <row r="579" spans="1:48" ht="15.75" customHeight="1" x14ac:dyDescent="0.25">
      <c r="A579" s="528" t="s">
        <v>54</v>
      </c>
      <c r="B579" s="520" t="s">
        <v>658</v>
      </c>
      <c r="C579" s="422" t="s">
        <v>659</v>
      </c>
      <c r="D579" s="523" t="s">
        <v>660</v>
      </c>
      <c r="E579" s="516" t="s">
        <v>661</v>
      </c>
      <c r="F579" s="83" t="s">
        <v>18</v>
      </c>
      <c r="G579" s="83" t="s">
        <v>20</v>
      </c>
      <c r="H579" s="83" t="s">
        <v>296</v>
      </c>
      <c r="I579" s="83" t="s">
        <v>296</v>
      </c>
      <c r="J579" s="507">
        <v>2023</v>
      </c>
      <c r="K579" s="507">
        <v>2025</v>
      </c>
      <c r="L579" s="510">
        <v>4.1669999999999998</v>
      </c>
      <c r="M579" s="510">
        <v>0</v>
      </c>
      <c r="N579" s="87">
        <v>0</v>
      </c>
      <c r="O579" s="87">
        <v>0</v>
      </c>
      <c r="P579" s="87">
        <v>0</v>
      </c>
      <c r="Q579" s="87">
        <v>0</v>
      </c>
      <c r="R579" s="87">
        <v>0</v>
      </c>
      <c r="S579" s="87">
        <v>0</v>
      </c>
      <c r="T579" s="87">
        <v>0</v>
      </c>
      <c r="U579" s="84">
        <f>SUM(N579:T579)</f>
        <v>0</v>
      </c>
      <c r="V579" s="171" t="s">
        <v>3</v>
      </c>
      <c r="W579" s="208">
        <v>0</v>
      </c>
      <c r="X579" s="208">
        <v>0</v>
      </c>
      <c r="Y579" s="208">
        <v>0</v>
      </c>
      <c r="Z579" s="208">
        <v>0</v>
      </c>
      <c r="AA579" s="208">
        <v>0</v>
      </c>
      <c r="AB579" s="208">
        <v>0</v>
      </c>
      <c r="AC579" s="208">
        <v>0</v>
      </c>
      <c r="AD579" s="208">
        <v>0</v>
      </c>
      <c r="AE579" s="208">
        <v>0</v>
      </c>
      <c r="AF579" s="208">
        <v>0</v>
      </c>
      <c r="AG579" s="208">
        <v>0</v>
      </c>
      <c r="AH579" s="87">
        <v>0</v>
      </c>
      <c r="AI579" s="87">
        <v>0</v>
      </c>
      <c r="AJ579" s="87">
        <v>0</v>
      </c>
      <c r="AK579" s="208">
        <v>0</v>
      </c>
      <c r="AL579" s="208">
        <v>0</v>
      </c>
      <c r="AM579" s="208">
        <v>0</v>
      </c>
      <c r="AN579" s="208">
        <v>0</v>
      </c>
      <c r="AO579" s="208">
        <v>0</v>
      </c>
      <c r="AP579" s="208">
        <v>0</v>
      </c>
      <c r="AQ579" s="208">
        <v>0</v>
      </c>
      <c r="AR579" s="208">
        <v>0</v>
      </c>
      <c r="AS579" s="208">
        <v>0</v>
      </c>
      <c r="AT579" s="208">
        <v>0</v>
      </c>
      <c r="AU579" s="87">
        <v>0</v>
      </c>
      <c r="AV579" s="303"/>
    </row>
    <row r="580" spans="1:48" ht="31.5" x14ac:dyDescent="0.25">
      <c r="A580" s="529"/>
      <c r="B580" s="521"/>
      <c r="C580" s="422"/>
      <c r="D580" s="524"/>
      <c r="E580" s="517"/>
      <c r="F580" s="83" t="s">
        <v>19</v>
      </c>
      <c r="G580" s="83" t="s">
        <v>22</v>
      </c>
      <c r="H580" s="83" t="s">
        <v>296</v>
      </c>
      <c r="I580" s="83" t="s">
        <v>296</v>
      </c>
      <c r="J580" s="508"/>
      <c r="K580" s="508"/>
      <c r="L580" s="511"/>
      <c r="M580" s="511"/>
      <c r="N580" s="87">
        <v>0</v>
      </c>
      <c r="O580" s="87">
        <v>0</v>
      </c>
      <c r="P580" s="87">
        <v>0</v>
      </c>
      <c r="Q580" s="87">
        <v>0</v>
      </c>
      <c r="R580" s="87">
        <v>0.25</v>
      </c>
      <c r="S580" s="87">
        <v>1.95858</v>
      </c>
      <c r="T580" s="87">
        <v>1.95858</v>
      </c>
      <c r="U580" s="84">
        <f t="shared" ref="U580:U584" si="334">SUM(N580:T580)</f>
        <v>4.16716</v>
      </c>
      <c r="V580" s="172" t="s">
        <v>8</v>
      </c>
      <c r="W580" s="208">
        <v>0</v>
      </c>
      <c r="X580" s="208">
        <v>0</v>
      </c>
      <c r="Y580" s="208">
        <v>0</v>
      </c>
      <c r="Z580" s="208">
        <v>0</v>
      </c>
      <c r="AA580" s="208">
        <v>0</v>
      </c>
      <c r="AB580" s="208">
        <v>0</v>
      </c>
      <c r="AC580" s="208">
        <v>0</v>
      </c>
      <c r="AD580" s="208">
        <v>0</v>
      </c>
      <c r="AE580" s="208">
        <v>0</v>
      </c>
      <c r="AF580" s="208">
        <v>0</v>
      </c>
      <c r="AG580" s="208">
        <v>0</v>
      </c>
      <c r="AH580" s="87">
        <v>0</v>
      </c>
      <c r="AI580" s="87">
        <v>0</v>
      </c>
      <c r="AJ580" s="87">
        <v>0</v>
      </c>
      <c r="AK580" s="208">
        <v>0</v>
      </c>
      <c r="AL580" s="208">
        <v>0</v>
      </c>
      <c r="AM580" s="208">
        <v>0</v>
      </c>
      <c r="AN580" s="208">
        <v>0</v>
      </c>
      <c r="AO580" s="208">
        <v>0</v>
      </c>
      <c r="AP580" s="208">
        <v>0</v>
      </c>
      <c r="AQ580" s="208">
        <v>0</v>
      </c>
      <c r="AR580" s="208">
        <v>0</v>
      </c>
      <c r="AS580" s="208">
        <v>0</v>
      </c>
      <c r="AT580" s="208">
        <v>0</v>
      </c>
      <c r="AU580" s="87">
        <v>0</v>
      </c>
      <c r="AV580" s="303"/>
    </row>
    <row r="581" spans="1:48" ht="47.25" x14ac:dyDescent="0.25">
      <c r="A581" s="529"/>
      <c r="B581" s="521"/>
      <c r="C581" s="422"/>
      <c r="D581" s="524"/>
      <c r="E581" s="517"/>
      <c r="F581" s="513" t="s">
        <v>39</v>
      </c>
      <c r="G581" s="513" t="s">
        <v>21</v>
      </c>
      <c r="H581" s="513" t="s">
        <v>662</v>
      </c>
      <c r="I581" s="513" t="s">
        <v>663</v>
      </c>
      <c r="J581" s="508"/>
      <c r="K581" s="508"/>
      <c r="L581" s="511"/>
      <c r="M581" s="511"/>
      <c r="N581" s="87">
        <v>0</v>
      </c>
      <c r="O581" s="87">
        <v>0</v>
      </c>
      <c r="P581" s="87">
        <v>0</v>
      </c>
      <c r="Q581" s="87">
        <v>0</v>
      </c>
      <c r="R581" s="87">
        <v>0</v>
      </c>
      <c r="S581" s="87">
        <v>0</v>
      </c>
      <c r="T581" s="87">
        <v>0</v>
      </c>
      <c r="U581" s="84">
        <f t="shared" si="334"/>
        <v>0</v>
      </c>
      <c r="V581" s="171" t="s">
        <v>50</v>
      </c>
      <c r="W581" s="208">
        <v>0</v>
      </c>
      <c r="X581" s="208">
        <v>0</v>
      </c>
      <c r="Y581" s="208">
        <v>0</v>
      </c>
      <c r="Z581" s="208">
        <v>0</v>
      </c>
      <c r="AA581" s="208">
        <v>0</v>
      </c>
      <c r="AB581" s="208">
        <v>0</v>
      </c>
      <c r="AC581" s="208">
        <v>0</v>
      </c>
      <c r="AD581" s="208">
        <v>0</v>
      </c>
      <c r="AE581" s="208">
        <v>0</v>
      </c>
      <c r="AF581" s="208">
        <v>0</v>
      </c>
      <c r="AG581" s="208">
        <v>0</v>
      </c>
      <c r="AH581" s="87">
        <v>0</v>
      </c>
      <c r="AI581" s="87">
        <v>0</v>
      </c>
      <c r="AJ581" s="87">
        <v>0</v>
      </c>
      <c r="AK581" s="208">
        <v>0</v>
      </c>
      <c r="AL581" s="208">
        <v>0</v>
      </c>
      <c r="AM581" s="208">
        <v>0</v>
      </c>
      <c r="AN581" s="208">
        <v>0</v>
      </c>
      <c r="AO581" s="208">
        <v>0</v>
      </c>
      <c r="AP581" s="208">
        <v>0</v>
      </c>
      <c r="AQ581" s="208">
        <v>0</v>
      </c>
      <c r="AR581" s="208">
        <v>0</v>
      </c>
      <c r="AS581" s="208">
        <v>0</v>
      </c>
      <c r="AT581" s="208">
        <v>0</v>
      </c>
      <c r="AU581" s="87">
        <v>0</v>
      </c>
      <c r="AV581" s="303"/>
    </row>
    <row r="582" spans="1:48" ht="15.75" customHeight="1" x14ac:dyDescent="0.25">
      <c r="A582" s="529"/>
      <c r="B582" s="521"/>
      <c r="C582" s="422"/>
      <c r="D582" s="524"/>
      <c r="E582" s="517"/>
      <c r="F582" s="514"/>
      <c r="G582" s="514"/>
      <c r="H582" s="514"/>
      <c r="I582" s="514"/>
      <c r="J582" s="508"/>
      <c r="K582" s="508"/>
      <c r="L582" s="511"/>
      <c r="M582" s="511"/>
      <c r="N582" s="87">
        <v>0</v>
      </c>
      <c r="O582" s="87">
        <v>0</v>
      </c>
      <c r="P582" s="87">
        <v>0</v>
      </c>
      <c r="Q582" s="87">
        <v>0</v>
      </c>
      <c r="R582" s="87">
        <v>0</v>
      </c>
      <c r="S582" s="87">
        <v>0</v>
      </c>
      <c r="T582" s="87">
        <v>0</v>
      </c>
      <c r="U582" s="84">
        <f t="shared" si="334"/>
        <v>0</v>
      </c>
      <c r="V582" s="171" t="s">
        <v>51</v>
      </c>
      <c r="W582" s="208">
        <v>0</v>
      </c>
      <c r="X582" s="208">
        <v>0</v>
      </c>
      <c r="Y582" s="208">
        <v>0</v>
      </c>
      <c r="Z582" s="208">
        <v>0</v>
      </c>
      <c r="AA582" s="208">
        <v>0</v>
      </c>
      <c r="AB582" s="208">
        <v>0</v>
      </c>
      <c r="AC582" s="208">
        <v>0</v>
      </c>
      <c r="AD582" s="208">
        <v>0</v>
      </c>
      <c r="AE582" s="208">
        <v>0</v>
      </c>
      <c r="AF582" s="208">
        <v>0</v>
      </c>
      <c r="AG582" s="208">
        <v>0</v>
      </c>
      <c r="AH582" s="87">
        <v>0</v>
      </c>
      <c r="AI582" s="87">
        <v>0</v>
      </c>
      <c r="AJ582" s="87">
        <v>0</v>
      </c>
      <c r="AK582" s="208">
        <v>0</v>
      </c>
      <c r="AL582" s="208">
        <v>0</v>
      </c>
      <c r="AM582" s="208">
        <v>0</v>
      </c>
      <c r="AN582" s="208">
        <v>0</v>
      </c>
      <c r="AO582" s="208">
        <v>0</v>
      </c>
      <c r="AP582" s="208">
        <v>0</v>
      </c>
      <c r="AQ582" s="208">
        <v>0</v>
      </c>
      <c r="AR582" s="208">
        <v>0</v>
      </c>
      <c r="AS582" s="208">
        <v>0</v>
      </c>
      <c r="AT582" s="208">
        <v>0</v>
      </c>
      <c r="AU582" s="87">
        <v>0</v>
      </c>
      <c r="AV582" s="303"/>
    </row>
    <row r="583" spans="1:48" x14ac:dyDescent="0.25">
      <c r="A583" s="529"/>
      <c r="B583" s="521"/>
      <c r="C583" s="422"/>
      <c r="D583" s="524"/>
      <c r="E583" s="517"/>
      <c r="F583" s="514"/>
      <c r="G583" s="514"/>
      <c r="H583" s="514"/>
      <c r="I583" s="514"/>
      <c r="J583" s="508"/>
      <c r="K583" s="508"/>
      <c r="L583" s="511"/>
      <c r="M583" s="511"/>
      <c r="N583" s="87">
        <v>0</v>
      </c>
      <c r="O583" s="87">
        <v>0</v>
      </c>
      <c r="P583" s="87">
        <v>0</v>
      </c>
      <c r="Q583" s="87">
        <v>0</v>
      </c>
      <c r="R583" s="87">
        <v>0</v>
      </c>
      <c r="S583" s="87">
        <v>0</v>
      </c>
      <c r="T583" s="87">
        <v>0</v>
      </c>
      <c r="U583" s="84">
        <f t="shared" si="334"/>
        <v>0</v>
      </c>
      <c r="V583" s="171" t="s">
        <v>52</v>
      </c>
      <c r="W583" s="208">
        <v>0</v>
      </c>
      <c r="X583" s="208">
        <v>0</v>
      </c>
      <c r="Y583" s="208">
        <v>0</v>
      </c>
      <c r="Z583" s="208">
        <v>0</v>
      </c>
      <c r="AA583" s="208">
        <v>0</v>
      </c>
      <c r="AB583" s="208">
        <v>0</v>
      </c>
      <c r="AC583" s="208">
        <v>0</v>
      </c>
      <c r="AD583" s="208">
        <v>0</v>
      </c>
      <c r="AE583" s="208">
        <v>0</v>
      </c>
      <c r="AF583" s="208">
        <v>0</v>
      </c>
      <c r="AG583" s="208">
        <v>0</v>
      </c>
      <c r="AH583" s="87">
        <v>0</v>
      </c>
      <c r="AI583" s="87">
        <v>0</v>
      </c>
      <c r="AJ583" s="87">
        <v>0</v>
      </c>
      <c r="AK583" s="208">
        <v>0</v>
      </c>
      <c r="AL583" s="208">
        <v>0</v>
      </c>
      <c r="AM583" s="208">
        <v>0</v>
      </c>
      <c r="AN583" s="208">
        <v>0</v>
      </c>
      <c r="AO583" s="208">
        <v>0</v>
      </c>
      <c r="AP583" s="208">
        <v>0</v>
      </c>
      <c r="AQ583" s="208">
        <v>0</v>
      </c>
      <c r="AR583" s="208">
        <v>0</v>
      </c>
      <c r="AS583" s="208">
        <v>0</v>
      </c>
      <c r="AT583" s="208">
        <v>0</v>
      </c>
      <c r="AU583" s="87">
        <v>0</v>
      </c>
      <c r="AV583" s="303"/>
    </row>
    <row r="584" spans="1:48" x14ac:dyDescent="0.25">
      <c r="A584" s="529"/>
      <c r="B584" s="522"/>
      <c r="C584" s="422"/>
      <c r="D584" s="525"/>
      <c r="E584" s="518"/>
      <c r="F584" s="515"/>
      <c r="G584" s="515"/>
      <c r="H584" s="515"/>
      <c r="I584" s="515"/>
      <c r="J584" s="509"/>
      <c r="K584" s="509"/>
      <c r="L584" s="512"/>
      <c r="M584" s="512"/>
      <c r="N584" s="89">
        <f>SUM(N579:N583)</f>
        <v>0</v>
      </c>
      <c r="O584" s="89">
        <f t="shared" ref="O584:T584" si="335">SUM(O579:O583)</f>
        <v>0</v>
      </c>
      <c r="P584" s="89">
        <f t="shared" si="335"/>
        <v>0</v>
      </c>
      <c r="Q584" s="176">
        <f t="shared" si="335"/>
        <v>0</v>
      </c>
      <c r="R584" s="176">
        <f t="shared" si="335"/>
        <v>0.25</v>
      </c>
      <c r="S584" s="176">
        <f t="shared" si="335"/>
        <v>1.95858</v>
      </c>
      <c r="T584" s="176">
        <f t="shared" si="335"/>
        <v>1.95858</v>
      </c>
      <c r="U584" s="177">
        <f t="shared" si="334"/>
        <v>4.16716</v>
      </c>
      <c r="V584" s="178" t="s">
        <v>11</v>
      </c>
      <c r="W584" s="194">
        <f t="shared" ref="W584:AU584" si="336">SUM(W579:W583)</f>
        <v>0</v>
      </c>
      <c r="X584" s="194">
        <f t="shared" si="336"/>
        <v>0</v>
      </c>
      <c r="Y584" s="194">
        <f t="shared" si="336"/>
        <v>0</v>
      </c>
      <c r="Z584" s="194">
        <f t="shared" si="336"/>
        <v>0</v>
      </c>
      <c r="AA584" s="194">
        <f t="shared" si="336"/>
        <v>0</v>
      </c>
      <c r="AB584" s="194">
        <f t="shared" si="336"/>
        <v>0</v>
      </c>
      <c r="AC584" s="194">
        <f t="shared" si="336"/>
        <v>0</v>
      </c>
      <c r="AD584" s="194">
        <f t="shared" si="336"/>
        <v>0</v>
      </c>
      <c r="AE584" s="194">
        <f t="shared" si="336"/>
        <v>0</v>
      </c>
      <c r="AF584" s="194">
        <f t="shared" si="336"/>
        <v>0</v>
      </c>
      <c r="AG584" s="194">
        <f t="shared" si="336"/>
        <v>0</v>
      </c>
      <c r="AH584" s="176">
        <f t="shared" si="336"/>
        <v>0</v>
      </c>
      <c r="AI584" s="176">
        <f t="shared" si="336"/>
        <v>0</v>
      </c>
      <c r="AJ584" s="176">
        <f t="shared" si="336"/>
        <v>0</v>
      </c>
      <c r="AK584" s="194">
        <f t="shared" si="336"/>
        <v>0</v>
      </c>
      <c r="AL584" s="194">
        <f t="shared" si="336"/>
        <v>0</v>
      </c>
      <c r="AM584" s="194">
        <f t="shared" si="336"/>
        <v>0</v>
      </c>
      <c r="AN584" s="194">
        <f t="shared" si="336"/>
        <v>0</v>
      </c>
      <c r="AO584" s="194">
        <f t="shared" si="336"/>
        <v>0</v>
      </c>
      <c r="AP584" s="194">
        <f t="shared" si="336"/>
        <v>0</v>
      </c>
      <c r="AQ584" s="194">
        <f t="shared" si="336"/>
        <v>0</v>
      </c>
      <c r="AR584" s="194">
        <f t="shared" si="336"/>
        <v>0</v>
      </c>
      <c r="AS584" s="194">
        <f t="shared" si="336"/>
        <v>0</v>
      </c>
      <c r="AT584" s="194">
        <f t="shared" si="336"/>
        <v>0</v>
      </c>
      <c r="AU584" s="176">
        <f t="shared" si="336"/>
        <v>0</v>
      </c>
      <c r="AV584" s="329"/>
    </row>
    <row r="585" spans="1:48" ht="15.75" customHeight="1" x14ac:dyDescent="0.25">
      <c r="A585" s="529"/>
      <c r="B585" s="520" t="s">
        <v>664</v>
      </c>
      <c r="C585" s="422" t="s">
        <v>665</v>
      </c>
      <c r="D585" s="523" t="s">
        <v>660</v>
      </c>
      <c r="E585" s="516" t="s">
        <v>666</v>
      </c>
      <c r="F585" s="83" t="s">
        <v>18</v>
      </c>
      <c r="G585" s="83" t="s">
        <v>20</v>
      </c>
      <c r="H585" s="83" t="s">
        <v>296</v>
      </c>
      <c r="I585" s="83" t="s">
        <v>296</v>
      </c>
      <c r="J585" s="507">
        <v>2023</v>
      </c>
      <c r="K585" s="507">
        <v>2025</v>
      </c>
      <c r="L585" s="510">
        <v>2.0830000000000002</v>
      </c>
      <c r="M585" s="510">
        <v>0</v>
      </c>
      <c r="N585" s="87">
        <v>0</v>
      </c>
      <c r="O585" s="87">
        <v>0</v>
      </c>
      <c r="P585" s="87">
        <v>0</v>
      </c>
      <c r="Q585" s="87">
        <v>0</v>
      </c>
      <c r="R585" s="87">
        <v>0</v>
      </c>
      <c r="S585" s="87">
        <v>0</v>
      </c>
      <c r="T585" s="87">
        <v>0</v>
      </c>
      <c r="U585" s="84">
        <f>SUM(N585:T585)</f>
        <v>0</v>
      </c>
      <c r="V585" s="171" t="s">
        <v>3</v>
      </c>
      <c r="W585" s="208">
        <v>0</v>
      </c>
      <c r="X585" s="208">
        <v>0</v>
      </c>
      <c r="Y585" s="208">
        <v>0</v>
      </c>
      <c r="Z585" s="208">
        <v>0</v>
      </c>
      <c r="AA585" s="208">
        <v>0</v>
      </c>
      <c r="AB585" s="208">
        <v>0</v>
      </c>
      <c r="AC585" s="208">
        <v>0</v>
      </c>
      <c r="AD585" s="208">
        <v>0</v>
      </c>
      <c r="AE585" s="208">
        <v>0</v>
      </c>
      <c r="AF585" s="208">
        <v>0</v>
      </c>
      <c r="AG585" s="208">
        <v>0</v>
      </c>
      <c r="AH585" s="87">
        <v>0</v>
      </c>
      <c r="AI585" s="87">
        <v>0</v>
      </c>
      <c r="AJ585" s="87">
        <v>0</v>
      </c>
      <c r="AK585" s="208">
        <v>0</v>
      </c>
      <c r="AL585" s="208">
        <v>0</v>
      </c>
      <c r="AM585" s="208">
        <v>0</v>
      </c>
      <c r="AN585" s="208">
        <v>0</v>
      </c>
      <c r="AO585" s="208">
        <v>0</v>
      </c>
      <c r="AP585" s="208">
        <v>0</v>
      </c>
      <c r="AQ585" s="208">
        <v>0</v>
      </c>
      <c r="AR585" s="208">
        <v>0</v>
      </c>
      <c r="AS585" s="208">
        <v>0</v>
      </c>
      <c r="AT585" s="208">
        <v>0</v>
      </c>
      <c r="AU585" s="87">
        <v>0</v>
      </c>
      <c r="AV585" s="303"/>
    </row>
    <row r="586" spans="1:48" ht="31.5" x14ac:dyDescent="0.25">
      <c r="A586" s="529"/>
      <c r="B586" s="521"/>
      <c r="C586" s="422"/>
      <c r="D586" s="524"/>
      <c r="E586" s="517"/>
      <c r="F586" s="83" t="s">
        <v>19</v>
      </c>
      <c r="G586" s="83" t="s">
        <v>22</v>
      </c>
      <c r="H586" s="83" t="s">
        <v>296</v>
      </c>
      <c r="I586" s="83" t="s">
        <v>296</v>
      </c>
      <c r="J586" s="508"/>
      <c r="K586" s="508"/>
      <c r="L586" s="511"/>
      <c r="M586" s="511"/>
      <c r="N586" s="87">
        <v>0</v>
      </c>
      <c r="O586" s="87">
        <v>0</v>
      </c>
      <c r="P586" s="87">
        <v>0</v>
      </c>
      <c r="Q586" s="87">
        <v>0</v>
      </c>
      <c r="R586" s="87">
        <v>0.25</v>
      </c>
      <c r="S586" s="87">
        <v>0.91678999999999999</v>
      </c>
      <c r="T586" s="87">
        <v>0.91678999999999999</v>
      </c>
      <c r="U586" s="84">
        <f t="shared" ref="U586:U590" si="337">SUM(N586:T586)</f>
        <v>2.08358</v>
      </c>
      <c r="V586" s="172" t="s">
        <v>8</v>
      </c>
      <c r="W586" s="208">
        <v>0</v>
      </c>
      <c r="X586" s="208">
        <v>0</v>
      </c>
      <c r="Y586" s="208">
        <v>0</v>
      </c>
      <c r="Z586" s="208">
        <v>0</v>
      </c>
      <c r="AA586" s="208">
        <v>0</v>
      </c>
      <c r="AB586" s="208">
        <v>0</v>
      </c>
      <c r="AC586" s="208">
        <v>0</v>
      </c>
      <c r="AD586" s="208">
        <v>0</v>
      </c>
      <c r="AE586" s="208">
        <v>0</v>
      </c>
      <c r="AF586" s="208">
        <v>0</v>
      </c>
      <c r="AG586" s="208">
        <v>0</v>
      </c>
      <c r="AH586" s="87">
        <v>0</v>
      </c>
      <c r="AI586" s="87">
        <v>0</v>
      </c>
      <c r="AJ586" s="87">
        <v>0</v>
      </c>
      <c r="AK586" s="208">
        <v>0</v>
      </c>
      <c r="AL586" s="208">
        <v>0</v>
      </c>
      <c r="AM586" s="208">
        <v>0</v>
      </c>
      <c r="AN586" s="208">
        <v>0</v>
      </c>
      <c r="AO586" s="208">
        <v>0</v>
      </c>
      <c r="AP586" s="208">
        <v>0</v>
      </c>
      <c r="AQ586" s="208">
        <v>0</v>
      </c>
      <c r="AR586" s="208">
        <v>0</v>
      </c>
      <c r="AS586" s="208">
        <v>0</v>
      </c>
      <c r="AT586" s="208">
        <v>0</v>
      </c>
      <c r="AU586" s="87">
        <v>0</v>
      </c>
      <c r="AV586" s="303"/>
    </row>
    <row r="587" spans="1:48" ht="47.25" x14ac:dyDescent="0.25">
      <c r="A587" s="529"/>
      <c r="B587" s="521"/>
      <c r="C587" s="422"/>
      <c r="D587" s="524"/>
      <c r="E587" s="517"/>
      <c r="F587" s="513" t="s">
        <v>39</v>
      </c>
      <c r="G587" s="513" t="s">
        <v>21</v>
      </c>
      <c r="H587" s="513" t="s">
        <v>316</v>
      </c>
      <c r="I587" s="513" t="s">
        <v>365</v>
      </c>
      <c r="J587" s="508"/>
      <c r="K587" s="508"/>
      <c r="L587" s="511"/>
      <c r="M587" s="511"/>
      <c r="N587" s="87">
        <v>0</v>
      </c>
      <c r="O587" s="87">
        <v>0</v>
      </c>
      <c r="P587" s="87">
        <v>0</v>
      </c>
      <c r="Q587" s="87">
        <v>0</v>
      </c>
      <c r="R587" s="87">
        <v>0</v>
      </c>
      <c r="S587" s="87">
        <v>0</v>
      </c>
      <c r="T587" s="87">
        <v>0</v>
      </c>
      <c r="U587" s="84">
        <f>SUM(N587:T587)</f>
        <v>0</v>
      </c>
      <c r="V587" s="171" t="s">
        <v>50</v>
      </c>
      <c r="W587" s="208">
        <v>0</v>
      </c>
      <c r="X587" s="208">
        <v>0</v>
      </c>
      <c r="Y587" s="208">
        <v>0</v>
      </c>
      <c r="Z587" s="208">
        <v>0</v>
      </c>
      <c r="AA587" s="208">
        <v>0</v>
      </c>
      <c r="AB587" s="208">
        <v>0</v>
      </c>
      <c r="AC587" s="208">
        <v>0</v>
      </c>
      <c r="AD587" s="208">
        <v>0</v>
      </c>
      <c r="AE587" s="208">
        <v>0</v>
      </c>
      <c r="AF587" s="208">
        <v>0</v>
      </c>
      <c r="AG587" s="208">
        <v>0</v>
      </c>
      <c r="AH587" s="87">
        <v>0</v>
      </c>
      <c r="AI587" s="87">
        <v>0</v>
      </c>
      <c r="AJ587" s="87">
        <v>0</v>
      </c>
      <c r="AK587" s="208">
        <v>0</v>
      </c>
      <c r="AL587" s="208">
        <v>0</v>
      </c>
      <c r="AM587" s="208">
        <v>0</v>
      </c>
      <c r="AN587" s="208">
        <v>0</v>
      </c>
      <c r="AO587" s="208">
        <v>0</v>
      </c>
      <c r="AP587" s="208">
        <v>0</v>
      </c>
      <c r="AQ587" s="208">
        <v>0</v>
      </c>
      <c r="AR587" s="208">
        <v>0</v>
      </c>
      <c r="AS587" s="208">
        <v>0</v>
      </c>
      <c r="AT587" s="208">
        <v>0</v>
      </c>
      <c r="AU587" s="87">
        <v>0</v>
      </c>
      <c r="AV587" s="303"/>
    </row>
    <row r="588" spans="1:48" ht="15.75" customHeight="1" x14ac:dyDescent="0.25">
      <c r="A588" s="529"/>
      <c r="B588" s="521"/>
      <c r="C588" s="422"/>
      <c r="D588" s="524"/>
      <c r="E588" s="517"/>
      <c r="F588" s="514"/>
      <c r="G588" s="514"/>
      <c r="H588" s="514"/>
      <c r="I588" s="514"/>
      <c r="J588" s="508"/>
      <c r="K588" s="508"/>
      <c r="L588" s="511"/>
      <c r="M588" s="511"/>
      <c r="N588" s="87">
        <v>0</v>
      </c>
      <c r="O588" s="87">
        <v>0</v>
      </c>
      <c r="P588" s="87">
        <v>0</v>
      </c>
      <c r="Q588" s="87">
        <v>0</v>
      </c>
      <c r="R588" s="87">
        <v>0</v>
      </c>
      <c r="S588" s="87">
        <v>0</v>
      </c>
      <c r="T588" s="87">
        <v>0</v>
      </c>
      <c r="U588" s="84">
        <f t="shared" si="337"/>
        <v>0</v>
      </c>
      <c r="V588" s="171" t="s">
        <v>51</v>
      </c>
      <c r="W588" s="208">
        <v>0</v>
      </c>
      <c r="X588" s="208">
        <v>0</v>
      </c>
      <c r="Y588" s="208">
        <v>0</v>
      </c>
      <c r="Z588" s="208">
        <v>0</v>
      </c>
      <c r="AA588" s="208">
        <v>0</v>
      </c>
      <c r="AB588" s="208">
        <v>0</v>
      </c>
      <c r="AC588" s="208">
        <v>0</v>
      </c>
      <c r="AD588" s="208">
        <v>0</v>
      </c>
      <c r="AE588" s="208">
        <v>0</v>
      </c>
      <c r="AF588" s="208">
        <v>0</v>
      </c>
      <c r="AG588" s="208">
        <v>0</v>
      </c>
      <c r="AH588" s="87">
        <v>0</v>
      </c>
      <c r="AI588" s="87">
        <v>0</v>
      </c>
      <c r="AJ588" s="87">
        <v>0</v>
      </c>
      <c r="AK588" s="208">
        <v>0</v>
      </c>
      <c r="AL588" s="208">
        <v>0</v>
      </c>
      <c r="AM588" s="208">
        <v>0</v>
      </c>
      <c r="AN588" s="208">
        <v>0</v>
      </c>
      <c r="AO588" s="208">
        <v>0</v>
      </c>
      <c r="AP588" s="208">
        <v>0</v>
      </c>
      <c r="AQ588" s="208">
        <v>0</v>
      </c>
      <c r="AR588" s="208">
        <v>0</v>
      </c>
      <c r="AS588" s="208">
        <v>0</v>
      </c>
      <c r="AT588" s="208">
        <v>0</v>
      </c>
      <c r="AU588" s="87">
        <v>0</v>
      </c>
      <c r="AV588" s="303"/>
    </row>
    <row r="589" spans="1:48" x14ac:dyDescent="0.25">
      <c r="A589" s="529"/>
      <c r="B589" s="521"/>
      <c r="C589" s="422"/>
      <c r="D589" s="524"/>
      <c r="E589" s="517"/>
      <c r="F589" s="514"/>
      <c r="G589" s="514"/>
      <c r="H589" s="514"/>
      <c r="I589" s="514"/>
      <c r="J589" s="508"/>
      <c r="K589" s="508"/>
      <c r="L589" s="511"/>
      <c r="M589" s="511"/>
      <c r="N589" s="87">
        <v>0</v>
      </c>
      <c r="O589" s="87">
        <v>0</v>
      </c>
      <c r="P589" s="87">
        <v>0</v>
      </c>
      <c r="Q589" s="87">
        <v>0</v>
      </c>
      <c r="R589" s="87">
        <v>0</v>
      </c>
      <c r="S589" s="87">
        <v>0</v>
      </c>
      <c r="T589" s="87">
        <v>0</v>
      </c>
      <c r="U589" s="84">
        <f t="shared" si="337"/>
        <v>0</v>
      </c>
      <c r="V589" s="171" t="s">
        <v>52</v>
      </c>
      <c r="W589" s="208">
        <v>0</v>
      </c>
      <c r="X589" s="208">
        <v>0</v>
      </c>
      <c r="Y589" s="208">
        <v>0</v>
      </c>
      <c r="Z589" s="208">
        <v>0</v>
      </c>
      <c r="AA589" s="208">
        <v>0</v>
      </c>
      <c r="AB589" s="208">
        <v>0</v>
      </c>
      <c r="AC589" s="208">
        <v>0</v>
      </c>
      <c r="AD589" s="208">
        <v>0</v>
      </c>
      <c r="AE589" s="208">
        <v>0</v>
      </c>
      <c r="AF589" s="208">
        <v>0</v>
      </c>
      <c r="AG589" s="208">
        <v>0</v>
      </c>
      <c r="AH589" s="87">
        <v>0</v>
      </c>
      <c r="AI589" s="87">
        <v>0</v>
      </c>
      <c r="AJ589" s="87">
        <v>0</v>
      </c>
      <c r="AK589" s="208">
        <v>0</v>
      </c>
      <c r="AL589" s="208">
        <v>0</v>
      </c>
      <c r="AM589" s="208">
        <v>0</v>
      </c>
      <c r="AN589" s="208">
        <v>0</v>
      </c>
      <c r="AO589" s="208">
        <v>0</v>
      </c>
      <c r="AP589" s="208">
        <v>0</v>
      </c>
      <c r="AQ589" s="208">
        <v>0</v>
      </c>
      <c r="AR589" s="208">
        <v>0</v>
      </c>
      <c r="AS589" s="208">
        <v>0</v>
      </c>
      <c r="AT589" s="208">
        <v>0</v>
      </c>
      <c r="AU589" s="87">
        <v>0</v>
      </c>
      <c r="AV589" s="303"/>
    </row>
    <row r="590" spans="1:48" x14ac:dyDescent="0.25">
      <c r="A590" s="530"/>
      <c r="B590" s="522"/>
      <c r="C590" s="422"/>
      <c r="D590" s="525"/>
      <c r="E590" s="518"/>
      <c r="F590" s="515"/>
      <c r="G590" s="515"/>
      <c r="H590" s="515"/>
      <c r="I590" s="515"/>
      <c r="J590" s="509"/>
      <c r="K590" s="509"/>
      <c r="L590" s="512"/>
      <c r="M590" s="512"/>
      <c r="N590" s="89">
        <f>SUM(N585:N589)</f>
        <v>0</v>
      </c>
      <c r="O590" s="89">
        <f t="shared" ref="O590:T590" si="338">SUM(O585:O589)</f>
        <v>0</v>
      </c>
      <c r="P590" s="89">
        <f t="shared" si="338"/>
        <v>0</v>
      </c>
      <c r="Q590" s="176">
        <f t="shared" si="338"/>
        <v>0</v>
      </c>
      <c r="R590" s="176">
        <f t="shared" si="338"/>
        <v>0.25</v>
      </c>
      <c r="S590" s="176">
        <f t="shared" si="338"/>
        <v>0.91678999999999999</v>
      </c>
      <c r="T590" s="176">
        <f t="shared" si="338"/>
        <v>0.91678999999999999</v>
      </c>
      <c r="U590" s="177">
        <f t="shared" si="337"/>
        <v>2.08358</v>
      </c>
      <c r="V590" s="178" t="s">
        <v>11</v>
      </c>
      <c r="W590" s="194">
        <f t="shared" ref="W590:AU590" si="339">SUM(W585:W589)</f>
        <v>0</v>
      </c>
      <c r="X590" s="194">
        <f t="shared" si="339"/>
        <v>0</v>
      </c>
      <c r="Y590" s="194">
        <f t="shared" si="339"/>
        <v>0</v>
      </c>
      <c r="Z590" s="194">
        <f t="shared" si="339"/>
        <v>0</v>
      </c>
      <c r="AA590" s="194">
        <f t="shared" si="339"/>
        <v>0</v>
      </c>
      <c r="AB590" s="194">
        <f t="shared" si="339"/>
        <v>0</v>
      </c>
      <c r="AC590" s="194">
        <f t="shared" si="339"/>
        <v>0</v>
      </c>
      <c r="AD590" s="194">
        <f t="shared" si="339"/>
        <v>0</v>
      </c>
      <c r="AE590" s="194">
        <f t="shared" si="339"/>
        <v>0</v>
      </c>
      <c r="AF590" s="194">
        <f t="shared" si="339"/>
        <v>0</v>
      </c>
      <c r="AG590" s="194">
        <f t="shared" si="339"/>
        <v>0</v>
      </c>
      <c r="AH590" s="176">
        <f t="shared" si="339"/>
        <v>0</v>
      </c>
      <c r="AI590" s="176">
        <f t="shared" si="339"/>
        <v>0</v>
      </c>
      <c r="AJ590" s="176">
        <f t="shared" si="339"/>
        <v>0</v>
      </c>
      <c r="AK590" s="194">
        <f t="shared" si="339"/>
        <v>0</v>
      </c>
      <c r="AL590" s="194">
        <f t="shared" si="339"/>
        <v>0</v>
      </c>
      <c r="AM590" s="194">
        <f t="shared" si="339"/>
        <v>0</v>
      </c>
      <c r="AN590" s="194">
        <f t="shared" si="339"/>
        <v>0</v>
      </c>
      <c r="AO590" s="194">
        <f t="shared" si="339"/>
        <v>0</v>
      </c>
      <c r="AP590" s="194">
        <f t="shared" si="339"/>
        <v>0</v>
      </c>
      <c r="AQ590" s="194">
        <f t="shared" si="339"/>
        <v>0</v>
      </c>
      <c r="AR590" s="194">
        <f t="shared" si="339"/>
        <v>0</v>
      </c>
      <c r="AS590" s="194">
        <f t="shared" si="339"/>
        <v>0</v>
      </c>
      <c r="AT590" s="194">
        <f t="shared" si="339"/>
        <v>0</v>
      </c>
      <c r="AU590" s="176">
        <f t="shared" si="339"/>
        <v>0</v>
      </c>
      <c r="AV590" s="329"/>
    </row>
    <row r="591" spans="1:48" ht="15.75" customHeight="1" x14ac:dyDescent="0.25">
      <c r="A591" s="180"/>
      <c r="B591" s="595" t="s">
        <v>667</v>
      </c>
      <c r="C591" s="596"/>
      <c r="D591" s="596"/>
      <c r="E591" s="596"/>
      <c r="F591" s="596"/>
      <c r="G591" s="596"/>
      <c r="H591" s="596"/>
      <c r="I591" s="596"/>
      <c r="J591" s="596"/>
      <c r="K591" s="596"/>
      <c r="L591" s="596"/>
      <c r="M591" s="596"/>
      <c r="N591" s="596"/>
      <c r="O591" s="596"/>
      <c r="P591" s="596"/>
      <c r="Q591" s="596"/>
      <c r="R591" s="596"/>
      <c r="S591" s="596"/>
      <c r="T591" s="596"/>
      <c r="U591" s="596"/>
      <c r="V591" s="596"/>
      <c r="W591" s="408"/>
      <c r="X591" s="408"/>
      <c r="Y591" s="408"/>
      <c r="Z591" s="408"/>
      <c r="AA591" s="408"/>
      <c r="AB591" s="408"/>
      <c r="AC591" s="408"/>
      <c r="AD591" s="408"/>
      <c r="AE591" s="408"/>
      <c r="AF591" s="408"/>
      <c r="AG591" s="408"/>
      <c r="AH591" s="408"/>
      <c r="AI591" s="408"/>
      <c r="AJ591" s="408"/>
      <c r="AK591" s="408"/>
      <c r="AL591" s="408"/>
      <c r="AM591" s="408"/>
      <c r="AN591" s="408"/>
      <c r="AO591" s="408"/>
      <c r="AP591" s="408"/>
      <c r="AQ591" s="408"/>
      <c r="AR591" s="408"/>
      <c r="AS591" s="408"/>
      <c r="AT591" s="408"/>
      <c r="AU591" s="408"/>
      <c r="AV591" s="409"/>
    </row>
    <row r="592" spans="1:48" ht="19.5" customHeight="1" x14ac:dyDescent="0.25">
      <c r="A592" s="503" t="s">
        <v>626</v>
      </c>
      <c r="B592" s="504"/>
      <c r="C592" s="504"/>
      <c r="D592" s="504"/>
      <c r="E592" s="504"/>
      <c r="F592" s="504"/>
      <c r="G592" s="504"/>
      <c r="H592" s="504"/>
      <c r="I592" s="504"/>
      <c r="J592" s="504"/>
      <c r="K592" s="504"/>
      <c r="L592" s="504"/>
      <c r="M592" s="504"/>
      <c r="N592" s="504"/>
      <c r="O592" s="504"/>
      <c r="P592" s="504"/>
      <c r="Q592" s="504"/>
      <c r="R592" s="504"/>
      <c r="S592" s="504"/>
      <c r="T592" s="504"/>
      <c r="U592" s="504"/>
      <c r="V592" s="504"/>
      <c r="W592" s="505"/>
      <c r="X592" s="505"/>
      <c r="Y592" s="505"/>
      <c r="Z592" s="505"/>
      <c r="AA592" s="505"/>
      <c r="AB592" s="505"/>
      <c r="AC592" s="505"/>
      <c r="AD592" s="505"/>
      <c r="AE592" s="505"/>
      <c r="AF592" s="505"/>
      <c r="AG592" s="505"/>
      <c r="AH592" s="505"/>
      <c r="AI592" s="505"/>
      <c r="AJ592" s="505"/>
      <c r="AK592" s="505"/>
      <c r="AL592" s="505"/>
      <c r="AM592" s="505"/>
      <c r="AN592" s="505"/>
      <c r="AO592" s="505"/>
      <c r="AP592" s="505"/>
      <c r="AQ592" s="505"/>
      <c r="AR592" s="505"/>
      <c r="AS592" s="505"/>
      <c r="AT592" s="505"/>
      <c r="AU592" s="505"/>
      <c r="AV592" s="506"/>
    </row>
    <row r="593" spans="1:48" ht="15.75" customHeight="1" x14ac:dyDescent="0.25">
      <c r="A593" s="531" t="s">
        <v>53</v>
      </c>
      <c r="B593" s="534" t="s">
        <v>668</v>
      </c>
      <c r="C593" s="422" t="s">
        <v>669</v>
      </c>
      <c r="D593" s="523" t="s">
        <v>660</v>
      </c>
      <c r="E593" s="516" t="s">
        <v>629</v>
      </c>
      <c r="F593" s="83" t="s">
        <v>18</v>
      </c>
      <c r="G593" s="83" t="s">
        <v>20</v>
      </c>
      <c r="H593" s="83" t="s">
        <v>366</v>
      </c>
      <c r="I593" s="83" t="s">
        <v>670</v>
      </c>
      <c r="J593" s="507">
        <v>2022</v>
      </c>
      <c r="K593" s="507">
        <v>2023</v>
      </c>
      <c r="L593" s="510">
        <v>364.64400000000001</v>
      </c>
      <c r="M593" s="510">
        <f>Q598+R598+S598+T598</f>
        <v>358.03521999999998</v>
      </c>
      <c r="N593" s="84">
        <v>0</v>
      </c>
      <c r="O593" s="84">
        <v>0</v>
      </c>
      <c r="P593" s="84">
        <v>0</v>
      </c>
      <c r="Q593" s="84">
        <v>0</v>
      </c>
      <c r="R593" s="84">
        <v>0</v>
      </c>
      <c r="S593" s="84">
        <v>0</v>
      </c>
      <c r="T593" s="84">
        <v>0</v>
      </c>
      <c r="U593" s="84">
        <f>SUM(N593:T593)</f>
        <v>0</v>
      </c>
      <c r="V593" s="171" t="s">
        <v>3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193">
        <v>0</v>
      </c>
      <c r="AD593" s="193">
        <v>0</v>
      </c>
      <c r="AE593" s="193">
        <v>0</v>
      </c>
      <c r="AF593" s="193">
        <v>0</v>
      </c>
      <c r="AG593" s="193">
        <v>0</v>
      </c>
      <c r="AH593" s="84">
        <v>0</v>
      </c>
      <c r="AI593" s="84">
        <v>0</v>
      </c>
      <c r="AJ593" s="84">
        <v>0</v>
      </c>
      <c r="AK593" s="193">
        <v>0</v>
      </c>
      <c r="AL593" s="193">
        <v>0</v>
      </c>
      <c r="AM593" s="193">
        <v>0</v>
      </c>
      <c r="AN593" s="193">
        <v>0</v>
      </c>
      <c r="AO593" s="193">
        <v>0</v>
      </c>
      <c r="AP593" s="193">
        <v>0</v>
      </c>
      <c r="AQ593" s="193">
        <v>0</v>
      </c>
      <c r="AR593" s="193">
        <v>0</v>
      </c>
      <c r="AS593" s="193">
        <v>0</v>
      </c>
      <c r="AT593" s="193">
        <v>0</v>
      </c>
      <c r="AU593" s="84">
        <v>0</v>
      </c>
      <c r="AV593" s="583" t="s">
        <v>996</v>
      </c>
    </row>
    <row r="594" spans="1:48" ht="15.75" customHeight="1" x14ac:dyDescent="0.25">
      <c r="A594" s="532"/>
      <c r="B594" s="535"/>
      <c r="C594" s="422"/>
      <c r="D594" s="524"/>
      <c r="E594" s="517"/>
      <c r="F594" s="83" t="s">
        <v>19</v>
      </c>
      <c r="G594" s="83" t="s">
        <v>22</v>
      </c>
      <c r="H594" s="83" t="s">
        <v>671</v>
      </c>
      <c r="I594" s="83" t="s">
        <v>671</v>
      </c>
      <c r="J594" s="508"/>
      <c r="K594" s="508"/>
      <c r="L594" s="511"/>
      <c r="M594" s="511"/>
      <c r="N594" s="87">
        <v>0</v>
      </c>
      <c r="O594" s="86">
        <v>0</v>
      </c>
      <c r="P594" s="86">
        <v>2.2950000000000002E-2</v>
      </c>
      <c r="Q594" s="87">
        <v>70</v>
      </c>
      <c r="R594" s="87">
        <v>125</v>
      </c>
      <c r="S594" s="87">
        <v>80.999179999999996</v>
      </c>
      <c r="T594" s="87">
        <v>55.811</v>
      </c>
      <c r="U594" s="84">
        <f t="shared" ref="U594:U598" si="340">SUM(N594:T594)</f>
        <v>331.83312999999993</v>
      </c>
      <c r="V594" s="172" t="s">
        <v>8</v>
      </c>
      <c r="W594" s="208">
        <v>70000</v>
      </c>
      <c r="X594" s="208">
        <v>0</v>
      </c>
      <c r="Y594" s="208">
        <v>0</v>
      </c>
      <c r="Z594" s="208">
        <v>0</v>
      </c>
      <c r="AA594" s="208">
        <v>0</v>
      </c>
      <c r="AB594" s="208">
        <v>0</v>
      </c>
      <c r="AC594" s="208">
        <v>0</v>
      </c>
      <c r="AD594" s="208">
        <v>0</v>
      </c>
      <c r="AE594" s="208">
        <v>0</v>
      </c>
      <c r="AF594" s="208">
        <v>0</v>
      </c>
      <c r="AG594" s="208">
        <v>0</v>
      </c>
      <c r="AH594" s="87">
        <v>0</v>
      </c>
      <c r="AI594" s="87">
        <v>0</v>
      </c>
      <c r="AJ594" s="87">
        <v>0</v>
      </c>
      <c r="AK594" s="208">
        <v>0</v>
      </c>
      <c r="AL594" s="208">
        <v>0</v>
      </c>
      <c r="AM594" s="208">
        <v>0</v>
      </c>
      <c r="AN594" s="208">
        <v>0</v>
      </c>
      <c r="AO594" s="208">
        <v>0</v>
      </c>
      <c r="AP594" s="208">
        <v>0</v>
      </c>
      <c r="AQ594" s="208">
        <v>0</v>
      </c>
      <c r="AR594" s="208">
        <v>0</v>
      </c>
      <c r="AS594" s="208">
        <v>0</v>
      </c>
      <c r="AT594" s="208">
        <v>0</v>
      </c>
      <c r="AU594" s="87">
        <v>0</v>
      </c>
      <c r="AV594" s="584"/>
    </row>
    <row r="595" spans="1:48" ht="47.25" x14ac:dyDescent="0.25">
      <c r="A595" s="532"/>
      <c r="B595" s="535"/>
      <c r="C595" s="422"/>
      <c r="D595" s="524"/>
      <c r="E595" s="517"/>
      <c r="F595" s="83" t="s">
        <v>39</v>
      </c>
      <c r="G595" s="83" t="s">
        <v>21</v>
      </c>
      <c r="H595" s="513" t="s">
        <v>380</v>
      </c>
      <c r="I595" s="513" t="s">
        <v>672</v>
      </c>
      <c r="J595" s="508"/>
      <c r="K595" s="508"/>
      <c r="L595" s="511"/>
      <c r="M595" s="511"/>
      <c r="N595" s="84">
        <v>0</v>
      </c>
      <c r="O595" s="84">
        <v>0</v>
      </c>
      <c r="P595" s="84">
        <v>0</v>
      </c>
      <c r="Q595" s="84">
        <v>0</v>
      </c>
      <c r="R595" s="84">
        <v>0.37725999999999998</v>
      </c>
      <c r="S595" s="84">
        <v>0.65937000000000001</v>
      </c>
      <c r="T595" s="87">
        <v>25.188410000000001</v>
      </c>
      <c r="U595" s="84">
        <f>SUM(N595:T595)</f>
        <v>26.22504</v>
      </c>
      <c r="V595" s="171" t="s">
        <v>50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193">
        <v>0</v>
      </c>
      <c r="AD595" s="193">
        <v>0</v>
      </c>
      <c r="AE595" s="193">
        <v>0</v>
      </c>
      <c r="AF595" s="193">
        <v>0</v>
      </c>
      <c r="AG595" s="193">
        <v>0</v>
      </c>
      <c r="AH595" s="84">
        <v>0</v>
      </c>
      <c r="AI595" s="84">
        <v>0</v>
      </c>
      <c r="AJ595" s="84">
        <v>0</v>
      </c>
      <c r="AK595" s="193">
        <v>0</v>
      </c>
      <c r="AL595" s="193">
        <v>0</v>
      </c>
      <c r="AM595" s="193">
        <v>0</v>
      </c>
      <c r="AN595" s="193">
        <v>0</v>
      </c>
      <c r="AO595" s="193">
        <v>0</v>
      </c>
      <c r="AP595" s="193">
        <v>0</v>
      </c>
      <c r="AQ595" s="193">
        <v>0</v>
      </c>
      <c r="AR595" s="193">
        <v>0</v>
      </c>
      <c r="AS595" s="193">
        <v>0</v>
      </c>
      <c r="AT595" s="193">
        <v>0</v>
      </c>
      <c r="AU595" s="84">
        <v>0</v>
      </c>
      <c r="AV595" s="584"/>
    </row>
    <row r="596" spans="1:48" x14ac:dyDescent="0.25">
      <c r="A596" s="532"/>
      <c r="B596" s="535"/>
      <c r="C596" s="422"/>
      <c r="D596" s="524"/>
      <c r="E596" s="517"/>
      <c r="F596" s="83"/>
      <c r="G596" s="83"/>
      <c r="H596" s="514"/>
      <c r="I596" s="514"/>
      <c r="J596" s="508"/>
      <c r="K596" s="508"/>
      <c r="L596" s="511"/>
      <c r="M596" s="511"/>
      <c r="N596" s="84">
        <v>0</v>
      </c>
      <c r="O596" s="84">
        <v>0</v>
      </c>
      <c r="P596" s="84">
        <v>0</v>
      </c>
      <c r="Q596" s="84">
        <v>0</v>
      </c>
      <c r="R596" s="84">
        <v>0</v>
      </c>
      <c r="S596" s="84">
        <v>0</v>
      </c>
      <c r="T596" s="84">
        <v>0</v>
      </c>
      <c r="U596" s="84">
        <f t="shared" si="340"/>
        <v>0</v>
      </c>
      <c r="V596" s="171" t="s">
        <v>51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193">
        <v>0</v>
      </c>
      <c r="AD596" s="193">
        <v>0</v>
      </c>
      <c r="AE596" s="193">
        <v>0</v>
      </c>
      <c r="AF596" s="193">
        <v>0</v>
      </c>
      <c r="AG596" s="193">
        <v>0</v>
      </c>
      <c r="AH596" s="84">
        <v>0</v>
      </c>
      <c r="AI596" s="84">
        <v>0</v>
      </c>
      <c r="AJ596" s="84">
        <v>0</v>
      </c>
      <c r="AK596" s="193">
        <v>0</v>
      </c>
      <c r="AL596" s="193">
        <v>0</v>
      </c>
      <c r="AM596" s="193">
        <v>0</v>
      </c>
      <c r="AN596" s="193">
        <v>0</v>
      </c>
      <c r="AO596" s="193">
        <v>0</v>
      </c>
      <c r="AP596" s="193">
        <v>0</v>
      </c>
      <c r="AQ596" s="193">
        <v>0</v>
      </c>
      <c r="AR596" s="193">
        <v>0</v>
      </c>
      <c r="AS596" s="193">
        <v>0</v>
      </c>
      <c r="AT596" s="193">
        <v>0</v>
      </c>
      <c r="AU596" s="84">
        <v>0</v>
      </c>
      <c r="AV596" s="584"/>
    </row>
    <row r="597" spans="1:48" x14ac:dyDescent="0.25">
      <c r="A597" s="532"/>
      <c r="B597" s="535"/>
      <c r="C597" s="422"/>
      <c r="D597" s="524"/>
      <c r="E597" s="517"/>
      <c r="F597" s="83"/>
      <c r="G597" s="83"/>
      <c r="H597" s="514"/>
      <c r="I597" s="514"/>
      <c r="J597" s="508"/>
      <c r="K597" s="508"/>
      <c r="L597" s="511"/>
      <c r="M597" s="511"/>
      <c r="N597" s="87">
        <v>0</v>
      </c>
      <c r="O597" s="87">
        <v>0</v>
      </c>
      <c r="P597" s="87">
        <v>0</v>
      </c>
      <c r="Q597" s="87">
        <v>0</v>
      </c>
      <c r="R597" s="87">
        <v>0</v>
      </c>
      <c r="S597" s="87">
        <v>0</v>
      </c>
      <c r="T597" s="87">
        <v>0</v>
      </c>
      <c r="U597" s="84">
        <f t="shared" si="340"/>
        <v>0</v>
      </c>
      <c r="V597" s="171" t="s">
        <v>52</v>
      </c>
      <c r="W597" s="208">
        <v>0</v>
      </c>
      <c r="X597" s="208">
        <v>0</v>
      </c>
      <c r="Y597" s="208">
        <v>0</v>
      </c>
      <c r="Z597" s="208">
        <v>0</v>
      </c>
      <c r="AA597" s="208">
        <v>0</v>
      </c>
      <c r="AB597" s="208">
        <v>0</v>
      </c>
      <c r="AC597" s="208">
        <v>0</v>
      </c>
      <c r="AD597" s="208">
        <v>0</v>
      </c>
      <c r="AE597" s="208">
        <v>0</v>
      </c>
      <c r="AF597" s="208">
        <v>0</v>
      </c>
      <c r="AG597" s="208">
        <v>0</v>
      </c>
      <c r="AH597" s="87">
        <v>0</v>
      </c>
      <c r="AI597" s="87">
        <v>0</v>
      </c>
      <c r="AJ597" s="87">
        <v>0</v>
      </c>
      <c r="AK597" s="208">
        <v>0</v>
      </c>
      <c r="AL597" s="208">
        <v>0</v>
      </c>
      <c r="AM597" s="208">
        <v>0</v>
      </c>
      <c r="AN597" s="208">
        <v>0</v>
      </c>
      <c r="AO597" s="208">
        <v>0</v>
      </c>
      <c r="AP597" s="208">
        <v>0</v>
      </c>
      <c r="AQ597" s="208">
        <v>0</v>
      </c>
      <c r="AR597" s="208">
        <v>0</v>
      </c>
      <c r="AS597" s="208">
        <v>0</v>
      </c>
      <c r="AT597" s="208">
        <v>0</v>
      </c>
      <c r="AU597" s="87">
        <v>0</v>
      </c>
      <c r="AV597" s="585"/>
    </row>
    <row r="598" spans="1:48" x14ac:dyDescent="0.25">
      <c r="A598" s="532"/>
      <c r="B598" s="536"/>
      <c r="C598" s="422"/>
      <c r="D598" s="525"/>
      <c r="E598" s="518"/>
      <c r="F598" s="92"/>
      <c r="G598" s="92"/>
      <c r="H598" s="515"/>
      <c r="I598" s="515"/>
      <c r="J598" s="509"/>
      <c r="K598" s="509"/>
      <c r="L598" s="512"/>
      <c r="M598" s="512"/>
      <c r="N598" s="89">
        <f>SUM(N593:N597)</f>
        <v>0</v>
      </c>
      <c r="O598" s="89">
        <f t="shared" ref="O598:T598" si="341">SUM(O593:O597)</f>
        <v>0</v>
      </c>
      <c r="P598" s="89">
        <f t="shared" si="341"/>
        <v>2.2950000000000002E-2</v>
      </c>
      <c r="Q598" s="176">
        <f t="shared" si="341"/>
        <v>70</v>
      </c>
      <c r="R598" s="176">
        <f t="shared" si="341"/>
        <v>125.37726000000001</v>
      </c>
      <c r="S598" s="176">
        <f t="shared" si="341"/>
        <v>81.658549999999991</v>
      </c>
      <c r="T598" s="176">
        <f t="shared" si="341"/>
        <v>80.999409999999997</v>
      </c>
      <c r="U598" s="177">
        <f t="shared" si="340"/>
        <v>358.05817000000002</v>
      </c>
      <c r="V598" s="178" t="s">
        <v>11</v>
      </c>
      <c r="W598" s="194">
        <f t="shared" ref="W598:X598" si="342">SUM(W593:W597)</f>
        <v>70000</v>
      </c>
      <c r="X598" s="194">
        <f t="shared" si="342"/>
        <v>0</v>
      </c>
      <c r="Y598" s="194">
        <f t="shared" ref="Y598:AU598" si="343">SUM(Y593:Y597)</f>
        <v>0</v>
      </c>
      <c r="Z598" s="194">
        <f t="shared" si="343"/>
        <v>0</v>
      </c>
      <c r="AA598" s="194">
        <f t="shared" si="343"/>
        <v>0</v>
      </c>
      <c r="AB598" s="194">
        <f t="shared" si="343"/>
        <v>0</v>
      </c>
      <c r="AC598" s="194">
        <f t="shared" si="343"/>
        <v>0</v>
      </c>
      <c r="AD598" s="194">
        <f t="shared" si="343"/>
        <v>0</v>
      </c>
      <c r="AE598" s="194">
        <f t="shared" si="343"/>
        <v>0</v>
      </c>
      <c r="AF598" s="194">
        <f t="shared" si="343"/>
        <v>0</v>
      </c>
      <c r="AG598" s="194">
        <f t="shared" si="343"/>
        <v>0</v>
      </c>
      <c r="AH598" s="176">
        <f t="shared" si="343"/>
        <v>0</v>
      </c>
      <c r="AI598" s="176">
        <f t="shared" si="343"/>
        <v>0</v>
      </c>
      <c r="AJ598" s="176">
        <f t="shared" si="343"/>
        <v>0</v>
      </c>
      <c r="AK598" s="194">
        <f t="shared" si="343"/>
        <v>0</v>
      </c>
      <c r="AL598" s="194">
        <f t="shared" si="343"/>
        <v>0</v>
      </c>
      <c r="AM598" s="194">
        <f t="shared" si="343"/>
        <v>0</v>
      </c>
      <c r="AN598" s="194">
        <f t="shared" si="343"/>
        <v>0</v>
      </c>
      <c r="AO598" s="194">
        <f t="shared" si="343"/>
        <v>0</v>
      </c>
      <c r="AP598" s="194">
        <f t="shared" si="343"/>
        <v>0</v>
      </c>
      <c r="AQ598" s="194">
        <f t="shared" si="343"/>
        <v>0</v>
      </c>
      <c r="AR598" s="194">
        <f t="shared" si="343"/>
        <v>0</v>
      </c>
      <c r="AS598" s="194">
        <f t="shared" si="343"/>
        <v>0</v>
      </c>
      <c r="AT598" s="194">
        <f t="shared" si="343"/>
        <v>0</v>
      </c>
      <c r="AU598" s="176">
        <f t="shared" si="343"/>
        <v>0</v>
      </c>
      <c r="AV598" s="329"/>
    </row>
    <row r="599" spans="1:48" ht="15.75" customHeight="1" x14ac:dyDescent="0.25">
      <c r="A599" s="532"/>
      <c r="B599" s="520" t="s">
        <v>673</v>
      </c>
      <c r="C599" s="422" t="s">
        <v>674</v>
      </c>
      <c r="D599" s="523" t="s">
        <v>660</v>
      </c>
      <c r="E599" s="516" t="s">
        <v>675</v>
      </c>
      <c r="F599" s="83" t="s">
        <v>18</v>
      </c>
      <c r="G599" s="83" t="s">
        <v>20</v>
      </c>
      <c r="H599" s="83" t="s">
        <v>676</v>
      </c>
      <c r="I599" s="83" t="s">
        <v>676</v>
      </c>
      <c r="J599" s="507">
        <v>2023</v>
      </c>
      <c r="K599" s="507">
        <v>2023</v>
      </c>
      <c r="L599" s="510">
        <v>7.96</v>
      </c>
      <c r="M599" s="510">
        <f>Q605+R605+S605+T605</f>
        <v>7.9602299999999993</v>
      </c>
      <c r="N599" s="87">
        <v>0</v>
      </c>
      <c r="O599" s="87">
        <v>0</v>
      </c>
      <c r="P599" s="87">
        <v>0</v>
      </c>
      <c r="Q599" s="87">
        <v>0</v>
      </c>
      <c r="R599" s="87">
        <v>0</v>
      </c>
      <c r="S599" s="87">
        <v>0</v>
      </c>
      <c r="T599" s="87">
        <v>0</v>
      </c>
      <c r="U599" s="84">
        <f>SUM(N599:T599)</f>
        <v>0</v>
      </c>
      <c r="V599" s="171" t="s">
        <v>3</v>
      </c>
      <c r="W599" s="208">
        <v>0</v>
      </c>
      <c r="X599" s="208">
        <v>0</v>
      </c>
      <c r="Y599" s="208">
        <v>0</v>
      </c>
      <c r="Z599" s="208">
        <v>0</v>
      </c>
      <c r="AA599" s="208">
        <v>0</v>
      </c>
      <c r="AB599" s="208">
        <v>0</v>
      </c>
      <c r="AC599" s="208">
        <v>0</v>
      </c>
      <c r="AD599" s="208">
        <v>0</v>
      </c>
      <c r="AE599" s="208">
        <v>0</v>
      </c>
      <c r="AF599" s="208">
        <v>0</v>
      </c>
      <c r="AG599" s="208">
        <v>0</v>
      </c>
      <c r="AH599" s="87">
        <v>0</v>
      </c>
      <c r="AI599" s="87">
        <v>0</v>
      </c>
      <c r="AJ599" s="87">
        <v>0</v>
      </c>
      <c r="AK599" s="208">
        <v>0</v>
      </c>
      <c r="AL599" s="208">
        <v>0</v>
      </c>
      <c r="AM599" s="208">
        <v>0</v>
      </c>
      <c r="AN599" s="208">
        <v>0</v>
      </c>
      <c r="AO599" s="208">
        <v>0</v>
      </c>
      <c r="AP599" s="208">
        <v>0</v>
      </c>
      <c r="AQ599" s="208">
        <v>0</v>
      </c>
      <c r="AR599" s="208">
        <v>0</v>
      </c>
      <c r="AS599" s="208">
        <v>0</v>
      </c>
      <c r="AT599" s="208">
        <v>0</v>
      </c>
      <c r="AU599" s="87">
        <v>0</v>
      </c>
      <c r="AV599" s="303"/>
    </row>
    <row r="600" spans="1:48" ht="30" customHeight="1" x14ac:dyDescent="0.25">
      <c r="A600" s="532"/>
      <c r="B600" s="521"/>
      <c r="C600" s="422"/>
      <c r="D600" s="524"/>
      <c r="E600" s="517"/>
      <c r="F600" s="83" t="s">
        <v>19</v>
      </c>
      <c r="G600" s="83" t="s">
        <v>22</v>
      </c>
      <c r="H600" s="83" t="s">
        <v>677</v>
      </c>
      <c r="I600" s="83" t="s">
        <v>677</v>
      </c>
      <c r="J600" s="508"/>
      <c r="K600" s="508"/>
      <c r="L600" s="511"/>
      <c r="M600" s="511"/>
      <c r="N600" s="87">
        <v>0</v>
      </c>
      <c r="O600" s="87">
        <v>0</v>
      </c>
      <c r="P600" s="87">
        <v>0</v>
      </c>
      <c r="Q600" s="87">
        <v>0</v>
      </c>
      <c r="R600" s="87">
        <v>7.9602299999999993</v>
      </c>
      <c r="S600" s="87">
        <v>0</v>
      </c>
      <c r="T600" s="87">
        <v>0</v>
      </c>
      <c r="U600" s="84">
        <f>SUM(N600:T600)</f>
        <v>7.9602299999999993</v>
      </c>
      <c r="V600" s="172" t="s">
        <v>8</v>
      </c>
      <c r="W600" s="208">
        <v>0</v>
      </c>
      <c r="X600" s="208">
        <f>X601</f>
        <v>28.65</v>
      </c>
      <c r="Y600" s="208">
        <f t="shared" ref="Y600:AS600" si="344">Y601</f>
        <v>0</v>
      </c>
      <c r="Z600" s="208">
        <f t="shared" si="344"/>
        <v>0</v>
      </c>
      <c r="AA600" s="208">
        <f t="shared" si="344"/>
        <v>0</v>
      </c>
      <c r="AB600" s="208">
        <f t="shared" si="344"/>
        <v>0</v>
      </c>
      <c r="AC600" s="208">
        <f t="shared" si="344"/>
        <v>0</v>
      </c>
      <c r="AD600" s="208">
        <f t="shared" si="344"/>
        <v>0</v>
      </c>
      <c r="AE600" s="208">
        <f t="shared" si="344"/>
        <v>0</v>
      </c>
      <c r="AF600" s="208">
        <f t="shared" si="344"/>
        <v>28.65</v>
      </c>
      <c r="AG600" s="208">
        <f t="shared" si="344"/>
        <v>28.65</v>
      </c>
      <c r="AH600" s="208">
        <f t="shared" si="344"/>
        <v>0</v>
      </c>
      <c r="AI600" s="208">
        <f t="shared" si="344"/>
        <v>0</v>
      </c>
      <c r="AJ600" s="208">
        <f t="shared" si="344"/>
        <v>0</v>
      </c>
      <c r="AK600" s="208">
        <f t="shared" si="344"/>
        <v>28.65</v>
      </c>
      <c r="AL600" s="208">
        <f t="shared" si="344"/>
        <v>0</v>
      </c>
      <c r="AM600" s="208">
        <f t="shared" si="344"/>
        <v>0</v>
      </c>
      <c r="AN600" s="208">
        <f t="shared" si="344"/>
        <v>0</v>
      </c>
      <c r="AO600" s="208">
        <f t="shared" si="344"/>
        <v>0</v>
      </c>
      <c r="AP600" s="208">
        <f t="shared" si="344"/>
        <v>0</v>
      </c>
      <c r="AQ600" s="208">
        <f t="shared" si="344"/>
        <v>0</v>
      </c>
      <c r="AR600" s="208">
        <f t="shared" si="344"/>
        <v>0</v>
      </c>
      <c r="AS600" s="208">
        <f t="shared" si="344"/>
        <v>0</v>
      </c>
      <c r="AT600" s="208">
        <v>0</v>
      </c>
      <c r="AU600" s="87">
        <v>0</v>
      </c>
      <c r="AV600" s="303"/>
    </row>
    <row r="601" spans="1:48" s="276" customFormat="1" ht="30" hidden="1" customHeight="1" x14ac:dyDescent="0.2">
      <c r="A601" s="532"/>
      <c r="B601" s="521"/>
      <c r="C601" s="422"/>
      <c r="D601" s="524"/>
      <c r="E601" s="517"/>
      <c r="F601" s="286"/>
      <c r="G601" s="286"/>
      <c r="H601" s="286"/>
      <c r="I601" s="286"/>
      <c r="J601" s="508"/>
      <c r="K601" s="508"/>
      <c r="L601" s="511"/>
      <c r="M601" s="511"/>
      <c r="N601" s="282"/>
      <c r="O601" s="282"/>
      <c r="P601" s="282"/>
      <c r="Q601" s="282"/>
      <c r="R601" s="282"/>
      <c r="S601" s="282"/>
      <c r="T601" s="282"/>
      <c r="U601" s="283"/>
      <c r="V601" s="284" t="s">
        <v>969</v>
      </c>
      <c r="W601" s="285"/>
      <c r="X601" s="285">
        <f>AF601</f>
        <v>28.65</v>
      </c>
      <c r="Y601" s="285"/>
      <c r="Z601" s="285"/>
      <c r="AA601" s="285"/>
      <c r="AB601" s="285"/>
      <c r="AC601" s="285"/>
      <c r="AD601" s="285"/>
      <c r="AE601" s="285"/>
      <c r="AF601" s="285">
        <v>28.65</v>
      </c>
      <c r="AG601" s="285">
        <f>AK601</f>
        <v>28.65</v>
      </c>
      <c r="AH601" s="282"/>
      <c r="AI601" s="282"/>
      <c r="AJ601" s="282"/>
      <c r="AK601" s="285">
        <v>28.65</v>
      </c>
      <c r="AL601" s="285"/>
      <c r="AM601" s="285"/>
      <c r="AN601" s="285"/>
      <c r="AO601" s="285"/>
      <c r="AP601" s="285"/>
      <c r="AQ601" s="285"/>
      <c r="AR601" s="285"/>
      <c r="AS601" s="285"/>
      <c r="AT601" s="285"/>
      <c r="AU601" s="282"/>
      <c r="AV601" s="331"/>
    </row>
    <row r="602" spans="1:48" ht="15.75" customHeight="1" x14ac:dyDescent="0.25">
      <c r="A602" s="532"/>
      <c r="B602" s="521"/>
      <c r="C602" s="422"/>
      <c r="D602" s="524"/>
      <c r="E602" s="517"/>
      <c r="F602" s="513" t="s">
        <v>39</v>
      </c>
      <c r="G602" s="513" t="s">
        <v>21</v>
      </c>
      <c r="H602" s="513" t="s">
        <v>678</v>
      </c>
      <c r="I602" s="513" t="s">
        <v>657</v>
      </c>
      <c r="J602" s="508"/>
      <c r="K602" s="508"/>
      <c r="L602" s="511"/>
      <c r="M602" s="511"/>
      <c r="N602" s="87">
        <v>0</v>
      </c>
      <c r="O602" s="87">
        <v>0</v>
      </c>
      <c r="P602" s="87">
        <v>0</v>
      </c>
      <c r="Q602" s="87">
        <v>0</v>
      </c>
      <c r="R602" s="87">
        <v>0</v>
      </c>
      <c r="S602" s="87">
        <v>0</v>
      </c>
      <c r="T602" s="87">
        <v>0</v>
      </c>
      <c r="U602" s="84">
        <f>SUM(N602:T602)</f>
        <v>0</v>
      </c>
      <c r="V602" s="171" t="s">
        <v>50</v>
      </c>
      <c r="W602" s="208">
        <v>0</v>
      </c>
      <c r="X602" s="208">
        <v>0</v>
      </c>
      <c r="Y602" s="208">
        <v>0</v>
      </c>
      <c r="Z602" s="208">
        <v>0</v>
      </c>
      <c r="AA602" s="208">
        <v>0</v>
      </c>
      <c r="AB602" s="208">
        <v>0</v>
      </c>
      <c r="AC602" s="208">
        <v>0</v>
      </c>
      <c r="AD602" s="208">
        <v>0</v>
      </c>
      <c r="AE602" s="208">
        <v>0</v>
      </c>
      <c r="AF602" s="208">
        <v>0</v>
      </c>
      <c r="AG602" s="208">
        <v>0</v>
      </c>
      <c r="AH602" s="87">
        <v>0</v>
      </c>
      <c r="AI602" s="87">
        <v>0</v>
      </c>
      <c r="AJ602" s="87">
        <v>0</v>
      </c>
      <c r="AK602" s="208">
        <v>0</v>
      </c>
      <c r="AL602" s="208">
        <v>0</v>
      </c>
      <c r="AM602" s="208">
        <v>0</v>
      </c>
      <c r="AN602" s="208">
        <v>0</v>
      </c>
      <c r="AO602" s="208">
        <v>0</v>
      </c>
      <c r="AP602" s="208">
        <v>0</v>
      </c>
      <c r="AQ602" s="208">
        <v>0</v>
      </c>
      <c r="AR602" s="208">
        <v>0</v>
      </c>
      <c r="AS602" s="208">
        <v>0</v>
      </c>
      <c r="AT602" s="208">
        <v>0</v>
      </c>
      <c r="AU602" s="87">
        <v>0</v>
      </c>
      <c r="AV602" s="303"/>
    </row>
    <row r="603" spans="1:48" x14ac:dyDescent="0.25">
      <c r="A603" s="532"/>
      <c r="B603" s="521"/>
      <c r="C603" s="422"/>
      <c r="D603" s="524"/>
      <c r="E603" s="517"/>
      <c r="F603" s="514"/>
      <c r="G603" s="514"/>
      <c r="H603" s="514"/>
      <c r="I603" s="514"/>
      <c r="J603" s="508"/>
      <c r="K603" s="508"/>
      <c r="L603" s="511"/>
      <c r="M603" s="511"/>
      <c r="N603" s="87">
        <v>0</v>
      </c>
      <c r="O603" s="87">
        <v>0</v>
      </c>
      <c r="P603" s="87">
        <v>0</v>
      </c>
      <c r="Q603" s="87">
        <v>0</v>
      </c>
      <c r="R603" s="87">
        <v>0</v>
      </c>
      <c r="S603" s="87">
        <v>0</v>
      </c>
      <c r="T603" s="87">
        <v>0</v>
      </c>
      <c r="U603" s="84">
        <f>SUM(N603:T603)</f>
        <v>0</v>
      </c>
      <c r="V603" s="171" t="s">
        <v>51</v>
      </c>
      <c r="W603" s="208">
        <v>0</v>
      </c>
      <c r="X603" s="208">
        <v>0</v>
      </c>
      <c r="Y603" s="208">
        <v>0</v>
      </c>
      <c r="Z603" s="208">
        <v>0</v>
      </c>
      <c r="AA603" s="208">
        <v>0</v>
      </c>
      <c r="AB603" s="208">
        <v>0</v>
      </c>
      <c r="AC603" s="208">
        <v>0</v>
      </c>
      <c r="AD603" s="208">
        <v>0</v>
      </c>
      <c r="AE603" s="208">
        <v>0</v>
      </c>
      <c r="AF603" s="208">
        <v>0</v>
      </c>
      <c r="AG603" s="208">
        <v>0</v>
      </c>
      <c r="AH603" s="87">
        <v>0</v>
      </c>
      <c r="AI603" s="87">
        <v>0</v>
      </c>
      <c r="AJ603" s="87">
        <v>0</v>
      </c>
      <c r="AK603" s="208">
        <v>0</v>
      </c>
      <c r="AL603" s="208">
        <v>0</v>
      </c>
      <c r="AM603" s="208">
        <v>0</v>
      </c>
      <c r="AN603" s="208">
        <v>0</v>
      </c>
      <c r="AO603" s="208">
        <v>0</v>
      </c>
      <c r="AP603" s="208">
        <v>0</v>
      </c>
      <c r="AQ603" s="208">
        <v>0</v>
      </c>
      <c r="AR603" s="208">
        <v>0</v>
      </c>
      <c r="AS603" s="208">
        <v>0</v>
      </c>
      <c r="AT603" s="208">
        <v>0</v>
      </c>
      <c r="AU603" s="87">
        <v>0</v>
      </c>
      <c r="AV603" s="303"/>
    </row>
    <row r="604" spans="1:48" x14ac:dyDescent="0.25">
      <c r="A604" s="532"/>
      <c r="B604" s="521"/>
      <c r="C604" s="422"/>
      <c r="D604" s="524"/>
      <c r="E604" s="517"/>
      <c r="F604" s="514"/>
      <c r="G604" s="514"/>
      <c r="H604" s="514"/>
      <c r="I604" s="514"/>
      <c r="J604" s="508"/>
      <c r="K604" s="508"/>
      <c r="L604" s="511"/>
      <c r="M604" s="511"/>
      <c r="N604" s="87">
        <v>0</v>
      </c>
      <c r="O604" s="87">
        <v>0</v>
      </c>
      <c r="P604" s="87">
        <v>0</v>
      </c>
      <c r="Q604" s="87">
        <v>0</v>
      </c>
      <c r="R604" s="87">
        <v>0</v>
      </c>
      <c r="S604" s="87">
        <v>0</v>
      </c>
      <c r="T604" s="87">
        <v>0</v>
      </c>
      <c r="U604" s="84">
        <f>SUM(N604:T604)</f>
        <v>0</v>
      </c>
      <c r="V604" s="171" t="s">
        <v>52</v>
      </c>
      <c r="W604" s="208">
        <v>0</v>
      </c>
      <c r="X604" s="208">
        <v>0</v>
      </c>
      <c r="Y604" s="208">
        <v>0</v>
      </c>
      <c r="Z604" s="208">
        <v>0</v>
      </c>
      <c r="AA604" s="208">
        <v>0</v>
      </c>
      <c r="AB604" s="208">
        <v>0</v>
      </c>
      <c r="AC604" s="208">
        <v>0</v>
      </c>
      <c r="AD604" s="208">
        <v>0</v>
      </c>
      <c r="AE604" s="208">
        <v>0</v>
      </c>
      <c r="AF604" s="208">
        <v>0</v>
      </c>
      <c r="AG604" s="208">
        <v>0</v>
      </c>
      <c r="AH604" s="87">
        <v>0</v>
      </c>
      <c r="AI604" s="87">
        <v>0</v>
      </c>
      <c r="AJ604" s="87">
        <v>0</v>
      </c>
      <c r="AK604" s="208">
        <v>0</v>
      </c>
      <c r="AL604" s="208">
        <v>0</v>
      </c>
      <c r="AM604" s="208">
        <v>0</v>
      </c>
      <c r="AN604" s="208">
        <v>0</v>
      </c>
      <c r="AO604" s="208">
        <v>0</v>
      </c>
      <c r="AP604" s="208">
        <v>0</v>
      </c>
      <c r="AQ604" s="208">
        <v>0</v>
      </c>
      <c r="AR604" s="208">
        <v>0</v>
      </c>
      <c r="AS604" s="208">
        <v>0</v>
      </c>
      <c r="AT604" s="208">
        <v>0</v>
      </c>
      <c r="AU604" s="87">
        <v>0</v>
      </c>
      <c r="AV604" s="303"/>
    </row>
    <row r="605" spans="1:48" x14ac:dyDescent="0.25">
      <c r="A605" s="533"/>
      <c r="B605" s="522"/>
      <c r="C605" s="422"/>
      <c r="D605" s="525"/>
      <c r="E605" s="518"/>
      <c r="F605" s="515"/>
      <c r="G605" s="515"/>
      <c r="H605" s="515"/>
      <c r="I605" s="515"/>
      <c r="J605" s="509"/>
      <c r="K605" s="509"/>
      <c r="L605" s="512"/>
      <c r="M605" s="512"/>
      <c r="N605" s="89">
        <f t="shared" ref="N605:T605" si="345">SUM(N599:N604)</f>
        <v>0</v>
      </c>
      <c r="O605" s="89">
        <f t="shared" si="345"/>
        <v>0</v>
      </c>
      <c r="P605" s="89">
        <f t="shared" si="345"/>
        <v>0</v>
      </c>
      <c r="Q605" s="176">
        <f t="shared" si="345"/>
        <v>0</v>
      </c>
      <c r="R605" s="176">
        <f t="shared" si="345"/>
        <v>7.9602299999999993</v>
      </c>
      <c r="S605" s="176">
        <f t="shared" si="345"/>
        <v>0</v>
      </c>
      <c r="T605" s="176">
        <f t="shared" si="345"/>
        <v>0</v>
      </c>
      <c r="U605" s="177">
        <f t="shared" ref="U605" si="346">SUM(N605:T605)</f>
        <v>7.9602299999999993</v>
      </c>
      <c r="V605" s="178" t="s">
        <v>11</v>
      </c>
      <c r="W605" s="194">
        <f t="shared" ref="W605" si="347">SUM(W599:W604)</f>
        <v>0</v>
      </c>
      <c r="X605" s="194">
        <f>X600</f>
        <v>28.65</v>
      </c>
      <c r="Y605" s="194">
        <f t="shared" ref="Y605:AS605" si="348">Y600</f>
        <v>0</v>
      </c>
      <c r="Z605" s="194">
        <f t="shared" si="348"/>
        <v>0</v>
      </c>
      <c r="AA605" s="194">
        <f t="shared" si="348"/>
        <v>0</v>
      </c>
      <c r="AB605" s="194">
        <f t="shared" si="348"/>
        <v>0</v>
      </c>
      <c r="AC605" s="194">
        <f t="shared" si="348"/>
        <v>0</v>
      </c>
      <c r="AD605" s="194">
        <f t="shared" si="348"/>
        <v>0</v>
      </c>
      <c r="AE605" s="194">
        <f t="shared" si="348"/>
        <v>0</v>
      </c>
      <c r="AF605" s="194">
        <f t="shared" si="348"/>
        <v>28.65</v>
      </c>
      <c r="AG605" s="194">
        <f t="shared" si="348"/>
        <v>28.65</v>
      </c>
      <c r="AH605" s="194">
        <f t="shared" si="348"/>
        <v>0</v>
      </c>
      <c r="AI605" s="194">
        <f t="shared" si="348"/>
        <v>0</v>
      </c>
      <c r="AJ605" s="194">
        <f t="shared" si="348"/>
        <v>0</v>
      </c>
      <c r="AK605" s="194">
        <f t="shared" si="348"/>
        <v>28.65</v>
      </c>
      <c r="AL605" s="194">
        <f t="shared" si="348"/>
        <v>0</v>
      </c>
      <c r="AM605" s="194">
        <f t="shared" si="348"/>
        <v>0</v>
      </c>
      <c r="AN605" s="194">
        <f t="shared" si="348"/>
        <v>0</v>
      </c>
      <c r="AO605" s="194">
        <f t="shared" si="348"/>
        <v>0</v>
      </c>
      <c r="AP605" s="194">
        <f t="shared" si="348"/>
        <v>0</v>
      </c>
      <c r="AQ605" s="194">
        <f t="shared" si="348"/>
        <v>0</v>
      </c>
      <c r="AR605" s="194">
        <f t="shared" si="348"/>
        <v>0</v>
      </c>
      <c r="AS605" s="194">
        <f t="shared" si="348"/>
        <v>0</v>
      </c>
      <c r="AT605" s="194">
        <f t="shared" ref="AT605:AU605" si="349">SUM(AT599:AT604)</f>
        <v>0</v>
      </c>
      <c r="AU605" s="176">
        <f t="shared" si="349"/>
        <v>0</v>
      </c>
      <c r="AV605" s="329"/>
    </row>
    <row r="606" spans="1:48" ht="19.5" customHeight="1" x14ac:dyDescent="0.25">
      <c r="A606" s="503" t="s">
        <v>641</v>
      </c>
      <c r="B606" s="504"/>
      <c r="C606" s="504"/>
      <c r="D606" s="504"/>
      <c r="E606" s="504"/>
      <c r="F606" s="504"/>
      <c r="G606" s="504"/>
      <c r="H606" s="504"/>
      <c r="I606" s="504"/>
      <c r="J606" s="504"/>
      <c r="K606" s="504"/>
      <c r="L606" s="504"/>
      <c r="M606" s="504"/>
      <c r="N606" s="504"/>
      <c r="O606" s="504"/>
      <c r="P606" s="504"/>
      <c r="Q606" s="504"/>
      <c r="R606" s="504"/>
      <c r="S606" s="504"/>
      <c r="T606" s="504"/>
      <c r="U606" s="504"/>
      <c r="V606" s="504"/>
      <c r="W606" s="505"/>
      <c r="X606" s="505"/>
      <c r="Y606" s="505"/>
      <c r="Z606" s="505"/>
      <c r="AA606" s="505"/>
      <c r="AB606" s="505"/>
      <c r="AC606" s="505"/>
      <c r="AD606" s="505"/>
      <c r="AE606" s="505"/>
      <c r="AF606" s="505"/>
      <c r="AG606" s="505"/>
      <c r="AH606" s="505"/>
      <c r="AI606" s="505"/>
      <c r="AJ606" s="505"/>
      <c r="AK606" s="505"/>
      <c r="AL606" s="505"/>
      <c r="AM606" s="505"/>
      <c r="AN606" s="505"/>
      <c r="AO606" s="505"/>
      <c r="AP606" s="505"/>
      <c r="AQ606" s="505"/>
      <c r="AR606" s="505"/>
      <c r="AS606" s="505"/>
      <c r="AT606" s="505"/>
      <c r="AU606" s="505"/>
      <c r="AV606" s="506"/>
    </row>
    <row r="607" spans="1:48" ht="15.75" customHeight="1" x14ac:dyDescent="0.25">
      <c r="A607" s="537" t="s">
        <v>54</v>
      </c>
      <c r="B607" s="520" t="s">
        <v>679</v>
      </c>
      <c r="C607" s="422" t="s">
        <v>680</v>
      </c>
      <c r="D607" s="523" t="s">
        <v>660</v>
      </c>
      <c r="E607" s="516" t="s">
        <v>681</v>
      </c>
      <c r="F607" s="83" t="s">
        <v>18</v>
      </c>
      <c r="G607" s="83" t="s">
        <v>20</v>
      </c>
      <c r="H607" s="83" t="s">
        <v>58</v>
      </c>
      <c r="I607" s="83" t="s">
        <v>377</v>
      </c>
      <c r="J607" s="507">
        <v>2023</v>
      </c>
      <c r="K607" s="507">
        <v>2025</v>
      </c>
      <c r="L607" s="510">
        <v>3.504</v>
      </c>
      <c r="M607" s="510">
        <v>0</v>
      </c>
      <c r="N607" s="87">
        <v>0</v>
      </c>
      <c r="O607" s="87">
        <v>0</v>
      </c>
      <c r="P607" s="87">
        <v>0</v>
      </c>
      <c r="Q607" s="87">
        <v>0</v>
      </c>
      <c r="R607" s="87">
        <v>0</v>
      </c>
      <c r="S607" s="87">
        <v>0</v>
      </c>
      <c r="T607" s="87">
        <v>0</v>
      </c>
      <c r="U607" s="84">
        <f>SUM(N607:T607)</f>
        <v>0</v>
      </c>
      <c r="V607" s="171" t="s">
        <v>3</v>
      </c>
      <c r="W607" s="208">
        <v>0</v>
      </c>
      <c r="X607" s="208">
        <v>0</v>
      </c>
      <c r="Y607" s="208">
        <v>0</v>
      </c>
      <c r="Z607" s="208">
        <v>0</v>
      </c>
      <c r="AA607" s="208">
        <v>0</v>
      </c>
      <c r="AB607" s="208">
        <v>0</v>
      </c>
      <c r="AC607" s="208">
        <v>0</v>
      </c>
      <c r="AD607" s="208">
        <v>0</v>
      </c>
      <c r="AE607" s="208">
        <v>0</v>
      </c>
      <c r="AF607" s="208">
        <v>0</v>
      </c>
      <c r="AG607" s="208">
        <v>0</v>
      </c>
      <c r="AH607" s="87">
        <v>0</v>
      </c>
      <c r="AI607" s="87">
        <v>0</v>
      </c>
      <c r="AJ607" s="87">
        <v>0</v>
      </c>
      <c r="AK607" s="208">
        <v>0</v>
      </c>
      <c r="AL607" s="208">
        <v>0</v>
      </c>
      <c r="AM607" s="208">
        <v>0</v>
      </c>
      <c r="AN607" s="208">
        <v>0</v>
      </c>
      <c r="AO607" s="208">
        <v>0</v>
      </c>
      <c r="AP607" s="208">
        <v>0</v>
      </c>
      <c r="AQ607" s="208">
        <v>0</v>
      </c>
      <c r="AR607" s="208">
        <v>0</v>
      </c>
      <c r="AS607" s="208">
        <v>0</v>
      </c>
      <c r="AT607" s="208">
        <v>0</v>
      </c>
      <c r="AU607" s="87">
        <v>0</v>
      </c>
      <c r="AV607" s="303"/>
    </row>
    <row r="608" spans="1:48" ht="15.75" customHeight="1" x14ac:dyDescent="0.25">
      <c r="A608" s="538"/>
      <c r="B608" s="521"/>
      <c r="C608" s="422"/>
      <c r="D608" s="524"/>
      <c r="E608" s="517"/>
      <c r="F608" s="83" t="s">
        <v>19</v>
      </c>
      <c r="G608" s="83" t="s">
        <v>22</v>
      </c>
      <c r="H608" s="83" t="s">
        <v>305</v>
      </c>
      <c r="I608" s="83" t="s">
        <v>305</v>
      </c>
      <c r="J608" s="508"/>
      <c r="K608" s="508"/>
      <c r="L608" s="511"/>
      <c r="M608" s="511"/>
      <c r="N608" s="87">
        <v>0</v>
      </c>
      <c r="O608" s="87">
        <v>0</v>
      </c>
      <c r="P608" s="87">
        <v>0</v>
      </c>
      <c r="Q608" s="87">
        <v>0</v>
      </c>
      <c r="R608" s="87">
        <v>0.25</v>
      </c>
      <c r="S608" s="87">
        <v>1.627165</v>
      </c>
      <c r="T608" s="87">
        <v>1.627165</v>
      </c>
      <c r="U608" s="84">
        <f t="shared" ref="U608:U612" si="350">SUM(N608:T608)</f>
        <v>3.5043299999999999</v>
      </c>
      <c r="V608" s="172" t="s">
        <v>8</v>
      </c>
      <c r="W608" s="208">
        <v>0</v>
      </c>
      <c r="X608" s="208">
        <v>0</v>
      </c>
      <c r="Y608" s="208">
        <v>0</v>
      </c>
      <c r="Z608" s="208">
        <v>0</v>
      </c>
      <c r="AA608" s="208">
        <v>0</v>
      </c>
      <c r="AB608" s="208">
        <v>0</v>
      </c>
      <c r="AC608" s="208">
        <v>0</v>
      </c>
      <c r="AD608" s="208">
        <v>0</v>
      </c>
      <c r="AE608" s="208">
        <v>0</v>
      </c>
      <c r="AF608" s="208">
        <v>0</v>
      </c>
      <c r="AG608" s="208">
        <v>0</v>
      </c>
      <c r="AH608" s="87">
        <v>0</v>
      </c>
      <c r="AI608" s="87">
        <v>0</v>
      </c>
      <c r="AJ608" s="87">
        <v>0</v>
      </c>
      <c r="AK608" s="208">
        <v>0</v>
      </c>
      <c r="AL608" s="208">
        <v>0</v>
      </c>
      <c r="AM608" s="208">
        <v>0</v>
      </c>
      <c r="AN608" s="208">
        <v>0</v>
      </c>
      <c r="AO608" s="208">
        <v>0</v>
      </c>
      <c r="AP608" s="208">
        <v>0</v>
      </c>
      <c r="AQ608" s="208">
        <v>0</v>
      </c>
      <c r="AR608" s="208">
        <v>0</v>
      </c>
      <c r="AS608" s="208">
        <v>0</v>
      </c>
      <c r="AT608" s="208">
        <v>0</v>
      </c>
      <c r="AU608" s="87">
        <v>0</v>
      </c>
      <c r="AV608" s="303"/>
    </row>
    <row r="609" spans="1:48" ht="47.25" x14ac:dyDescent="0.25">
      <c r="A609" s="538"/>
      <c r="B609" s="521"/>
      <c r="C609" s="422"/>
      <c r="D609" s="524"/>
      <c r="E609" s="517"/>
      <c r="F609" s="513" t="s">
        <v>39</v>
      </c>
      <c r="G609" s="513" t="s">
        <v>632</v>
      </c>
      <c r="H609" s="513" t="s">
        <v>682</v>
      </c>
      <c r="I609" s="513" t="s">
        <v>58</v>
      </c>
      <c r="J609" s="508"/>
      <c r="K609" s="508"/>
      <c r="L609" s="511"/>
      <c r="M609" s="511"/>
      <c r="N609" s="87">
        <v>0</v>
      </c>
      <c r="O609" s="87">
        <v>0</v>
      </c>
      <c r="P609" s="87">
        <v>0</v>
      </c>
      <c r="Q609" s="87">
        <v>0</v>
      </c>
      <c r="R609" s="87">
        <v>0</v>
      </c>
      <c r="S609" s="87">
        <v>0</v>
      </c>
      <c r="T609" s="87">
        <v>0</v>
      </c>
      <c r="U609" s="84">
        <f>SUM(N609:T609)</f>
        <v>0</v>
      </c>
      <c r="V609" s="171" t="s">
        <v>50</v>
      </c>
      <c r="W609" s="208">
        <v>0</v>
      </c>
      <c r="X609" s="208">
        <v>0</v>
      </c>
      <c r="Y609" s="208">
        <v>0</v>
      </c>
      <c r="Z609" s="208">
        <v>0</v>
      </c>
      <c r="AA609" s="208">
        <v>0</v>
      </c>
      <c r="AB609" s="208">
        <v>0</v>
      </c>
      <c r="AC609" s="208">
        <v>0</v>
      </c>
      <c r="AD609" s="208">
        <v>0</v>
      </c>
      <c r="AE609" s="208">
        <v>0</v>
      </c>
      <c r="AF609" s="208">
        <v>0</v>
      </c>
      <c r="AG609" s="208">
        <v>0</v>
      </c>
      <c r="AH609" s="87">
        <v>0</v>
      </c>
      <c r="AI609" s="87">
        <v>0</v>
      </c>
      <c r="AJ609" s="87">
        <v>0</v>
      </c>
      <c r="AK609" s="208">
        <v>0</v>
      </c>
      <c r="AL609" s="208">
        <v>0</v>
      </c>
      <c r="AM609" s="208">
        <v>0</v>
      </c>
      <c r="AN609" s="208">
        <v>0</v>
      </c>
      <c r="AO609" s="208">
        <v>0</v>
      </c>
      <c r="AP609" s="208">
        <v>0</v>
      </c>
      <c r="AQ609" s="208">
        <v>0</v>
      </c>
      <c r="AR609" s="208">
        <v>0</v>
      </c>
      <c r="AS609" s="208">
        <v>0</v>
      </c>
      <c r="AT609" s="208">
        <v>0</v>
      </c>
      <c r="AU609" s="87">
        <v>0</v>
      </c>
      <c r="AV609" s="303"/>
    </row>
    <row r="610" spans="1:48" x14ac:dyDescent="0.25">
      <c r="A610" s="538"/>
      <c r="B610" s="521"/>
      <c r="C610" s="422"/>
      <c r="D610" s="524"/>
      <c r="E610" s="517"/>
      <c r="F610" s="514"/>
      <c r="G610" s="514"/>
      <c r="H610" s="514"/>
      <c r="I610" s="514"/>
      <c r="J610" s="508"/>
      <c r="K610" s="508"/>
      <c r="L610" s="511"/>
      <c r="M610" s="511"/>
      <c r="N610" s="87">
        <v>0</v>
      </c>
      <c r="O610" s="87">
        <v>0</v>
      </c>
      <c r="P610" s="87">
        <v>0</v>
      </c>
      <c r="Q610" s="87">
        <v>0</v>
      </c>
      <c r="R610" s="87">
        <v>0</v>
      </c>
      <c r="S610" s="87">
        <v>0</v>
      </c>
      <c r="T610" s="87">
        <v>0</v>
      </c>
      <c r="U610" s="84">
        <f t="shared" si="350"/>
        <v>0</v>
      </c>
      <c r="V610" s="171" t="s">
        <v>51</v>
      </c>
      <c r="W610" s="208">
        <v>0</v>
      </c>
      <c r="X610" s="208">
        <v>0</v>
      </c>
      <c r="Y610" s="208">
        <v>0</v>
      </c>
      <c r="Z610" s="208">
        <v>0</v>
      </c>
      <c r="AA610" s="208">
        <v>0</v>
      </c>
      <c r="AB610" s="208">
        <v>0</v>
      </c>
      <c r="AC610" s="208">
        <v>0</v>
      </c>
      <c r="AD610" s="208">
        <v>0</v>
      </c>
      <c r="AE610" s="208">
        <v>0</v>
      </c>
      <c r="AF610" s="208">
        <v>0</v>
      </c>
      <c r="AG610" s="208">
        <v>0</v>
      </c>
      <c r="AH610" s="87">
        <v>0</v>
      </c>
      <c r="AI610" s="87">
        <v>0</v>
      </c>
      <c r="AJ610" s="87">
        <v>0</v>
      </c>
      <c r="AK610" s="208">
        <v>0</v>
      </c>
      <c r="AL610" s="208">
        <v>0</v>
      </c>
      <c r="AM610" s="208">
        <v>0</v>
      </c>
      <c r="AN610" s="208">
        <v>0</v>
      </c>
      <c r="AO610" s="208">
        <v>0</v>
      </c>
      <c r="AP610" s="208">
        <v>0</v>
      </c>
      <c r="AQ610" s="208">
        <v>0</v>
      </c>
      <c r="AR610" s="208">
        <v>0</v>
      </c>
      <c r="AS610" s="208">
        <v>0</v>
      </c>
      <c r="AT610" s="208">
        <v>0</v>
      </c>
      <c r="AU610" s="87">
        <v>0</v>
      </c>
      <c r="AV610" s="303"/>
    </row>
    <row r="611" spans="1:48" x14ac:dyDescent="0.25">
      <c r="A611" s="538"/>
      <c r="B611" s="521"/>
      <c r="C611" s="422"/>
      <c r="D611" s="524"/>
      <c r="E611" s="517"/>
      <c r="F611" s="514"/>
      <c r="G611" s="514"/>
      <c r="H611" s="514"/>
      <c r="I611" s="514"/>
      <c r="J611" s="508"/>
      <c r="K611" s="508"/>
      <c r="L611" s="511"/>
      <c r="M611" s="511"/>
      <c r="N611" s="87">
        <v>0</v>
      </c>
      <c r="O611" s="87">
        <v>0</v>
      </c>
      <c r="P611" s="87">
        <v>0</v>
      </c>
      <c r="Q611" s="87">
        <v>0</v>
      </c>
      <c r="R611" s="87">
        <v>0</v>
      </c>
      <c r="S611" s="87">
        <v>0</v>
      </c>
      <c r="T611" s="87">
        <v>0</v>
      </c>
      <c r="U611" s="84">
        <f t="shared" si="350"/>
        <v>0</v>
      </c>
      <c r="V611" s="171" t="s">
        <v>52</v>
      </c>
      <c r="W611" s="208">
        <v>0</v>
      </c>
      <c r="X611" s="208">
        <v>0</v>
      </c>
      <c r="Y611" s="208">
        <v>0</v>
      </c>
      <c r="Z611" s="208">
        <v>0</v>
      </c>
      <c r="AA611" s="208">
        <v>0</v>
      </c>
      <c r="AB611" s="208">
        <v>0</v>
      </c>
      <c r="AC611" s="208">
        <v>0</v>
      </c>
      <c r="AD611" s="208">
        <v>0</v>
      </c>
      <c r="AE611" s="208">
        <v>0</v>
      </c>
      <c r="AF611" s="208">
        <v>0</v>
      </c>
      <c r="AG611" s="208">
        <v>0</v>
      </c>
      <c r="AH611" s="87">
        <v>0</v>
      </c>
      <c r="AI611" s="87">
        <v>0</v>
      </c>
      <c r="AJ611" s="87">
        <v>0</v>
      </c>
      <c r="AK611" s="208">
        <v>0</v>
      </c>
      <c r="AL611" s="208">
        <v>0</v>
      </c>
      <c r="AM611" s="208">
        <v>0</v>
      </c>
      <c r="AN611" s="208">
        <v>0</v>
      </c>
      <c r="AO611" s="208">
        <v>0</v>
      </c>
      <c r="AP611" s="208">
        <v>0</v>
      </c>
      <c r="AQ611" s="208">
        <v>0</v>
      </c>
      <c r="AR611" s="208">
        <v>0</v>
      </c>
      <c r="AS611" s="208">
        <v>0</v>
      </c>
      <c r="AT611" s="208">
        <v>0</v>
      </c>
      <c r="AU611" s="87">
        <v>0</v>
      </c>
      <c r="AV611" s="303"/>
    </row>
    <row r="612" spans="1:48" x14ac:dyDescent="0.25">
      <c r="A612" s="539"/>
      <c r="B612" s="522"/>
      <c r="C612" s="422"/>
      <c r="D612" s="525"/>
      <c r="E612" s="518"/>
      <c r="F612" s="515"/>
      <c r="G612" s="515"/>
      <c r="H612" s="515"/>
      <c r="I612" s="515"/>
      <c r="J612" s="509"/>
      <c r="K612" s="509"/>
      <c r="L612" s="512"/>
      <c r="M612" s="512"/>
      <c r="N612" s="89">
        <f>SUM(N607:N611)</f>
        <v>0</v>
      </c>
      <c r="O612" s="89">
        <f t="shared" ref="O612:T612" si="351">SUM(O607:O611)</f>
        <v>0</v>
      </c>
      <c r="P612" s="89">
        <f t="shared" si="351"/>
        <v>0</v>
      </c>
      <c r="Q612" s="176">
        <f t="shared" si="351"/>
        <v>0</v>
      </c>
      <c r="R612" s="176">
        <f t="shared" si="351"/>
        <v>0.25</v>
      </c>
      <c r="S612" s="176">
        <f t="shared" si="351"/>
        <v>1.627165</v>
      </c>
      <c r="T612" s="176">
        <f t="shared" si="351"/>
        <v>1.627165</v>
      </c>
      <c r="U612" s="177">
        <f t="shared" si="350"/>
        <v>3.5043299999999999</v>
      </c>
      <c r="V612" s="178" t="s">
        <v>11</v>
      </c>
      <c r="W612" s="194">
        <f t="shared" ref="W612:AU612" si="352">SUM(W607:W611)</f>
        <v>0</v>
      </c>
      <c r="X612" s="194">
        <f t="shared" si="352"/>
        <v>0</v>
      </c>
      <c r="Y612" s="194">
        <f t="shared" si="352"/>
        <v>0</v>
      </c>
      <c r="Z612" s="194">
        <f t="shared" si="352"/>
        <v>0</v>
      </c>
      <c r="AA612" s="194">
        <f t="shared" si="352"/>
        <v>0</v>
      </c>
      <c r="AB612" s="194">
        <f t="shared" si="352"/>
        <v>0</v>
      </c>
      <c r="AC612" s="194">
        <f t="shared" si="352"/>
        <v>0</v>
      </c>
      <c r="AD612" s="194">
        <f t="shared" si="352"/>
        <v>0</v>
      </c>
      <c r="AE612" s="194">
        <f t="shared" si="352"/>
        <v>0</v>
      </c>
      <c r="AF612" s="194">
        <f t="shared" si="352"/>
        <v>0</v>
      </c>
      <c r="AG612" s="194">
        <f t="shared" si="352"/>
        <v>0</v>
      </c>
      <c r="AH612" s="176">
        <f t="shared" si="352"/>
        <v>0</v>
      </c>
      <c r="AI612" s="176">
        <f t="shared" si="352"/>
        <v>0</v>
      </c>
      <c r="AJ612" s="176">
        <f t="shared" si="352"/>
        <v>0</v>
      </c>
      <c r="AK612" s="194">
        <f t="shared" si="352"/>
        <v>0</v>
      </c>
      <c r="AL612" s="194">
        <f t="shared" si="352"/>
        <v>0</v>
      </c>
      <c r="AM612" s="194">
        <f t="shared" si="352"/>
        <v>0</v>
      </c>
      <c r="AN612" s="194">
        <f t="shared" si="352"/>
        <v>0</v>
      </c>
      <c r="AO612" s="194">
        <f t="shared" si="352"/>
        <v>0</v>
      </c>
      <c r="AP612" s="194">
        <f t="shared" si="352"/>
        <v>0</v>
      </c>
      <c r="AQ612" s="194">
        <f t="shared" si="352"/>
        <v>0</v>
      </c>
      <c r="AR612" s="194">
        <f t="shared" si="352"/>
        <v>0</v>
      </c>
      <c r="AS612" s="194">
        <f t="shared" si="352"/>
        <v>0</v>
      </c>
      <c r="AT612" s="194">
        <f t="shared" si="352"/>
        <v>0</v>
      </c>
      <c r="AU612" s="176">
        <f t="shared" si="352"/>
        <v>0</v>
      </c>
      <c r="AV612" s="329"/>
    </row>
    <row r="613" spans="1:48" ht="15.75" customHeight="1" x14ac:dyDescent="0.25">
      <c r="A613" s="180"/>
      <c r="B613" s="595" t="s">
        <v>683</v>
      </c>
      <c r="C613" s="596"/>
      <c r="D613" s="596"/>
      <c r="E613" s="596"/>
      <c r="F613" s="596"/>
      <c r="G613" s="596"/>
      <c r="H613" s="596"/>
      <c r="I613" s="596"/>
      <c r="J613" s="596"/>
      <c r="K613" s="596"/>
      <c r="L613" s="596"/>
      <c r="M613" s="596"/>
      <c r="N613" s="596"/>
      <c r="O613" s="596"/>
      <c r="P613" s="596"/>
      <c r="Q613" s="596"/>
      <c r="R613" s="596"/>
      <c r="S613" s="596"/>
      <c r="T613" s="596"/>
      <c r="U613" s="596"/>
      <c r="V613" s="596"/>
      <c r="W613" s="408"/>
      <c r="X613" s="408"/>
      <c r="Y613" s="408"/>
      <c r="Z613" s="408"/>
      <c r="AA613" s="408"/>
      <c r="AB613" s="408"/>
      <c r="AC613" s="408"/>
      <c r="AD613" s="408"/>
      <c r="AE613" s="408"/>
      <c r="AF613" s="408"/>
      <c r="AG613" s="408"/>
      <c r="AH613" s="408"/>
      <c r="AI613" s="408"/>
      <c r="AJ613" s="408"/>
      <c r="AK613" s="408"/>
      <c r="AL613" s="408"/>
      <c r="AM613" s="408"/>
      <c r="AN613" s="408"/>
      <c r="AO613" s="408"/>
      <c r="AP613" s="408"/>
      <c r="AQ613" s="408"/>
      <c r="AR613" s="408"/>
      <c r="AS613" s="408"/>
      <c r="AT613" s="408"/>
      <c r="AU613" s="408"/>
      <c r="AV613" s="409"/>
    </row>
    <row r="614" spans="1:48" ht="19.5" customHeight="1" x14ac:dyDescent="0.25">
      <c r="A614" s="503" t="s">
        <v>626</v>
      </c>
      <c r="B614" s="504"/>
      <c r="C614" s="504"/>
      <c r="D614" s="504"/>
      <c r="E614" s="504"/>
      <c r="F614" s="504"/>
      <c r="G614" s="504"/>
      <c r="H614" s="504"/>
      <c r="I614" s="504"/>
      <c r="J614" s="504"/>
      <c r="K614" s="504"/>
      <c r="L614" s="504"/>
      <c r="M614" s="504"/>
      <c r="N614" s="504"/>
      <c r="O614" s="504"/>
      <c r="P614" s="504"/>
      <c r="Q614" s="504"/>
      <c r="R614" s="504"/>
      <c r="S614" s="504"/>
      <c r="T614" s="504"/>
      <c r="U614" s="504"/>
      <c r="V614" s="504"/>
      <c r="W614" s="505"/>
      <c r="X614" s="505"/>
      <c r="Y614" s="505"/>
      <c r="Z614" s="505"/>
      <c r="AA614" s="505"/>
      <c r="AB614" s="505"/>
      <c r="AC614" s="505"/>
      <c r="AD614" s="505"/>
      <c r="AE614" s="505"/>
      <c r="AF614" s="505"/>
      <c r="AG614" s="505"/>
      <c r="AH614" s="505"/>
      <c r="AI614" s="505"/>
      <c r="AJ614" s="505"/>
      <c r="AK614" s="505"/>
      <c r="AL614" s="505"/>
      <c r="AM614" s="505"/>
      <c r="AN614" s="505"/>
      <c r="AO614" s="505"/>
      <c r="AP614" s="505"/>
      <c r="AQ614" s="505"/>
      <c r="AR614" s="505"/>
      <c r="AS614" s="505"/>
      <c r="AT614" s="505"/>
      <c r="AU614" s="505"/>
      <c r="AV614" s="506"/>
    </row>
    <row r="615" spans="1:48" ht="15.75" customHeight="1" x14ac:dyDescent="0.25">
      <c r="A615" s="531" t="s">
        <v>53</v>
      </c>
      <c r="B615" s="534" t="s">
        <v>684</v>
      </c>
      <c r="C615" s="422" t="s">
        <v>685</v>
      </c>
      <c r="D615" s="523" t="s">
        <v>628</v>
      </c>
      <c r="E615" s="516" t="s">
        <v>686</v>
      </c>
      <c r="F615" s="83" t="s">
        <v>18</v>
      </c>
      <c r="G615" s="83" t="s">
        <v>20</v>
      </c>
      <c r="H615" s="83" t="s">
        <v>296</v>
      </c>
      <c r="I615" s="83" t="s">
        <v>296</v>
      </c>
      <c r="J615" s="507">
        <v>2023</v>
      </c>
      <c r="K615" s="507">
        <v>2023</v>
      </c>
      <c r="L615" s="510">
        <v>26.587</v>
      </c>
      <c r="M615" s="510">
        <f>Q620+R620+S620+T620</f>
        <v>17.035319999999999</v>
      </c>
      <c r="N615" s="84">
        <v>0</v>
      </c>
      <c r="O615" s="84">
        <v>0</v>
      </c>
      <c r="P615" s="84">
        <v>0</v>
      </c>
      <c r="Q615" s="84">
        <v>0</v>
      </c>
      <c r="R615" s="84">
        <v>0</v>
      </c>
      <c r="S615" s="84">
        <v>0</v>
      </c>
      <c r="T615" s="84">
        <v>0</v>
      </c>
      <c r="U615" s="84">
        <f>SUM(N615:T615)</f>
        <v>0</v>
      </c>
      <c r="V615" s="171" t="s">
        <v>3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193">
        <v>0</v>
      </c>
      <c r="AD615" s="193">
        <v>0</v>
      </c>
      <c r="AE615" s="193">
        <v>0</v>
      </c>
      <c r="AF615" s="193">
        <v>0</v>
      </c>
      <c r="AG615" s="193">
        <v>0</v>
      </c>
      <c r="AH615" s="84">
        <v>0</v>
      </c>
      <c r="AI615" s="84">
        <v>0</v>
      </c>
      <c r="AJ615" s="84">
        <v>0</v>
      </c>
      <c r="AK615" s="193">
        <v>0</v>
      </c>
      <c r="AL615" s="193">
        <v>0</v>
      </c>
      <c r="AM615" s="193">
        <v>0</v>
      </c>
      <c r="AN615" s="193">
        <v>0</v>
      </c>
      <c r="AO615" s="193">
        <v>0</v>
      </c>
      <c r="AP615" s="193">
        <v>0</v>
      </c>
      <c r="AQ615" s="193">
        <v>0</v>
      </c>
      <c r="AR615" s="193">
        <v>0</v>
      </c>
      <c r="AS615" s="193">
        <v>0</v>
      </c>
      <c r="AT615" s="193">
        <v>0</v>
      </c>
      <c r="AU615" s="84">
        <v>0</v>
      </c>
      <c r="AV615" s="583" t="s">
        <v>996</v>
      </c>
    </row>
    <row r="616" spans="1:48" ht="15.75" customHeight="1" x14ac:dyDescent="0.25">
      <c r="A616" s="532"/>
      <c r="B616" s="535"/>
      <c r="C616" s="422"/>
      <c r="D616" s="524"/>
      <c r="E616" s="517"/>
      <c r="F616" s="83" t="s">
        <v>19</v>
      </c>
      <c r="G616" s="83" t="s">
        <v>22</v>
      </c>
      <c r="H616" s="83" t="s">
        <v>296</v>
      </c>
      <c r="I616" s="83" t="s">
        <v>296</v>
      </c>
      <c r="J616" s="508"/>
      <c r="K616" s="508"/>
      <c r="L616" s="511"/>
      <c r="M616" s="511"/>
      <c r="N616" s="9">
        <v>0</v>
      </c>
      <c r="O616" s="9">
        <v>0</v>
      </c>
      <c r="P616" s="9">
        <v>0.70747000000000004</v>
      </c>
      <c r="Q616" s="84">
        <v>1.63245</v>
      </c>
      <c r="R616" s="84">
        <v>0</v>
      </c>
      <c r="S616" s="84">
        <v>0</v>
      </c>
      <c r="T616" s="84">
        <v>0</v>
      </c>
      <c r="U616" s="84">
        <f t="shared" ref="U616:U620" si="353">SUM(N616:T616)</f>
        <v>2.3399200000000002</v>
      </c>
      <c r="V616" s="172" t="s">
        <v>8</v>
      </c>
      <c r="W616" s="193">
        <v>1632.45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193">
        <v>0</v>
      </c>
      <c r="AD616" s="193">
        <v>0</v>
      </c>
      <c r="AE616" s="193">
        <v>0</v>
      </c>
      <c r="AF616" s="193">
        <v>0</v>
      </c>
      <c r="AG616" s="193">
        <v>0</v>
      </c>
      <c r="AH616" s="84">
        <v>0</v>
      </c>
      <c r="AI616" s="84">
        <v>0</v>
      </c>
      <c r="AJ616" s="84">
        <v>0</v>
      </c>
      <c r="AK616" s="193">
        <v>0</v>
      </c>
      <c r="AL616" s="193">
        <v>0</v>
      </c>
      <c r="AM616" s="193">
        <v>0</v>
      </c>
      <c r="AN616" s="193">
        <v>0</v>
      </c>
      <c r="AO616" s="193">
        <v>0</v>
      </c>
      <c r="AP616" s="193">
        <v>0</v>
      </c>
      <c r="AQ616" s="193">
        <v>0</v>
      </c>
      <c r="AR616" s="193">
        <v>0</v>
      </c>
      <c r="AS616" s="193">
        <v>0</v>
      </c>
      <c r="AT616" s="193">
        <v>0</v>
      </c>
      <c r="AU616" s="84">
        <v>0</v>
      </c>
      <c r="AV616" s="584"/>
    </row>
    <row r="617" spans="1:48" ht="47.25" x14ac:dyDescent="0.25">
      <c r="A617" s="532"/>
      <c r="B617" s="535"/>
      <c r="C617" s="422"/>
      <c r="D617" s="524"/>
      <c r="E617" s="517"/>
      <c r="F617" s="513" t="s">
        <v>39</v>
      </c>
      <c r="G617" s="513" t="s">
        <v>21</v>
      </c>
      <c r="H617" s="540">
        <v>1200</v>
      </c>
      <c r="I617" s="540">
        <v>2400</v>
      </c>
      <c r="J617" s="508"/>
      <c r="K617" s="508"/>
      <c r="L617" s="511"/>
      <c r="M617" s="511"/>
      <c r="N617" s="84">
        <v>0</v>
      </c>
      <c r="O617" s="84">
        <v>0</v>
      </c>
      <c r="P617" s="84">
        <v>0</v>
      </c>
      <c r="Q617" s="84">
        <v>0</v>
      </c>
      <c r="R617" s="84">
        <v>1.7533799999999999</v>
      </c>
      <c r="S617" s="84">
        <v>1.16892</v>
      </c>
      <c r="T617" s="84">
        <v>12.48057</v>
      </c>
      <c r="U617" s="84">
        <f>SUM(N617:T617)</f>
        <v>15.40287</v>
      </c>
      <c r="V617" s="171" t="s">
        <v>50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193">
        <v>0</v>
      </c>
      <c r="AD617" s="193">
        <v>0</v>
      </c>
      <c r="AE617" s="193">
        <v>0</v>
      </c>
      <c r="AF617" s="193">
        <v>0</v>
      </c>
      <c r="AG617" s="193">
        <v>0</v>
      </c>
      <c r="AH617" s="84">
        <v>0</v>
      </c>
      <c r="AI617" s="84">
        <v>0</v>
      </c>
      <c r="AJ617" s="84">
        <v>0</v>
      </c>
      <c r="AK617" s="193">
        <v>0</v>
      </c>
      <c r="AL617" s="193">
        <v>0</v>
      </c>
      <c r="AM617" s="193">
        <v>0</v>
      </c>
      <c r="AN617" s="193">
        <v>0</v>
      </c>
      <c r="AO617" s="193">
        <v>0</v>
      </c>
      <c r="AP617" s="193">
        <v>0</v>
      </c>
      <c r="AQ617" s="193">
        <v>0</v>
      </c>
      <c r="AR617" s="193">
        <v>0</v>
      </c>
      <c r="AS617" s="193">
        <v>0</v>
      </c>
      <c r="AT617" s="193">
        <v>0</v>
      </c>
      <c r="AU617" s="84">
        <v>0</v>
      </c>
      <c r="AV617" s="584"/>
    </row>
    <row r="618" spans="1:48" x14ac:dyDescent="0.25">
      <c r="A618" s="532"/>
      <c r="B618" s="535"/>
      <c r="C618" s="422"/>
      <c r="D618" s="524"/>
      <c r="E618" s="517"/>
      <c r="F618" s="514"/>
      <c r="G618" s="514"/>
      <c r="H618" s="541"/>
      <c r="I618" s="541"/>
      <c r="J618" s="508"/>
      <c r="K618" s="508"/>
      <c r="L618" s="511"/>
      <c r="M618" s="511"/>
      <c r="N618" s="84">
        <v>0</v>
      </c>
      <c r="O618" s="84">
        <v>0</v>
      </c>
      <c r="P618" s="84">
        <v>0</v>
      </c>
      <c r="Q618" s="84">
        <v>0</v>
      </c>
      <c r="R618" s="84">
        <v>0</v>
      </c>
      <c r="S618" s="84">
        <v>0</v>
      </c>
      <c r="T618" s="84">
        <v>0</v>
      </c>
      <c r="U618" s="84">
        <f t="shared" si="353"/>
        <v>0</v>
      </c>
      <c r="V618" s="171" t="s">
        <v>51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193">
        <v>0</v>
      </c>
      <c r="AD618" s="193">
        <v>0</v>
      </c>
      <c r="AE618" s="193">
        <v>0</v>
      </c>
      <c r="AF618" s="193">
        <v>0</v>
      </c>
      <c r="AG618" s="193">
        <v>0</v>
      </c>
      <c r="AH618" s="84">
        <v>0</v>
      </c>
      <c r="AI618" s="84">
        <v>0</v>
      </c>
      <c r="AJ618" s="84">
        <v>0</v>
      </c>
      <c r="AK618" s="193">
        <v>0</v>
      </c>
      <c r="AL618" s="193">
        <v>0</v>
      </c>
      <c r="AM618" s="193">
        <v>0</v>
      </c>
      <c r="AN618" s="193">
        <v>0</v>
      </c>
      <c r="AO618" s="193">
        <v>0</v>
      </c>
      <c r="AP618" s="193">
        <v>0</v>
      </c>
      <c r="AQ618" s="193">
        <v>0</v>
      </c>
      <c r="AR618" s="193">
        <v>0</v>
      </c>
      <c r="AS618" s="193">
        <v>0</v>
      </c>
      <c r="AT618" s="193">
        <v>0</v>
      </c>
      <c r="AU618" s="84">
        <v>0</v>
      </c>
      <c r="AV618" s="584"/>
    </row>
    <row r="619" spans="1:48" x14ac:dyDescent="0.25">
      <c r="A619" s="532"/>
      <c r="B619" s="535"/>
      <c r="C619" s="422"/>
      <c r="D619" s="524"/>
      <c r="E619" s="517"/>
      <c r="F619" s="514"/>
      <c r="G619" s="514"/>
      <c r="H619" s="541"/>
      <c r="I619" s="541"/>
      <c r="J619" s="508"/>
      <c r="K619" s="508"/>
      <c r="L619" s="511"/>
      <c r="M619" s="511"/>
      <c r="N619" s="84">
        <v>0</v>
      </c>
      <c r="O619" s="84">
        <v>0</v>
      </c>
      <c r="P619" s="84">
        <v>0</v>
      </c>
      <c r="Q619" s="84">
        <v>0</v>
      </c>
      <c r="R619" s="84">
        <v>0</v>
      </c>
      <c r="S619" s="84">
        <v>0</v>
      </c>
      <c r="T619" s="84">
        <v>0</v>
      </c>
      <c r="U619" s="84">
        <f t="shared" si="353"/>
        <v>0</v>
      </c>
      <c r="V619" s="171" t="s">
        <v>52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193">
        <v>0</v>
      </c>
      <c r="AD619" s="193">
        <v>0</v>
      </c>
      <c r="AE619" s="193">
        <v>0</v>
      </c>
      <c r="AF619" s="193">
        <v>0</v>
      </c>
      <c r="AG619" s="193">
        <v>0</v>
      </c>
      <c r="AH619" s="84">
        <v>0</v>
      </c>
      <c r="AI619" s="84">
        <v>0</v>
      </c>
      <c r="AJ619" s="84">
        <v>0</v>
      </c>
      <c r="AK619" s="193">
        <v>0</v>
      </c>
      <c r="AL619" s="193">
        <v>0</v>
      </c>
      <c r="AM619" s="193">
        <v>0</v>
      </c>
      <c r="AN619" s="193">
        <v>0</v>
      </c>
      <c r="AO619" s="193">
        <v>0</v>
      </c>
      <c r="AP619" s="193">
        <v>0</v>
      </c>
      <c r="AQ619" s="193">
        <v>0</v>
      </c>
      <c r="AR619" s="193">
        <v>0</v>
      </c>
      <c r="AS619" s="193">
        <v>0</v>
      </c>
      <c r="AT619" s="193">
        <v>0</v>
      </c>
      <c r="AU619" s="84">
        <v>0</v>
      </c>
      <c r="AV619" s="585"/>
    </row>
    <row r="620" spans="1:48" x14ac:dyDescent="0.25">
      <c r="A620" s="532"/>
      <c r="B620" s="536"/>
      <c r="C620" s="422"/>
      <c r="D620" s="525"/>
      <c r="E620" s="518"/>
      <c r="F620" s="515"/>
      <c r="G620" s="515"/>
      <c r="H620" s="542"/>
      <c r="I620" s="542"/>
      <c r="J620" s="509"/>
      <c r="K620" s="509"/>
      <c r="L620" s="512"/>
      <c r="M620" s="512"/>
      <c r="N620" s="89">
        <f>SUM(N615:N619)</f>
        <v>0</v>
      </c>
      <c r="O620" s="89">
        <f t="shared" ref="O620:T620" si="354">SUM(O615:O619)</f>
        <v>0</v>
      </c>
      <c r="P620" s="89">
        <f t="shared" si="354"/>
        <v>0.70747000000000004</v>
      </c>
      <c r="Q620" s="176">
        <f t="shared" si="354"/>
        <v>1.63245</v>
      </c>
      <c r="R620" s="176">
        <f t="shared" si="354"/>
        <v>1.7533799999999999</v>
      </c>
      <c r="S620" s="176">
        <f t="shared" si="354"/>
        <v>1.16892</v>
      </c>
      <c r="T620" s="176">
        <f t="shared" si="354"/>
        <v>12.48057</v>
      </c>
      <c r="U620" s="177">
        <f t="shared" si="353"/>
        <v>17.742789999999999</v>
      </c>
      <c r="V620" s="178" t="s">
        <v>11</v>
      </c>
      <c r="W620" s="194">
        <f t="shared" ref="W620:X620" si="355">SUM(W615:W619)</f>
        <v>1632.45</v>
      </c>
      <c r="X620" s="194">
        <f t="shared" si="355"/>
        <v>0</v>
      </c>
      <c r="Y620" s="194">
        <f t="shared" ref="Y620:AU620" si="356">SUM(Y615:Y619)</f>
        <v>0</v>
      </c>
      <c r="Z620" s="194">
        <f t="shared" si="356"/>
        <v>0</v>
      </c>
      <c r="AA620" s="194">
        <f t="shared" si="356"/>
        <v>0</v>
      </c>
      <c r="AB620" s="194">
        <f t="shared" si="356"/>
        <v>0</v>
      </c>
      <c r="AC620" s="194">
        <f t="shared" si="356"/>
        <v>0</v>
      </c>
      <c r="AD620" s="194">
        <f t="shared" si="356"/>
        <v>0</v>
      </c>
      <c r="AE620" s="194">
        <f t="shared" si="356"/>
        <v>0</v>
      </c>
      <c r="AF620" s="194">
        <f t="shared" si="356"/>
        <v>0</v>
      </c>
      <c r="AG620" s="194">
        <f t="shared" si="356"/>
        <v>0</v>
      </c>
      <c r="AH620" s="176">
        <f t="shared" si="356"/>
        <v>0</v>
      </c>
      <c r="AI620" s="176">
        <f t="shared" si="356"/>
        <v>0</v>
      </c>
      <c r="AJ620" s="176">
        <f t="shared" si="356"/>
        <v>0</v>
      </c>
      <c r="AK620" s="194">
        <f t="shared" si="356"/>
        <v>0</v>
      </c>
      <c r="AL620" s="194">
        <f t="shared" si="356"/>
        <v>0</v>
      </c>
      <c r="AM620" s="194">
        <f t="shared" si="356"/>
        <v>0</v>
      </c>
      <c r="AN620" s="194">
        <f t="shared" si="356"/>
        <v>0</v>
      </c>
      <c r="AO620" s="194">
        <f t="shared" si="356"/>
        <v>0</v>
      </c>
      <c r="AP620" s="194">
        <f t="shared" si="356"/>
        <v>0</v>
      </c>
      <c r="AQ620" s="194">
        <f t="shared" si="356"/>
        <v>0</v>
      </c>
      <c r="AR620" s="194">
        <f t="shared" si="356"/>
        <v>0</v>
      </c>
      <c r="AS620" s="194">
        <f t="shared" si="356"/>
        <v>0</v>
      </c>
      <c r="AT620" s="194">
        <f t="shared" si="356"/>
        <v>0</v>
      </c>
      <c r="AU620" s="176">
        <f t="shared" si="356"/>
        <v>0</v>
      </c>
      <c r="AV620" s="329"/>
    </row>
    <row r="621" spans="1:48" ht="15.75" customHeight="1" x14ac:dyDescent="0.25">
      <c r="A621" s="532"/>
      <c r="B621" s="534" t="s">
        <v>687</v>
      </c>
      <c r="C621" s="422" t="s">
        <v>920</v>
      </c>
      <c r="D621" s="523" t="s">
        <v>628</v>
      </c>
      <c r="E621" s="516" t="s">
        <v>689</v>
      </c>
      <c r="F621" s="83" t="s">
        <v>18</v>
      </c>
      <c r="G621" s="83" t="s">
        <v>20</v>
      </c>
      <c r="H621" s="83" t="s">
        <v>296</v>
      </c>
      <c r="I621" s="83" t="s">
        <v>296</v>
      </c>
      <c r="J621" s="507">
        <v>2020</v>
      </c>
      <c r="K621" s="507">
        <v>2022</v>
      </c>
      <c r="L621" s="510">
        <v>67.540999999999997</v>
      </c>
      <c r="M621" s="510">
        <f>Q626+R626+S626+T626</f>
        <v>50.964799999999997</v>
      </c>
      <c r="N621" s="84">
        <v>0</v>
      </c>
      <c r="O621" s="84">
        <v>0</v>
      </c>
      <c r="P621" s="84">
        <v>0</v>
      </c>
      <c r="Q621" s="84">
        <v>0</v>
      </c>
      <c r="R621" s="84">
        <v>0</v>
      </c>
      <c r="S621" s="84">
        <v>0</v>
      </c>
      <c r="T621" s="84">
        <v>0</v>
      </c>
      <c r="U621" s="84">
        <f>SUM(N621:T621)</f>
        <v>0</v>
      </c>
      <c r="V621" s="171" t="s">
        <v>3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193">
        <v>0</v>
      </c>
      <c r="AD621" s="193">
        <v>0</v>
      </c>
      <c r="AE621" s="193">
        <v>0</v>
      </c>
      <c r="AF621" s="193">
        <v>0</v>
      </c>
      <c r="AG621" s="193">
        <v>0</v>
      </c>
      <c r="AH621" s="84">
        <v>0</v>
      </c>
      <c r="AI621" s="84">
        <v>0</v>
      </c>
      <c r="AJ621" s="84">
        <v>0</v>
      </c>
      <c r="AK621" s="193">
        <v>0</v>
      </c>
      <c r="AL621" s="193">
        <v>0</v>
      </c>
      <c r="AM621" s="193">
        <v>0</v>
      </c>
      <c r="AN621" s="193">
        <v>0</v>
      </c>
      <c r="AO621" s="193">
        <v>0</v>
      </c>
      <c r="AP621" s="193">
        <v>0</v>
      </c>
      <c r="AQ621" s="193">
        <v>0</v>
      </c>
      <c r="AR621" s="193">
        <v>0</v>
      </c>
      <c r="AS621" s="193">
        <v>0</v>
      </c>
      <c r="AT621" s="193">
        <v>0</v>
      </c>
      <c r="AU621" s="84">
        <v>0</v>
      </c>
      <c r="AV621" s="583" t="s">
        <v>996</v>
      </c>
    </row>
    <row r="622" spans="1:48" ht="15.75" customHeight="1" x14ac:dyDescent="0.25">
      <c r="A622" s="532"/>
      <c r="B622" s="535"/>
      <c r="C622" s="422"/>
      <c r="D622" s="524"/>
      <c r="E622" s="517"/>
      <c r="F622" s="83" t="s">
        <v>19</v>
      </c>
      <c r="G622" s="83" t="s">
        <v>22</v>
      </c>
      <c r="H622" s="83" t="s">
        <v>296</v>
      </c>
      <c r="I622" s="83" t="s">
        <v>296</v>
      </c>
      <c r="J622" s="508"/>
      <c r="K622" s="508"/>
      <c r="L622" s="511"/>
      <c r="M622" s="511"/>
      <c r="N622" s="9">
        <v>0</v>
      </c>
      <c r="O622" s="9">
        <v>0</v>
      </c>
      <c r="P622" s="9">
        <v>6.7500000000000004E-2</v>
      </c>
      <c r="Q622" s="84">
        <v>27.314299999999999</v>
      </c>
      <c r="R622" s="84">
        <v>0</v>
      </c>
      <c r="S622" s="84">
        <v>0</v>
      </c>
      <c r="T622" s="84">
        <v>0</v>
      </c>
      <c r="U622" s="84">
        <f t="shared" ref="U622:U625" si="357">SUM(N622:T622)</f>
        <v>27.381799999999998</v>
      </c>
      <c r="V622" s="172" t="s">
        <v>8</v>
      </c>
      <c r="W622" s="193">
        <v>27314.3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193">
        <v>0</v>
      </c>
      <c r="AD622" s="193">
        <v>0</v>
      </c>
      <c r="AE622" s="193">
        <v>0</v>
      </c>
      <c r="AF622" s="193">
        <v>0</v>
      </c>
      <c r="AG622" s="193">
        <v>0</v>
      </c>
      <c r="AH622" s="84">
        <v>0</v>
      </c>
      <c r="AI622" s="84">
        <v>0</v>
      </c>
      <c r="AJ622" s="84">
        <v>0</v>
      </c>
      <c r="AK622" s="193">
        <v>0</v>
      </c>
      <c r="AL622" s="193">
        <v>0</v>
      </c>
      <c r="AM622" s="193">
        <v>0</v>
      </c>
      <c r="AN622" s="193">
        <v>0</v>
      </c>
      <c r="AO622" s="193">
        <v>0</v>
      </c>
      <c r="AP622" s="193">
        <v>0</v>
      </c>
      <c r="AQ622" s="193">
        <v>0</v>
      </c>
      <c r="AR622" s="193">
        <v>0</v>
      </c>
      <c r="AS622" s="193">
        <v>0</v>
      </c>
      <c r="AT622" s="193">
        <v>0</v>
      </c>
      <c r="AU622" s="84">
        <v>0</v>
      </c>
      <c r="AV622" s="584"/>
    </row>
    <row r="623" spans="1:48" ht="47.25" x14ac:dyDescent="0.25">
      <c r="A623" s="532"/>
      <c r="B623" s="535"/>
      <c r="C623" s="422"/>
      <c r="D623" s="524"/>
      <c r="E623" s="517"/>
      <c r="F623" s="513" t="s">
        <v>39</v>
      </c>
      <c r="G623" s="513" t="s">
        <v>21</v>
      </c>
      <c r="H623" s="540">
        <v>150000</v>
      </c>
      <c r="I623" s="540">
        <v>250000</v>
      </c>
      <c r="J623" s="508"/>
      <c r="K623" s="508"/>
      <c r="L623" s="511"/>
      <c r="M623" s="511"/>
      <c r="N623" s="84">
        <v>0</v>
      </c>
      <c r="O623" s="84">
        <v>0</v>
      </c>
      <c r="P623" s="84">
        <v>0</v>
      </c>
      <c r="Q623" s="84">
        <v>0</v>
      </c>
      <c r="R623" s="84">
        <v>16.509</v>
      </c>
      <c r="S623" s="84">
        <v>0.8</v>
      </c>
      <c r="T623" s="84">
        <v>6.3414999999999999</v>
      </c>
      <c r="U623" s="84">
        <f>SUM(N623:T623)</f>
        <v>23.650500000000001</v>
      </c>
      <c r="V623" s="171" t="s">
        <v>50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193">
        <v>0</v>
      </c>
      <c r="AD623" s="193">
        <v>0</v>
      </c>
      <c r="AE623" s="193">
        <v>0</v>
      </c>
      <c r="AF623" s="193">
        <v>0</v>
      </c>
      <c r="AG623" s="193">
        <v>0</v>
      </c>
      <c r="AH623" s="84">
        <v>0</v>
      </c>
      <c r="AI623" s="84">
        <v>0</v>
      </c>
      <c r="AJ623" s="84">
        <v>0</v>
      </c>
      <c r="AK623" s="193">
        <v>0</v>
      </c>
      <c r="AL623" s="193">
        <v>0</v>
      </c>
      <c r="AM623" s="193">
        <v>0</v>
      </c>
      <c r="AN623" s="193">
        <v>0</v>
      </c>
      <c r="AO623" s="193">
        <v>0</v>
      </c>
      <c r="AP623" s="193">
        <v>0</v>
      </c>
      <c r="AQ623" s="193">
        <v>0</v>
      </c>
      <c r="AR623" s="193">
        <v>0</v>
      </c>
      <c r="AS623" s="193">
        <v>0</v>
      </c>
      <c r="AT623" s="193">
        <v>0</v>
      </c>
      <c r="AU623" s="84">
        <v>0</v>
      </c>
      <c r="AV623" s="584"/>
    </row>
    <row r="624" spans="1:48" x14ac:dyDescent="0.25">
      <c r="A624" s="532"/>
      <c r="B624" s="535"/>
      <c r="C624" s="422"/>
      <c r="D624" s="524"/>
      <c r="E624" s="517"/>
      <c r="F624" s="514"/>
      <c r="G624" s="514"/>
      <c r="H624" s="541"/>
      <c r="I624" s="541"/>
      <c r="J624" s="508"/>
      <c r="K624" s="508"/>
      <c r="L624" s="511"/>
      <c r="M624" s="511"/>
      <c r="N624" s="84">
        <v>0</v>
      </c>
      <c r="O624" s="84">
        <v>0</v>
      </c>
      <c r="P624" s="84">
        <v>0</v>
      </c>
      <c r="Q624" s="84">
        <v>0</v>
      </c>
      <c r="R624" s="84">
        <v>0</v>
      </c>
      <c r="S624" s="84">
        <v>0</v>
      </c>
      <c r="T624" s="84">
        <v>0</v>
      </c>
      <c r="U624" s="84">
        <f t="shared" si="357"/>
        <v>0</v>
      </c>
      <c r="V624" s="171" t="s">
        <v>51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193">
        <v>0</v>
      </c>
      <c r="AD624" s="193">
        <v>0</v>
      </c>
      <c r="AE624" s="193">
        <v>0</v>
      </c>
      <c r="AF624" s="193">
        <v>0</v>
      </c>
      <c r="AG624" s="193">
        <v>0</v>
      </c>
      <c r="AH624" s="84">
        <v>0</v>
      </c>
      <c r="AI624" s="84">
        <v>0</v>
      </c>
      <c r="AJ624" s="84">
        <v>0</v>
      </c>
      <c r="AK624" s="193">
        <v>0</v>
      </c>
      <c r="AL624" s="193">
        <v>0</v>
      </c>
      <c r="AM624" s="193">
        <v>0</v>
      </c>
      <c r="AN624" s="193">
        <v>0</v>
      </c>
      <c r="AO624" s="193">
        <v>0</v>
      </c>
      <c r="AP624" s="193">
        <v>0</v>
      </c>
      <c r="AQ624" s="193">
        <v>0</v>
      </c>
      <c r="AR624" s="193">
        <v>0</v>
      </c>
      <c r="AS624" s="193">
        <v>0</v>
      </c>
      <c r="AT624" s="193">
        <v>0</v>
      </c>
      <c r="AU624" s="84">
        <v>0</v>
      </c>
      <c r="AV624" s="584"/>
    </row>
    <row r="625" spans="1:48" x14ac:dyDescent="0.25">
      <c r="A625" s="532"/>
      <c r="B625" s="535"/>
      <c r="C625" s="422"/>
      <c r="D625" s="524"/>
      <c r="E625" s="517"/>
      <c r="F625" s="514"/>
      <c r="G625" s="514"/>
      <c r="H625" s="541"/>
      <c r="I625" s="541"/>
      <c r="J625" s="508"/>
      <c r="K625" s="508"/>
      <c r="L625" s="511"/>
      <c r="M625" s="511"/>
      <c r="N625" s="84">
        <v>0</v>
      </c>
      <c r="O625" s="84">
        <v>0</v>
      </c>
      <c r="P625" s="84">
        <v>0</v>
      </c>
      <c r="Q625" s="84">
        <v>0</v>
      </c>
      <c r="R625" s="84">
        <v>0</v>
      </c>
      <c r="S625" s="84">
        <v>0</v>
      </c>
      <c r="T625" s="84">
        <v>0</v>
      </c>
      <c r="U625" s="84">
        <f t="shared" si="357"/>
        <v>0</v>
      </c>
      <c r="V625" s="171" t="s">
        <v>52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193">
        <v>0</v>
      </c>
      <c r="AD625" s="193">
        <v>0</v>
      </c>
      <c r="AE625" s="193">
        <v>0</v>
      </c>
      <c r="AF625" s="193">
        <v>0</v>
      </c>
      <c r="AG625" s="193">
        <v>0</v>
      </c>
      <c r="AH625" s="84">
        <v>0</v>
      </c>
      <c r="AI625" s="84">
        <v>0</v>
      </c>
      <c r="AJ625" s="84">
        <v>0</v>
      </c>
      <c r="AK625" s="193">
        <v>0</v>
      </c>
      <c r="AL625" s="193">
        <v>0</v>
      </c>
      <c r="AM625" s="193">
        <v>0</v>
      </c>
      <c r="AN625" s="193">
        <v>0</v>
      </c>
      <c r="AO625" s="193">
        <v>0</v>
      </c>
      <c r="AP625" s="193">
        <v>0</v>
      </c>
      <c r="AQ625" s="193">
        <v>0</v>
      </c>
      <c r="AR625" s="193">
        <v>0</v>
      </c>
      <c r="AS625" s="193">
        <v>0</v>
      </c>
      <c r="AT625" s="193">
        <v>0</v>
      </c>
      <c r="AU625" s="84">
        <v>0</v>
      </c>
      <c r="AV625" s="585"/>
    </row>
    <row r="626" spans="1:48" x14ac:dyDescent="0.25">
      <c r="A626" s="532"/>
      <c r="B626" s="536"/>
      <c r="C626" s="422"/>
      <c r="D626" s="525"/>
      <c r="E626" s="518"/>
      <c r="F626" s="515"/>
      <c r="G626" s="515"/>
      <c r="H626" s="542"/>
      <c r="I626" s="542"/>
      <c r="J626" s="509"/>
      <c r="K626" s="509"/>
      <c r="L626" s="512"/>
      <c r="M626" s="512"/>
      <c r="N626" s="89">
        <f>SUM(N621:N625)</f>
        <v>0</v>
      </c>
      <c r="O626" s="89">
        <f t="shared" ref="O626:T626" si="358">SUM(O621:O625)</f>
        <v>0</v>
      </c>
      <c r="P626" s="89">
        <f t="shared" si="358"/>
        <v>6.7500000000000004E-2</v>
      </c>
      <c r="Q626" s="176">
        <f t="shared" si="358"/>
        <v>27.314299999999999</v>
      </c>
      <c r="R626" s="176">
        <f t="shared" si="358"/>
        <v>16.509</v>
      </c>
      <c r="S626" s="176">
        <f t="shared" si="358"/>
        <v>0.8</v>
      </c>
      <c r="T626" s="176">
        <f t="shared" si="358"/>
        <v>6.3414999999999999</v>
      </c>
      <c r="U626" s="177">
        <f>SUM(N626:T626)</f>
        <v>51.032299999999992</v>
      </c>
      <c r="V626" s="178" t="s">
        <v>11</v>
      </c>
      <c r="W626" s="194">
        <f t="shared" ref="W626:X626" si="359">SUM(W621:W625)</f>
        <v>27314.3</v>
      </c>
      <c r="X626" s="194">
        <f t="shared" si="359"/>
        <v>0</v>
      </c>
      <c r="Y626" s="194">
        <f t="shared" ref="Y626:AV626" si="360">SUM(Y621:Y625)</f>
        <v>0</v>
      </c>
      <c r="Z626" s="194">
        <f t="shared" si="360"/>
        <v>0</v>
      </c>
      <c r="AA626" s="194">
        <f t="shared" si="360"/>
        <v>0</v>
      </c>
      <c r="AB626" s="194">
        <f t="shared" si="360"/>
        <v>0</v>
      </c>
      <c r="AC626" s="194">
        <f t="shared" si="360"/>
        <v>0</v>
      </c>
      <c r="AD626" s="194">
        <f t="shared" si="360"/>
        <v>0</v>
      </c>
      <c r="AE626" s="194">
        <f t="shared" si="360"/>
        <v>0</v>
      </c>
      <c r="AF626" s="194">
        <f t="shared" si="360"/>
        <v>0</v>
      </c>
      <c r="AG626" s="194">
        <f t="shared" si="360"/>
        <v>0</v>
      </c>
      <c r="AH626" s="176">
        <f t="shared" si="360"/>
        <v>0</v>
      </c>
      <c r="AI626" s="176">
        <f t="shared" si="360"/>
        <v>0</v>
      </c>
      <c r="AJ626" s="176">
        <f t="shared" si="360"/>
        <v>0</v>
      </c>
      <c r="AK626" s="194">
        <f t="shared" si="360"/>
        <v>0</v>
      </c>
      <c r="AL626" s="194">
        <f t="shared" si="360"/>
        <v>0</v>
      </c>
      <c r="AM626" s="194">
        <f t="shared" si="360"/>
        <v>0</v>
      </c>
      <c r="AN626" s="194">
        <f t="shared" si="360"/>
        <v>0</v>
      </c>
      <c r="AO626" s="194">
        <f t="shared" si="360"/>
        <v>0</v>
      </c>
      <c r="AP626" s="194">
        <f t="shared" si="360"/>
        <v>0</v>
      </c>
      <c r="AQ626" s="194">
        <f t="shared" si="360"/>
        <v>0</v>
      </c>
      <c r="AR626" s="194">
        <f t="shared" si="360"/>
        <v>0</v>
      </c>
      <c r="AS626" s="194">
        <f t="shared" si="360"/>
        <v>0</v>
      </c>
      <c r="AT626" s="194">
        <f t="shared" si="360"/>
        <v>0</v>
      </c>
      <c r="AU626" s="176">
        <f t="shared" si="360"/>
        <v>0</v>
      </c>
      <c r="AV626" s="176">
        <f t="shared" si="360"/>
        <v>0</v>
      </c>
    </row>
    <row r="627" spans="1:48" ht="15.75" customHeight="1" x14ac:dyDescent="0.25">
      <c r="A627" s="532"/>
      <c r="B627" s="534" t="s">
        <v>690</v>
      </c>
      <c r="C627" s="422" t="s">
        <v>691</v>
      </c>
      <c r="D627" s="523" t="s">
        <v>628</v>
      </c>
      <c r="E627" s="516" t="s">
        <v>692</v>
      </c>
      <c r="F627" s="83" t="s">
        <v>18</v>
      </c>
      <c r="G627" s="83" t="s">
        <v>20</v>
      </c>
      <c r="H627" s="83" t="s">
        <v>296</v>
      </c>
      <c r="I627" s="83" t="s">
        <v>296</v>
      </c>
      <c r="J627" s="507">
        <v>2020</v>
      </c>
      <c r="K627" s="507">
        <v>2022</v>
      </c>
      <c r="L627" s="510">
        <v>10.005000000000001</v>
      </c>
      <c r="M627" s="510">
        <f>Q632+R632+S632+T632</f>
        <v>7.8</v>
      </c>
      <c r="N627" s="84">
        <v>0</v>
      </c>
      <c r="O627" s="84">
        <v>0</v>
      </c>
      <c r="P627" s="84">
        <v>0</v>
      </c>
      <c r="Q627" s="84">
        <v>0</v>
      </c>
      <c r="R627" s="84">
        <v>0</v>
      </c>
      <c r="S627" s="84">
        <v>0</v>
      </c>
      <c r="T627" s="84">
        <v>0</v>
      </c>
      <c r="U627" s="84">
        <f>SUM(N627:T627)</f>
        <v>0</v>
      </c>
      <c r="V627" s="171" t="s">
        <v>3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193">
        <v>0</v>
      </c>
      <c r="AD627" s="193">
        <v>0</v>
      </c>
      <c r="AE627" s="193">
        <v>0</v>
      </c>
      <c r="AF627" s="193">
        <v>0</v>
      </c>
      <c r="AG627" s="193">
        <v>0</v>
      </c>
      <c r="AH627" s="84">
        <v>0</v>
      </c>
      <c r="AI627" s="84">
        <v>0</v>
      </c>
      <c r="AJ627" s="84">
        <v>0</v>
      </c>
      <c r="AK627" s="193">
        <v>0</v>
      </c>
      <c r="AL627" s="193">
        <v>0</v>
      </c>
      <c r="AM627" s="193">
        <v>0</v>
      </c>
      <c r="AN627" s="193">
        <v>0</v>
      </c>
      <c r="AO627" s="193">
        <v>0</v>
      </c>
      <c r="AP627" s="193">
        <v>0</v>
      </c>
      <c r="AQ627" s="193">
        <v>0</v>
      </c>
      <c r="AR627" s="193">
        <v>0</v>
      </c>
      <c r="AS627" s="193">
        <v>0</v>
      </c>
      <c r="AT627" s="193">
        <v>0</v>
      </c>
      <c r="AU627" s="84">
        <v>0</v>
      </c>
      <c r="AV627" s="583" t="s">
        <v>996</v>
      </c>
    </row>
    <row r="628" spans="1:48" ht="15.75" customHeight="1" x14ac:dyDescent="0.25">
      <c r="A628" s="532"/>
      <c r="B628" s="535"/>
      <c r="C628" s="422"/>
      <c r="D628" s="524"/>
      <c r="E628" s="517"/>
      <c r="F628" s="83" t="s">
        <v>19</v>
      </c>
      <c r="G628" s="83" t="s">
        <v>22</v>
      </c>
      <c r="H628" s="83" t="s">
        <v>296</v>
      </c>
      <c r="I628" s="83" t="s">
        <v>296</v>
      </c>
      <c r="J628" s="508"/>
      <c r="K628" s="508"/>
      <c r="L628" s="511"/>
      <c r="M628" s="511"/>
      <c r="N628" s="9">
        <v>0</v>
      </c>
      <c r="O628" s="9">
        <v>0</v>
      </c>
      <c r="P628" s="9">
        <v>2.2053400000000001</v>
      </c>
      <c r="Q628" s="84">
        <v>1.21526</v>
      </c>
      <c r="R628" s="84">
        <v>0</v>
      </c>
      <c r="S628" s="84">
        <v>0</v>
      </c>
      <c r="T628" s="84">
        <v>0</v>
      </c>
      <c r="U628" s="84">
        <f t="shared" ref="U628:U632" si="361">SUM(N628:T628)</f>
        <v>3.4206000000000003</v>
      </c>
      <c r="V628" s="172" t="s">
        <v>8</v>
      </c>
      <c r="W628" s="193">
        <v>1215.26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193">
        <v>0</v>
      </c>
      <c r="AD628" s="193">
        <v>0</v>
      </c>
      <c r="AE628" s="193">
        <v>0</v>
      </c>
      <c r="AF628" s="193">
        <v>0</v>
      </c>
      <c r="AG628" s="193">
        <v>0</v>
      </c>
      <c r="AH628" s="84">
        <v>0</v>
      </c>
      <c r="AI628" s="84">
        <v>0</v>
      </c>
      <c r="AJ628" s="84">
        <v>0</v>
      </c>
      <c r="AK628" s="193">
        <v>0</v>
      </c>
      <c r="AL628" s="193">
        <v>0</v>
      </c>
      <c r="AM628" s="193">
        <v>0</v>
      </c>
      <c r="AN628" s="193">
        <v>0</v>
      </c>
      <c r="AO628" s="193">
        <v>0</v>
      </c>
      <c r="AP628" s="193">
        <v>0</v>
      </c>
      <c r="AQ628" s="193">
        <v>0</v>
      </c>
      <c r="AR628" s="193">
        <v>0</v>
      </c>
      <c r="AS628" s="193">
        <v>0</v>
      </c>
      <c r="AT628" s="193">
        <v>0</v>
      </c>
      <c r="AU628" s="84">
        <v>0</v>
      </c>
      <c r="AV628" s="584"/>
    </row>
    <row r="629" spans="1:48" ht="15.75" customHeight="1" x14ac:dyDescent="0.25">
      <c r="A629" s="532"/>
      <c r="B629" s="535"/>
      <c r="C629" s="422"/>
      <c r="D629" s="524"/>
      <c r="E629" s="517"/>
      <c r="F629" s="513" t="s">
        <v>39</v>
      </c>
      <c r="G629" s="513" t="s">
        <v>21</v>
      </c>
      <c r="H629" s="540">
        <v>1500</v>
      </c>
      <c r="I629" s="513" t="s">
        <v>369</v>
      </c>
      <c r="J629" s="508"/>
      <c r="K629" s="508"/>
      <c r="L629" s="511"/>
      <c r="M629" s="511"/>
      <c r="N629" s="84">
        <v>0</v>
      </c>
      <c r="O629" s="84">
        <v>0</v>
      </c>
      <c r="P629" s="84">
        <v>0</v>
      </c>
      <c r="Q629" s="84">
        <v>0</v>
      </c>
      <c r="R629" s="84">
        <v>0.61240000000000006</v>
      </c>
      <c r="S629" s="84">
        <v>5.97234</v>
      </c>
      <c r="T629" s="84">
        <v>0</v>
      </c>
      <c r="U629" s="84">
        <f>SUM(N629:T629)</f>
        <v>6.58474</v>
      </c>
      <c r="V629" s="171" t="s">
        <v>50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193">
        <v>0</v>
      </c>
      <c r="AD629" s="193">
        <v>0</v>
      </c>
      <c r="AE629" s="193">
        <v>0</v>
      </c>
      <c r="AF629" s="193">
        <v>0</v>
      </c>
      <c r="AG629" s="193">
        <v>0</v>
      </c>
      <c r="AH629" s="84">
        <v>0</v>
      </c>
      <c r="AI629" s="84">
        <v>0</v>
      </c>
      <c r="AJ629" s="84">
        <v>0</v>
      </c>
      <c r="AK629" s="193">
        <v>0</v>
      </c>
      <c r="AL629" s="193">
        <v>0</v>
      </c>
      <c r="AM629" s="193">
        <v>0</v>
      </c>
      <c r="AN629" s="193">
        <v>0</v>
      </c>
      <c r="AO629" s="193">
        <v>0</v>
      </c>
      <c r="AP629" s="193">
        <v>0</v>
      </c>
      <c r="AQ629" s="193">
        <v>0</v>
      </c>
      <c r="AR629" s="193">
        <v>0</v>
      </c>
      <c r="AS629" s="193">
        <v>0</v>
      </c>
      <c r="AT629" s="193">
        <v>0</v>
      </c>
      <c r="AU629" s="84">
        <v>0</v>
      </c>
      <c r="AV629" s="584"/>
    </row>
    <row r="630" spans="1:48" x14ac:dyDescent="0.25">
      <c r="A630" s="532"/>
      <c r="B630" s="535"/>
      <c r="C630" s="422"/>
      <c r="D630" s="524"/>
      <c r="E630" s="517"/>
      <c r="F630" s="514"/>
      <c r="G630" s="514"/>
      <c r="H630" s="541"/>
      <c r="I630" s="514"/>
      <c r="J630" s="508"/>
      <c r="K630" s="508"/>
      <c r="L630" s="511"/>
      <c r="M630" s="511"/>
      <c r="N630" s="84">
        <v>0</v>
      </c>
      <c r="O630" s="84">
        <v>0</v>
      </c>
      <c r="P630" s="84">
        <v>0</v>
      </c>
      <c r="Q630" s="84">
        <v>0</v>
      </c>
      <c r="R630" s="84">
        <v>0</v>
      </c>
      <c r="S630" s="84">
        <v>0</v>
      </c>
      <c r="T630" s="84">
        <v>0</v>
      </c>
      <c r="U630" s="84">
        <f t="shared" si="361"/>
        <v>0</v>
      </c>
      <c r="V630" s="171" t="s">
        <v>51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193">
        <v>0</v>
      </c>
      <c r="AD630" s="193">
        <v>0</v>
      </c>
      <c r="AE630" s="193">
        <v>0</v>
      </c>
      <c r="AF630" s="193">
        <v>0</v>
      </c>
      <c r="AG630" s="193">
        <v>0</v>
      </c>
      <c r="AH630" s="84">
        <v>0</v>
      </c>
      <c r="AI630" s="84">
        <v>0</v>
      </c>
      <c r="AJ630" s="84">
        <v>0</v>
      </c>
      <c r="AK630" s="193">
        <v>0</v>
      </c>
      <c r="AL630" s="193">
        <v>0</v>
      </c>
      <c r="AM630" s="193">
        <v>0</v>
      </c>
      <c r="AN630" s="193">
        <v>0</v>
      </c>
      <c r="AO630" s="193">
        <v>0</v>
      </c>
      <c r="AP630" s="193">
        <v>0</v>
      </c>
      <c r="AQ630" s="193">
        <v>0</v>
      </c>
      <c r="AR630" s="193">
        <v>0</v>
      </c>
      <c r="AS630" s="193">
        <v>0</v>
      </c>
      <c r="AT630" s="193">
        <v>0</v>
      </c>
      <c r="AU630" s="84">
        <v>0</v>
      </c>
      <c r="AV630" s="584"/>
    </row>
    <row r="631" spans="1:48" x14ac:dyDescent="0.25">
      <c r="A631" s="532"/>
      <c r="B631" s="535"/>
      <c r="C631" s="422"/>
      <c r="D631" s="524"/>
      <c r="E631" s="517"/>
      <c r="F631" s="514"/>
      <c r="G631" s="514"/>
      <c r="H631" s="541"/>
      <c r="I631" s="514"/>
      <c r="J631" s="508"/>
      <c r="K631" s="508"/>
      <c r="L631" s="511"/>
      <c r="M631" s="511"/>
      <c r="N631" s="87">
        <v>0</v>
      </c>
      <c r="O631" s="87">
        <v>0</v>
      </c>
      <c r="P631" s="87">
        <v>0</v>
      </c>
      <c r="Q631" s="87">
        <v>0</v>
      </c>
      <c r="R631" s="87">
        <v>0</v>
      </c>
      <c r="S631" s="87">
        <v>0</v>
      </c>
      <c r="T631" s="87">
        <v>0</v>
      </c>
      <c r="U631" s="84">
        <f t="shared" si="361"/>
        <v>0</v>
      </c>
      <c r="V631" s="171" t="s">
        <v>52</v>
      </c>
      <c r="W631" s="208">
        <v>0</v>
      </c>
      <c r="X631" s="208">
        <v>0</v>
      </c>
      <c r="Y631" s="208">
        <v>0</v>
      </c>
      <c r="Z631" s="208">
        <v>0</v>
      </c>
      <c r="AA631" s="208">
        <v>0</v>
      </c>
      <c r="AB631" s="208">
        <v>0</v>
      </c>
      <c r="AC631" s="208">
        <v>0</v>
      </c>
      <c r="AD631" s="208">
        <v>0</v>
      </c>
      <c r="AE631" s="208">
        <v>0</v>
      </c>
      <c r="AF631" s="208">
        <v>0</v>
      </c>
      <c r="AG631" s="208">
        <v>0</v>
      </c>
      <c r="AH631" s="87">
        <v>0</v>
      </c>
      <c r="AI631" s="87">
        <v>0</v>
      </c>
      <c r="AJ631" s="87">
        <v>0</v>
      </c>
      <c r="AK631" s="208">
        <v>0</v>
      </c>
      <c r="AL631" s="208">
        <v>0</v>
      </c>
      <c r="AM631" s="208">
        <v>0</v>
      </c>
      <c r="AN631" s="208">
        <v>0</v>
      </c>
      <c r="AO631" s="208">
        <v>0</v>
      </c>
      <c r="AP631" s="208">
        <v>0</v>
      </c>
      <c r="AQ631" s="208">
        <v>0</v>
      </c>
      <c r="AR631" s="208">
        <v>0</v>
      </c>
      <c r="AS631" s="208">
        <v>0</v>
      </c>
      <c r="AT631" s="208">
        <v>0</v>
      </c>
      <c r="AU631" s="87">
        <v>0</v>
      </c>
      <c r="AV631" s="585"/>
    </row>
    <row r="632" spans="1:48" x14ac:dyDescent="0.25">
      <c r="A632" s="533"/>
      <c r="B632" s="536"/>
      <c r="C632" s="422"/>
      <c r="D632" s="525"/>
      <c r="E632" s="518"/>
      <c r="F632" s="515"/>
      <c r="G632" s="515"/>
      <c r="H632" s="542"/>
      <c r="I632" s="515"/>
      <c r="J632" s="509"/>
      <c r="K632" s="509"/>
      <c r="L632" s="512"/>
      <c r="M632" s="512"/>
      <c r="N632" s="89">
        <f>SUM(N627:N631)</f>
        <v>0</v>
      </c>
      <c r="O632" s="89">
        <f t="shared" ref="O632:T632" si="362">SUM(O627:O631)</f>
        <v>0</v>
      </c>
      <c r="P632" s="89">
        <f t="shared" si="362"/>
        <v>2.2053400000000001</v>
      </c>
      <c r="Q632" s="176">
        <f t="shared" si="362"/>
        <v>1.21526</v>
      </c>
      <c r="R632" s="176">
        <f t="shared" si="362"/>
        <v>0.61240000000000006</v>
      </c>
      <c r="S632" s="176">
        <f t="shared" si="362"/>
        <v>5.97234</v>
      </c>
      <c r="T632" s="176">
        <f t="shared" si="362"/>
        <v>0</v>
      </c>
      <c r="U632" s="177">
        <f t="shared" si="361"/>
        <v>10.00534</v>
      </c>
      <c r="V632" s="178" t="s">
        <v>11</v>
      </c>
      <c r="W632" s="194">
        <f t="shared" ref="W632:X632" si="363">SUM(W627:W631)</f>
        <v>1215.26</v>
      </c>
      <c r="X632" s="194">
        <f t="shared" si="363"/>
        <v>0</v>
      </c>
      <c r="Y632" s="194">
        <f t="shared" ref="Y632:AV632" si="364">SUM(Y627:Y631)</f>
        <v>0</v>
      </c>
      <c r="Z632" s="194">
        <f t="shared" si="364"/>
        <v>0</v>
      </c>
      <c r="AA632" s="194">
        <f t="shared" si="364"/>
        <v>0</v>
      </c>
      <c r="AB632" s="194">
        <f t="shared" si="364"/>
        <v>0</v>
      </c>
      <c r="AC632" s="194">
        <f t="shared" si="364"/>
        <v>0</v>
      </c>
      <c r="AD632" s="194">
        <f t="shared" si="364"/>
        <v>0</v>
      </c>
      <c r="AE632" s="194">
        <f t="shared" si="364"/>
        <v>0</v>
      </c>
      <c r="AF632" s="194">
        <f t="shared" si="364"/>
        <v>0</v>
      </c>
      <c r="AG632" s="194">
        <f t="shared" si="364"/>
        <v>0</v>
      </c>
      <c r="AH632" s="176">
        <f t="shared" si="364"/>
        <v>0</v>
      </c>
      <c r="AI632" s="176">
        <f t="shared" si="364"/>
        <v>0</v>
      </c>
      <c r="AJ632" s="176">
        <f t="shared" si="364"/>
        <v>0</v>
      </c>
      <c r="AK632" s="194">
        <f t="shared" si="364"/>
        <v>0</v>
      </c>
      <c r="AL632" s="194">
        <f t="shared" si="364"/>
        <v>0</v>
      </c>
      <c r="AM632" s="194">
        <f t="shared" si="364"/>
        <v>0</v>
      </c>
      <c r="AN632" s="194">
        <f t="shared" si="364"/>
        <v>0</v>
      </c>
      <c r="AO632" s="194">
        <f t="shared" si="364"/>
        <v>0</v>
      </c>
      <c r="AP632" s="194">
        <f t="shared" si="364"/>
        <v>0</v>
      </c>
      <c r="AQ632" s="194">
        <f t="shared" si="364"/>
        <v>0</v>
      </c>
      <c r="AR632" s="194">
        <f t="shared" si="364"/>
        <v>0</v>
      </c>
      <c r="AS632" s="194">
        <f t="shared" si="364"/>
        <v>0</v>
      </c>
      <c r="AT632" s="194">
        <f t="shared" si="364"/>
        <v>0</v>
      </c>
      <c r="AU632" s="176">
        <f t="shared" si="364"/>
        <v>0</v>
      </c>
      <c r="AV632" s="176">
        <f t="shared" si="364"/>
        <v>0</v>
      </c>
    </row>
    <row r="633" spans="1:48" ht="19.5" customHeight="1" x14ac:dyDescent="0.25">
      <c r="A633" s="503" t="s">
        <v>641</v>
      </c>
      <c r="B633" s="504"/>
      <c r="C633" s="504"/>
      <c r="D633" s="504"/>
      <c r="E633" s="504"/>
      <c r="F633" s="504"/>
      <c r="G633" s="504"/>
      <c r="H633" s="504"/>
      <c r="I633" s="504"/>
      <c r="J633" s="504"/>
      <c r="K633" s="504"/>
      <c r="L633" s="504"/>
      <c r="M633" s="504"/>
      <c r="N633" s="504"/>
      <c r="O633" s="504"/>
      <c r="P633" s="504"/>
      <c r="Q633" s="504"/>
      <c r="R633" s="504"/>
      <c r="S633" s="504"/>
      <c r="T633" s="504"/>
      <c r="U633" s="504"/>
      <c r="V633" s="504"/>
      <c r="W633" s="505"/>
      <c r="X633" s="505"/>
      <c r="Y633" s="505"/>
      <c r="Z633" s="505"/>
      <c r="AA633" s="505"/>
      <c r="AB633" s="505"/>
      <c r="AC633" s="505"/>
      <c r="AD633" s="505"/>
      <c r="AE633" s="505"/>
      <c r="AF633" s="505"/>
      <c r="AG633" s="505"/>
      <c r="AH633" s="505"/>
      <c r="AI633" s="505"/>
      <c r="AJ633" s="505"/>
      <c r="AK633" s="505"/>
      <c r="AL633" s="505"/>
      <c r="AM633" s="505"/>
      <c r="AN633" s="505"/>
      <c r="AO633" s="505"/>
      <c r="AP633" s="505"/>
      <c r="AQ633" s="505"/>
      <c r="AR633" s="505"/>
      <c r="AS633" s="505"/>
      <c r="AT633" s="505"/>
      <c r="AU633" s="505"/>
      <c r="AV633" s="506"/>
    </row>
    <row r="634" spans="1:48" x14ac:dyDescent="0.25">
      <c r="A634" s="543" t="s">
        <v>642</v>
      </c>
      <c r="B634" s="544"/>
      <c r="C634" s="544"/>
      <c r="D634" s="544"/>
      <c r="E634" s="544"/>
      <c r="F634" s="544"/>
      <c r="G634" s="544"/>
      <c r="H634" s="544"/>
      <c r="I634" s="544"/>
      <c r="J634" s="544"/>
      <c r="K634" s="544"/>
      <c r="L634" s="544"/>
      <c r="M634" s="544"/>
      <c r="N634" s="544"/>
      <c r="O634" s="544"/>
      <c r="P634" s="544"/>
      <c r="Q634" s="544"/>
      <c r="R634" s="544"/>
      <c r="S634" s="544"/>
      <c r="T634" s="544"/>
      <c r="U634" s="544"/>
      <c r="V634" s="545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89"/>
      <c r="AI634" s="189"/>
      <c r="AJ634" s="189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89"/>
      <c r="AV634" s="303"/>
    </row>
    <row r="635" spans="1:48" ht="15.75" customHeight="1" x14ac:dyDescent="0.25">
      <c r="A635" s="93"/>
      <c r="B635" s="489" t="s">
        <v>44</v>
      </c>
      <c r="C635" s="490"/>
      <c r="D635" s="490"/>
      <c r="E635" s="490"/>
      <c r="F635" s="490"/>
      <c r="G635" s="490"/>
      <c r="H635" s="490"/>
      <c r="I635" s="490"/>
      <c r="J635" s="490"/>
      <c r="K635" s="490"/>
      <c r="L635" s="490"/>
      <c r="M635" s="546"/>
      <c r="N635" s="86"/>
      <c r="O635" s="86"/>
      <c r="P635" s="86"/>
      <c r="Q635" s="86"/>
      <c r="R635" s="86"/>
      <c r="S635" s="86"/>
      <c r="T635" s="86"/>
      <c r="U635" s="9"/>
      <c r="V635" s="173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89"/>
      <c r="AI635" s="189"/>
      <c r="AJ635" s="189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89"/>
      <c r="AV635" s="303"/>
    </row>
    <row r="636" spans="1:48" ht="15.75" customHeight="1" x14ac:dyDescent="0.25">
      <c r="A636" s="547"/>
      <c r="B636" s="548"/>
      <c r="C636" s="548"/>
      <c r="D636" s="548"/>
      <c r="E636" s="549"/>
      <c r="F636" s="46"/>
      <c r="G636" s="46"/>
      <c r="H636" s="46"/>
      <c r="I636" s="46"/>
      <c r="J636" s="46"/>
      <c r="K636" s="46"/>
      <c r="L636" s="46"/>
      <c r="M636" s="46"/>
      <c r="N636" s="86">
        <f t="shared" ref="N636:U637" si="365">N627+N621+N615+N607+N599+N593+N585+N579+N569+N563+N557+N551+N539+N533+N527</f>
        <v>0</v>
      </c>
      <c r="O636" s="86">
        <f t="shared" si="365"/>
        <v>0</v>
      </c>
      <c r="P636" s="86">
        <f t="shared" si="365"/>
        <v>0</v>
      </c>
      <c r="Q636" s="86">
        <f t="shared" si="365"/>
        <v>0</v>
      </c>
      <c r="R636" s="86">
        <f t="shared" si="365"/>
        <v>0</v>
      </c>
      <c r="S636" s="86">
        <f t="shared" si="365"/>
        <v>0</v>
      </c>
      <c r="T636" s="86">
        <f t="shared" si="365"/>
        <v>0</v>
      </c>
      <c r="U636" s="86">
        <f t="shared" si="365"/>
        <v>0</v>
      </c>
      <c r="V636" s="173" t="s">
        <v>3</v>
      </c>
      <c r="W636" s="192">
        <f t="shared" ref="W636:AU636" si="366">W627+W621+W615+W607+W599+W593+W585+W579+W569+W563+W557+W551+W539+W533+W527</f>
        <v>0</v>
      </c>
      <c r="X636" s="192">
        <f t="shared" si="366"/>
        <v>0</v>
      </c>
      <c r="Y636" s="192">
        <f t="shared" si="366"/>
        <v>0</v>
      </c>
      <c r="Z636" s="192">
        <f t="shared" si="366"/>
        <v>0</v>
      </c>
      <c r="AA636" s="192">
        <f t="shared" si="366"/>
        <v>0</v>
      </c>
      <c r="AB636" s="192">
        <f t="shared" si="366"/>
        <v>0</v>
      </c>
      <c r="AC636" s="192">
        <f t="shared" si="366"/>
        <v>0</v>
      </c>
      <c r="AD636" s="192">
        <f t="shared" si="366"/>
        <v>0</v>
      </c>
      <c r="AE636" s="192">
        <f t="shared" si="366"/>
        <v>0</v>
      </c>
      <c r="AF636" s="192">
        <f t="shared" si="366"/>
        <v>0</v>
      </c>
      <c r="AG636" s="192">
        <f t="shared" si="366"/>
        <v>0</v>
      </c>
      <c r="AH636" s="86">
        <f t="shared" si="366"/>
        <v>0</v>
      </c>
      <c r="AI636" s="86">
        <f t="shared" si="366"/>
        <v>0</v>
      </c>
      <c r="AJ636" s="86">
        <f t="shared" si="366"/>
        <v>0</v>
      </c>
      <c r="AK636" s="192">
        <f t="shared" si="366"/>
        <v>0</v>
      </c>
      <c r="AL636" s="192">
        <f t="shared" si="366"/>
        <v>0</v>
      </c>
      <c r="AM636" s="192">
        <f t="shared" si="366"/>
        <v>0</v>
      </c>
      <c r="AN636" s="192">
        <f t="shared" si="366"/>
        <v>0</v>
      </c>
      <c r="AO636" s="192">
        <f t="shared" si="366"/>
        <v>0</v>
      </c>
      <c r="AP636" s="192">
        <f t="shared" si="366"/>
        <v>0</v>
      </c>
      <c r="AQ636" s="192">
        <f t="shared" si="366"/>
        <v>0</v>
      </c>
      <c r="AR636" s="192">
        <f t="shared" si="366"/>
        <v>0</v>
      </c>
      <c r="AS636" s="192">
        <f t="shared" si="366"/>
        <v>0</v>
      </c>
      <c r="AT636" s="192">
        <f t="shared" si="366"/>
        <v>0</v>
      </c>
      <c r="AU636" s="86">
        <f t="shared" si="366"/>
        <v>0</v>
      </c>
      <c r="AV636" s="303"/>
    </row>
    <row r="637" spans="1:48" ht="15.75" customHeight="1" x14ac:dyDescent="0.25">
      <c r="A637" s="550"/>
      <c r="B637" s="551"/>
      <c r="C637" s="551"/>
      <c r="D637" s="551"/>
      <c r="E637" s="552"/>
      <c r="F637" s="46"/>
      <c r="G637" s="46"/>
      <c r="H637" s="46"/>
      <c r="I637" s="46"/>
      <c r="J637" s="46"/>
      <c r="K637" s="46"/>
      <c r="L637" s="46"/>
      <c r="M637" s="46"/>
      <c r="N637" s="86">
        <f t="shared" si="365"/>
        <v>24.18074</v>
      </c>
      <c r="O637" s="86">
        <f t="shared" si="365"/>
        <v>32.372579999999999</v>
      </c>
      <c r="P637" s="86">
        <f t="shared" si="365"/>
        <v>30.313510000000001</v>
      </c>
      <c r="Q637" s="86">
        <f t="shared" si="365"/>
        <v>147.40925999999999</v>
      </c>
      <c r="R637" s="86">
        <f t="shared" si="365"/>
        <v>180.87530999999998</v>
      </c>
      <c r="S637" s="86">
        <f t="shared" si="365"/>
        <v>110.313715</v>
      </c>
      <c r="T637" s="86">
        <f t="shared" si="365"/>
        <v>85.125534999999999</v>
      </c>
      <c r="U637" s="86">
        <f t="shared" si="365"/>
        <v>610.59064999999987</v>
      </c>
      <c r="V637" s="173" t="s">
        <v>8</v>
      </c>
      <c r="W637" s="192">
        <f t="shared" ref="W637:AU637" si="367">W628+W622+W616+W608+W600+W594+W586+W580+W570+W564+W558+W552+W540+W534+W528</f>
        <v>147409.25999999998</v>
      </c>
      <c r="X637" s="192">
        <f t="shared" si="367"/>
        <v>4491.8900000000003</v>
      </c>
      <c r="Y637" s="192">
        <f t="shared" si="367"/>
        <v>0</v>
      </c>
      <c r="Z637" s="192">
        <f t="shared" si="367"/>
        <v>0</v>
      </c>
      <c r="AA637" s="192">
        <f t="shared" si="367"/>
        <v>0</v>
      </c>
      <c r="AB637" s="192">
        <f t="shared" si="367"/>
        <v>0</v>
      </c>
      <c r="AC637" s="192">
        <f t="shared" si="367"/>
        <v>0</v>
      </c>
      <c r="AD637" s="192">
        <f t="shared" si="367"/>
        <v>0</v>
      </c>
      <c r="AE637" s="192">
        <f t="shared" si="367"/>
        <v>0</v>
      </c>
      <c r="AF637" s="192">
        <f t="shared" si="367"/>
        <v>2573.73</v>
      </c>
      <c r="AG637" s="192">
        <f t="shared" si="367"/>
        <v>3108.63</v>
      </c>
      <c r="AH637" s="86">
        <f t="shared" si="367"/>
        <v>0</v>
      </c>
      <c r="AI637" s="86">
        <f t="shared" si="367"/>
        <v>0</v>
      </c>
      <c r="AJ637" s="86">
        <f t="shared" si="367"/>
        <v>0</v>
      </c>
      <c r="AK637" s="192">
        <f t="shared" si="367"/>
        <v>1138.73</v>
      </c>
      <c r="AL637" s="192">
        <f t="shared" si="367"/>
        <v>0</v>
      </c>
      <c r="AM637" s="192">
        <f t="shared" si="367"/>
        <v>0</v>
      </c>
      <c r="AN637" s="192">
        <f t="shared" si="367"/>
        <v>0</v>
      </c>
      <c r="AO637" s="192">
        <f t="shared" si="367"/>
        <v>0</v>
      </c>
      <c r="AP637" s="192">
        <f t="shared" si="367"/>
        <v>0</v>
      </c>
      <c r="AQ637" s="192">
        <f t="shared" si="367"/>
        <v>0</v>
      </c>
      <c r="AR637" s="192">
        <f t="shared" si="367"/>
        <v>0</v>
      </c>
      <c r="AS637" s="192">
        <f t="shared" si="367"/>
        <v>0</v>
      </c>
      <c r="AT637" s="192">
        <f t="shared" si="367"/>
        <v>0</v>
      </c>
      <c r="AU637" s="86">
        <f t="shared" si="367"/>
        <v>0</v>
      </c>
      <c r="AV637" s="303"/>
    </row>
    <row r="638" spans="1:48" ht="47.25" x14ac:dyDescent="0.25">
      <c r="A638" s="550"/>
      <c r="B638" s="551"/>
      <c r="C638" s="551"/>
      <c r="D638" s="551"/>
      <c r="E638" s="552"/>
      <c r="F638" s="46"/>
      <c r="G638" s="46"/>
      <c r="H638" s="46"/>
      <c r="I638" s="46"/>
      <c r="J638" s="46"/>
      <c r="K638" s="46"/>
      <c r="L638" s="46"/>
      <c r="M638" s="46"/>
      <c r="N638" s="86">
        <f t="shared" ref="N638:U641" si="368">N629+N623+N617+N609+N602+N595+N587+N581+N574+N565+N559+N553+N543+N535+N529</f>
        <v>0</v>
      </c>
      <c r="O638" s="86">
        <f t="shared" si="368"/>
        <v>0</v>
      </c>
      <c r="P638" s="86">
        <f t="shared" si="368"/>
        <v>0</v>
      </c>
      <c r="Q638" s="86">
        <f t="shared" si="368"/>
        <v>0</v>
      </c>
      <c r="R638" s="86">
        <f t="shared" si="368"/>
        <v>19.252040000000001</v>
      </c>
      <c r="S638" s="86">
        <f t="shared" si="368"/>
        <v>33.78904</v>
      </c>
      <c r="T638" s="86">
        <f t="shared" si="368"/>
        <v>69.198890000000006</v>
      </c>
      <c r="U638" s="86">
        <f t="shared" si="368"/>
        <v>122.23997</v>
      </c>
      <c r="V638" s="173" t="s">
        <v>50</v>
      </c>
      <c r="W638" s="192">
        <f t="shared" ref="W638:AU638" si="369">W629+W623+W617+W609+W602+W595+W587+W581+W574+W565+W559+W553+W543+W535+W529</f>
        <v>0</v>
      </c>
      <c r="X638" s="192">
        <f t="shared" si="369"/>
        <v>0</v>
      </c>
      <c r="Y638" s="192">
        <f t="shared" si="369"/>
        <v>0</v>
      </c>
      <c r="Z638" s="192">
        <f t="shared" si="369"/>
        <v>0</v>
      </c>
      <c r="AA638" s="192">
        <f t="shared" si="369"/>
        <v>0</v>
      </c>
      <c r="AB638" s="192">
        <f t="shared" si="369"/>
        <v>0</v>
      </c>
      <c r="AC638" s="192">
        <f t="shared" si="369"/>
        <v>0</v>
      </c>
      <c r="AD638" s="192">
        <f t="shared" si="369"/>
        <v>0</v>
      </c>
      <c r="AE638" s="192">
        <f t="shared" si="369"/>
        <v>0</v>
      </c>
      <c r="AF638" s="192">
        <f t="shared" si="369"/>
        <v>0</v>
      </c>
      <c r="AG638" s="192">
        <f t="shared" si="369"/>
        <v>0</v>
      </c>
      <c r="AH638" s="86">
        <f t="shared" si="369"/>
        <v>0</v>
      </c>
      <c r="AI638" s="86">
        <f t="shared" si="369"/>
        <v>0</v>
      </c>
      <c r="AJ638" s="86">
        <f t="shared" si="369"/>
        <v>0</v>
      </c>
      <c r="AK638" s="192">
        <f t="shared" si="369"/>
        <v>0</v>
      </c>
      <c r="AL638" s="192">
        <f t="shared" si="369"/>
        <v>0</v>
      </c>
      <c r="AM638" s="192">
        <f t="shared" si="369"/>
        <v>0</v>
      </c>
      <c r="AN638" s="192">
        <f t="shared" si="369"/>
        <v>0</v>
      </c>
      <c r="AO638" s="192">
        <f t="shared" si="369"/>
        <v>0</v>
      </c>
      <c r="AP638" s="192">
        <f t="shared" si="369"/>
        <v>0</v>
      </c>
      <c r="AQ638" s="192">
        <f t="shared" si="369"/>
        <v>0</v>
      </c>
      <c r="AR638" s="192">
        <f t="shared" si="369"/>
        <v>0</v>
      </c>
      <c r="AS638" s="192">
        <f t="shared" si="369"/>
        <v>0</v>
      </c>
      <c r="AT638" s="192">
        <f t="shared" si="369"/>
        <v>0</v>
      </c>
      <c r="AU638" s="86">
        <f t="shared" si="369"/>
        <v>0</v>
      </c>
      <c r="AV638" s="303"/>
    </row>
    <row r="639" spans="1:48" x14ac:dyDescent="0.25">
      <c r="A639" s="550"/>
      <c r="B639" s="551"/>
      <c r="C639" s="551"/>
      <c r="D639" s="551"/>
      <c r="E639" s="552"/>
      <c r="F639" s="46"/>
      <c r="G639" s="46"/>
      <c r="H639" s="46"/>
      <c r="I639" s="46"/>
      <c r="J639" s="46"/>
      <c r="K639" s="46"/>
      <c r="L639" s="46"/>
      <c r="M639" s="46"/>
      <c r="N639" s="86">
        <f t="shared" si="368"/>
        <v>0</v>
      </c>
      <c r="O639" s="86">
        <f t="shared" si="368"/>
        <v>0</v>
      </c>
      <c r="P639" s="86">
        <f t="shared" si="368"/>
        <v>0</v>
      </c>
      <c r="Q639" s="86">
        <f t="shared" si="368"/>
        <v>0</v>
      </c>
      <c r="R639" s="86">
        <f t="shared" si="368"/>
        <v>0</v>
      </c>
      <c r="S639" s="86">
        <f t="shared" si="368"/>
        <v>0</v>
      </c>
      <c r="T639" s="86">
        <f t="shared" si="368"/>
        <v>0</v>
      </c>
      <c r="U639" s="86">
        <f t="shared" si="368"/>
        <v>0</v>
      </c>
      <c r="V639" s="173" t="s">
        <v>51</v>
      </c>
      <c r="W639" s="192">
        <f t="shared" ref="W639:AU639" si="370">W630+W624+W618+W610+W603+W596+W588+W582+W575+W566+W560+W554+W544+W536+W530</f>
        <v>0</v>
      </c>
      <c r="X639" s="192">
        <f t="shared" si="370"/>
        <v>0</v>
      </c>
      <c r="Y639" s="192">
        <f t="shared" si="370"/>
        <v>0</v>
      </c>
      <c r="Z639" s="192">
        <f t="shared" si="370"/>
        <v>0</v>
      </c>
      <c r="AA639" s="192">
        <f t="shared" si="370"/>
        <v>0</v>
      </c>
      <c r="AB639" s="192">
        <f t="shared" si="370"/>
        <v>0</v>
      </c>
      <c r="AC639" s="192">
        <f t="shared" si="370"/>
        <v>0</v>
      </c>
      <c r="AD639" s="192">
        <f t="shared" si="370"/>
        <v>0</v>
      </c>
      <c r="AE639" s="192">
        <f t="shared" si="370"/>
        <v>0</v>
      </c>
      <c r="AF639" s="192">
        <f t="shared" si="370"/>
        <v>0</v>
      </c>
      <c r="AG639" s="192">
        <f t="shared" si="370"/>
        <v>0</v>
      </c>
      <c r="AH639" s="86">
        <f t="shared" si="370"/>
        <v>0</v>
      </c>
      <c r="AI639" s="86">
        <f t="shared" si="370"/>
        <v>0</v>
      </c>
      <c r="AJ639" s="86">
        <f t="shared" si="370"/>
        <v>0</v>
      </c>
      <c r="AK639" s="192">
        <f t="shared" si="370"/>
        <v>0</v>
      </c>
      <c r="AL639" s="192">
        <f t="shared" si="370"/>
        <v>0</v>
      </c>
      <c r="AM639" s="192">
        <f t="shared" si="370"/>
        <v>0</v>
      </c>
      <c r="AN639" s="192">
        <f t="shared" si="370"/>
        <v>0</v>
      </c>
      <c r="AO639" s="192">
        <f t="shared" si="370"/>
        <v>0</v>
      </c>
      <c r="AP639" s="192">
        <f t="shared" si="370"/>
        <v>0</v>
      </c>
      <c r="AQ639" s="192">
        <f t="shared" si="370"/>
        <v>0</v>
      </c>
      <c r="AR639" s="192">
        <f t="shared" si="370"/>
        <v>0</v>
      </c>
      <c r="AS639" s="192">
        <f t="shared" si="370"/>
        <v>0</v>
      </c>
      <c r="AT639" s="192">
        <f t="shared" si="370"/>
        <v>0</v>
      </c>
      <c r="AU639" s="86">
        <f t="shared" si="370"/>
        <v>0</v>
      </c>
      <c r="AV639" s="303"/>
    </row>
    <row r="640" spans="1:48" x14ac:dyDescent="0.25">
      <c r="A640" s="550"/>
      <c r="B640" s="551"/>
      <c r="C640" s="551"/>
      <c r="D640" s="551"/>
      <c r="E640" s="552"/>
      <c r="F640" s="46"/>
      <c r="G640" s="46"/>
      <c r="H640" s="46"/>
      <c r="I640" s="46"/>
      <c r="J640" s="46"/>
      <c r="K640" s="46"/>
      <c r="L640" s="46"/>
      <c r="M640" s="46"/>
      <c r="N640" s="86">
        <f t="shared" si="368"/>
        <v>0.40332999999999997</v>
      </c>
      <c r="O640" s="86">
        <f t="shared" si="368"/>
        <v>195.48500000000001</v>
      </c>
      <c r="P640" s="86">
        <f t="shared" si="368"/>
        <v>0</v>
      </c>
      <c r="Q640" s="86">
        <f t="shared" si="368"/>
        <v>0</v>
      </c>
      <c r="R640" s="86">
        <f t="shared" si="368"/>
        <v>0</v>
      </c>
      <c r="S640" s="86">
        <f t="shared" si="368"/>
        <v>0</v>
      </c>
      <c r="T640" s="86">
        <f t="shared" si="368"/>
        <v>0</v>
      </c>
      <c r="U640" s="86">
        <f t="shared" si="368"/>
        <v>195.88833000000002</v>
      </c>
      <c r="V640" s="173" t="s">
        <v>52</v>
      </c>
      <c r="W640" s="192">
        <f t="shared" ref="W640:AU640" si="371">W631+W625+W619+W611+W604+W597+W589+W583+W576+W567+W561+W555+W545+W537+W531</f>
        <v>0</v>
      </c>
      <c r="X640" s="192">
        <f t="shared" si="371"/>
        <v>0</v>
      </c>
      <c r="Y640" s="192">
        <f t="shared" si="371"/>
        <v>0</v>
      </c>
      <c r="Z640" s="192">
        <f t="shared" si="371"/>
        <v>0</v>
      </c>
      <c r="AA640" s="192">
        <f t="shared" si="371"/>
        <v>0</v>
      </c>
      <c r="AB640" s="192">
        <f t="shared" si="371"/>
        <v>0</v>
      </c>
      <c r="AC640" s="192">
        <f t="shared" si="371"/>
        <v>0</v>
      </c>
      <c r="AD640" s="192">
        <f t="shared" si="371"/>
        <v>0</v>
      </c>
      <c r="AE640" s="192">
        <f t="shared" si="371"/>
        <v>0</v>
      </c>
      <c r="AF640" s="192">
        <f t="shared" si="371"/>
        <v>0</v>
      </c>
      <c r="AG640" s="192">
        <f t="shared" si="371"/>
        <v>0</v>
      </c>
      <c r="AH640" s="86">
        <f t="shared" si="371"/>
        <v>0</v>
      </c>
      <c r="AI640" s="86">
        <f t="shared" si="371"/>
        <v>0</v>
      </c>
      <c r="AJ640" s="86">
        <f t="shared" si="371"/>
        <v>0</v>
      </c>
      <c r="AK640" s="192">
        <f t="shared" si="371"/>
        <v>0</v>
      </c>
      <c r="AL640" s="192">
        <f t="shared" si="371"/>
        <v>0</v>
      </c>
      <c r="AM640" s="192">
        <f t="shared" si="371"/>
        <v>0</v>
      </c>
      <c r="AN640" s="192">
        <f t="shared" si="371"/>
        <v>0</v>
      </c>
      <c r="AO640" s="192">
        <f t="shared" si="371"/>
        <v>0</v>
      </c>
      <c r="AP640" s="192">
        <f t="shared" si="371"/>
        <v>0</v>
      </c>
      <c r="AQ640" s="192">
        <f t="shared" si="371"/>
        <v>0</v>
      </c>
      <c r="AR640" s="192">
        <f t="shared" si="371"/>
        <v>0</v>
      </c>
      <c r="AS640" s="192">
        <f t="shared" si="371"/>
        <v>0</v>
      </c>
      <c r="AT640" s="192">
        <f t="shared" si="371"/>
        <v>0</v>
      </c>
      <c r="AU640" s="86">
        <f t="shared" si="371"/>
        <v>0</v>
      </c>
      <c r="AV640" s="303"/>
    </row>
    <row r="641" spans="1:48" x14ac:dyDescent="0.25">
      <c r="A641" s="553"/>
      <c r="B641" s="554"/>
      <c r="C641" s="554"/>
      <c r="D641" s="554"/>
      <c r="E641" s="555"/>
      <c r="F641" s="46"/>
      <c r="G641" s="46"/>
      <c r="H641" s="46"/>
      <c r="I641" s="46"/>
      <c r="J641" s="46"/>
      <c r="K641" s="46"/>
      <c r="L641" s="94">
        <f>L627+L621+L615+L607+L599+L593+L585+L579+L569+L563+L557+L551+L539+L533+L527</f>
        <v>1019.558</v>
      </c>
      <c r="M641" s="46"/>
      <c r="N641" s="86">
        <f t="shared" si="368"/>
        <v>24.584070000000001</v>
      </c>
      <c r="O641" s="86">
        <f t="shared" si="368"/>
        <v>227.85758000000004</v>
      </c>
      <c r="P641" s="86">
        <f t="shared" si="368"/>
        <v>30.313510000000001</v>
      </c>
      <c r="Q641" s="176">
        <f t="shared" si="368"/>
        <v>147.40925999999999</v>
      </c>
      <c r="R641" s="176">
        <f t="shared" si="368"/>
        <v>200.12735000000001</v>
      </c>
      <c r="S641" s="176">
        <f t="shared" si="368"/>
        <v>144.102755</v>
      </c>
      <c r="T641" s="176">
        <f t="shared" si="368"/>
        <v>154.32442500000002</v>
      </c>
      <c r="U641" s="177">
        <f t="shared" si="368"/>
        <v>928.71895000000006</v>
      </c>
      <c r="V641" s="178" t="s">
        <v>11</v>
      </c>
      <c r="W641" s="194">
        <f t="shared" ref="W641:AU641" si="372">W632+W626+W620+W612+W605+W598+W590+W584+W577+W568+W562+W556+W546+W538+W532</f>
        <v>147409.25999999998</v>
      </c>
      <c r="X641" s="194">
        <f t="shared" si="372"/>
        <v>4491.8900000000003</v>
      </c>
      <c r="Y641" s="194">
        <f t="shared" si="372"/>
        <v>0</v>
      </c>
      <c r="Z641" s="194">
        <f t="shared" si="372"/>
        <v>0</v>
      </c>
      <c r="AA641" s="194">
        <f t="shared" si="372"/>
        <v>0</v>
      </c>
      <c r="AB641" s="194">
        <f t="shared" si="372"/>
        <v>0</v>
      </c>
      <c r="AC641" s="194">
        <f t="shared" si="372"/>
        <v>0</v>
      </c>
      <c r="AD641" s="194">
        <f t="shared" si="372"/>
        <v>0</v>
      </c>
      <c r="AE641" s="194">
        <f t="shared" si="372"/>
        <v>0</v>
      </c>
      <c r="AF641" s="194">
        <f t="shared" si="372"/>
        <v>2573.73</v>
      </c>
      <c r="AG641" s="194">
        <f t="shared" si="372"/>
        <v>3108.63</v>
      </c>
      <c r="AH641" s="176">
        <f t="shared" si="372"/>
        <v>0</v>
      </c>
      <c r="AI641" s="176">
        <f t="shared" si="372"/>
        <v>0</v>
      </c>
      <c r="AJ641" s="176">
        <f t="shared" si="372"/>
        <v>0</v>
      </c>
      <c r="AK641" s="194">
        <f t="shared" si="372"/>
        <v>1138.73</v>
      </c>
      <c r="AL641" s="194">
        <f t="shared" si="372"/>
        <v>0</v>
      </c>
      <c r="AM641" s="194">
        <f t="shared" si="372"/>
        <v>0</v>
      </c>
      <c r="AN641" s="194">
        <f t="shared" si="372"/>
        <v>0</v>
      </c>
      <c r="AO641" s="194">
        <f t="shared" si="372"/>
        <v>0</v>
      </c>
      <c r="AP641" s="194">
        <f t="shared" si="372"/>
        <v>0</v>
      </c>
      <c r="AQ641" s="194">
        <f t="shared" si="372"/>
        <v>0</v>
      </c>
      <c r="AR641" s="194">
        <f t="shared" si="372"/>
        <v>0</v>
      </c>
      <c r="AS641" s="194">
        <f t="shared" si="372"/>
        <v>0</v>
      </c>
      <c r="AT641" s="194">
        <f t="shared" si="372"/>
        <v>0</v>
      </c>
      <c r="AU641" s="176">
        <f t="shared" si="372"/>
        <v>0</v>
      </c>
      <c r="AV641" s="329"/>
    </row>
    <row r="642" spans="1:48" ht="15.75" customHeight="1" x14ac:dyDescent="0.25">
      <c r="A642" s="180"/>
      <c r="B642" s="595" t="s">
        <v>693</v>
      </c>
      <c r="C642" s="596"/>
      <c r="D642" s="596"/>
      <c r="E642" s="596"/>
      <c r="F642" s="596"/>
      <c r="G642" s="596"/>
      <c r="H642" s="596"/>
      <c r="I642" s="596"/>
      <c r="J642" s="596"/>
      <c r="K642" s="596"/>
      <c r="L642" s="596"/>
      <c r="M642" s="596"/>
      <c r="N642" s="596"/>
      <c r="O642" s="596"/>
      <c r="P642" s="596"/>
      <c r="Q642" s="596"/>
      <c r="R642" s="596"/>
      <c r="S642" s="596"/>
      <c r="T642" s="596"/>
      <c r="U642" s="596"/>
      <c r="V642" s="596"/>
      <c r="W642" s="408"/>
      <c r="X642" s="408"/>
      <c r="Y642" s="408"/>
      <c r="Z642" s="408"/>
      <c r="AA642" s="408"/>
      <c r="AB642" s="408"/>
      <c r="AC642" s="408"/>
      <c r="AD642" s="408"/>
      <c r="AE642" s="408"/>
      <c r="AF642" s="408"/>
      <c r="AG642" s="408"/>
      <c r="AH642" s="408"/>
      <c r="AI642" s="408"/>
      <c r="AJ642" s="408"/>
      <c r="AK642" s="408"/>
      <c r="AL642" s="408"/>
      <c r="AM642" s="408"/>
      <c r="AN642" s="408"/>
      <c r="AO642" s="408"/>
      <c r="AP642" s="408"/>
      <c r="AQ642" s="408"/>
      <c r="AR642" s="408"/>
      <c r="AS642" s="408"/>
      <c r="AT642" s="408"/>
      <c r="AU642" s="408"/>
      <c r="AV642" s="409"/>
    </row>
    <row r="643" spans="1:48" ht="15.75" customHeight="1" x14ac:dyDescent="0.25">
      <c r="A643" s="180"/>
      <c r="B643" s="595" t="s">
        <v>694</v>
      </c>
      <c r="C643" s="596"/>
      <c r="D643" s="596"/>
      <c r="E643" s="596"/>
      <c r="F643" s="596"/>
      <c r="G643" s="596"/>
      <c r="H643" s="596"/>
      <c r="I643" s="596"/>
      <c r="J643" s="596"/>
      <c r="K643" s="596"/>
      <c r="L643" s="596"/>
      <c r="M643" s="596"/>
      <c r="N643" s="596"/>
      <c r="O643" s="596"/>
      <c r="P643" s="596"/>
      <c r="Q643" s="596"/>
      <c r="R643" s="596"/>
      <c r="S643" s="596"/>
      <c r="T643" s="596"/>
      <c r="U643" s="596"/>
      <c r="V643" s="596"/>
      <c r="W643" s="408"/>
      <c r="X643" s="408"/>
      <c r="Y643" s="408"/>
      <c r="Z643" s="408"/>
      <c r="AA643" s="408"/>
      <c r="AB643" s="408"/>
      <c r="AC643" s="408"/>
      <c r="AD643" s="408"/>
      <c r="AE643" s="408"/>
      <c r="AF643" s="408"/>
      <c r="AG643" s="408"/>
      <c r="AH643" s="408"/>
      <c r="AI643" s="408"/>
      <c r="AJ643" s="408"/>
      <c r="AK643" s="408"/>
      <c r="AL643" s="408"/>
      <c r="AM643" s="408"/>
      <c r="AN643" s="408"/>
      <c r="AO643" s="408"/>
      <c r="AP643" s="408"/>
      <c r="AQ643" s="408"/>
      <c r="AR643" s="408"/>
      <c r="AS643" s="408"/>
      <c r="AT643" s="408"/>
      <c r="AU643" s="408"/>
      <c r="AV643" s="409"/>
    </row>
    <row r="644" spans="1:48" ht="19.5" customHeight="1" x14ac:dyDescent="0.25">
      <c r="A644" s="503" t="s">
        <v>626</v>
      </c>
      <c r="B644" s="504"/>
      <c r="C644" s="504"/>
      <c r="D644" s="504"/>
      <c r="E644" s="504"/>
      <c r="F644" s="504"/>
      <c r="G644" s="504"/>
      <c r="H644" s="504"/>
      <c r="I644" s="504"/>
      <c r="J644" s="504"/>
      <c r="K644" s="504"/>
      <c r="L644" s="504"/>
      <c r="M644" s="504"/>
      <c r="N644" s="504"/>
      <c r="O644" s="504"/>
      <c r="P644" s="504"/>
      <c r="Q644" s="504"/>
      <c r="R644" s="504"/>
      <c r="S644" s="504"/>
      <c r="T644" s="504"/>
      <c r="U644" s="504"/>
      <c r="V644" s="504"/>
      <c r="W644" s="505"/>
      <c r="X644" s="505"/>
      <c r="Y644" s="505"/>
      <c r="Z644" s="505"/>
      <c r="AA644" s="505"/>
      <c r="AB644" s="505"/>
      <c r="AC644" s="505"/>
      <c r="AD644" s="505"/>
      <c r="AE644" s="505"/>
      <c r="AF644" s="505"/>
      <c r="AG644" s="505"/>
      <c r="AH644" s="505"/>
      <c r="AI644" s="505"/>
      <c r="AJ644" s="505"/>
      <c r="AK644" s="505"/>
      <c r="AL644" s="505"/>
      <c r="AM644" s="505"/>
      <c r="AN644" s="505"/>
      <c r="AO644" s="505"/>
      <c r="AP644" s="505"/>
      <c r="AQ644" s="505"/>
      <c r="AR644" s="505"/>
      <c r="AS644" s="505"/>
      <c r="AT644" s="505"/>
      <c r="AU644" s="505"/>
      <c r="AV644" s="506"/>
    </row>
    <row r="645" spans="1:48" ht="15.75" customHeight="1" x14ac:dyDescent="0.25">
      <c r="A645" s="531" t="s">
        <v>53</v>
      </c>
      <c r="B645" s="482" t="s">
        <v>695</v>
      </c>
      <c r="C645" s="558" t="s">
        <v>696</v>
      </c>
      <c r="D645" s="561" t="s">
        <v>660</v>
      </c>
      <c r="E645" s="564" t="s">
        <v>697</v>
      </c>
      <c r="F645" s="6" t="s">
        <v>18</v>
      </c>
      <c r="G645" s="6" t="s">
        <v>20</v>
      </c>
      <c r="H645" s="6" t="s">
        <v>59</v>
      </c>
      <c r="I645" s="6" t="s">
        <v>698</v>
      </c>
      <c r="J645" s="479">
        <v>2020</v>
      </c>
      <c r="K645" s="479">
        <v>2020</v>
      </c>
      <c r="L645" s="488">
        <v>84.153999999999996</v>
      </c>
      <c r="M645" s="510">
        <f>Q650+R650+S650+T650</f>
        <v>78.556570000000008</v>
      </c>
      <c r="N645" s="9">
        <v>0</v>
      </c>
      <c r="O645" s="9">
        <v>5.3708400000000003</v>
      </c>
      <c r="P645" s="9">
        <v>0.19353999999999999</v>
      </c>
      <c r="Q645" s="9">
        <v>78.556570000000008</v>
      </c>
      <c r="R645" s="9">
        <v>0</v>
      </c>
      <c r="S645" s="9">
        <v>0</v>
      </c>
      <c r="T645" s="9">
        <v>0</v>
      </c>
      <c r="U645" s="9">
        <f>SUM(N645:T645)</f>
        <v>84.120950000000008</v>
      </c>
      <c r="V645" s="205" t="s">
        <v>3</v>
      </c>
      <c r="W645" s="94">
        <v>78556.570000000007</v>
      </c>
      <c r="X645" s="94">
        <v>0</v>
      </c>
      <c r="Y645" s="94">
        <v>0</v>
      </c>
      <c r="Z645" s="94">
        <v>0</v>
      </c>
      <c r="AA645" s="94">
        <v>0</v>
      </c>
      <c r="AB645" s="94">
        <v>0</v>
      </c>
      <c r="AC645" s="94">
        <v>0</v>
      </c>
      <c r="AD645" s="94">
        <v>0</v>
      </c>
      <c r="AE645" s="94">
        <v>0</v>
      </c>
      <c r="AF645" s="94">
        <v>0</v>
      </c>
      <c r="AG645" s="94">
        <v>0</v>
      </c>
      <c r="AH645" s="9">
        <v>0</v>
      </c>
      <c r="AI645" s="9">
        <v>0</v>
      </c>
      <c r="AJ645" s="9">
        <v>0</v>
      </c>
      <c r="AK645" s="94">
        <v>0</v>
      </c>
      <c r="AL645" s="94">
        <v>0</v>
      </c>
      <c r="AM645" s="94">
        <v>0</v>
      </c>
      <c r="AN645" s="94">
        <v>0</v>
      </c>
      <c r="AO645" s="94">
        <v>0</v>
      </c>
      <c r="AP645" s="94">
        <v>0</v>
      </c>
      <c r="AQ645" s="94">
        <v>0</v>
      </c>
      <c r="AR645" s="94">
        <v>0</v>
      </c>
      <c r="AS645" s="94">
        <v>0</v>
      </c>
      <c r="AT645" s="94">
        <v>0</v>
      </c>
      <c r="AU645" s="9">
        <v>0</v>
      </c>
      <c r="AV645" s="583" t="s">
        <v>1004</v>
      </c>
    </row>
    <row r="646" spans="1:48" ht="31.5" x14ac:dyDescent="0.25">
      <c r="A646" s="532"/>
      <c r="B646" s="483"/>
      <c r="C646" s="559"/>
      <c r="D646" s="562"/>
      <c r="E646" s="565"/>
      <c r="F646" s="24" t="s">
        <v>19</v>
      </c>
      <c r="G646" s="24" t="s">
        <v>22</v>
      </c>
      <c r="H646" s="24" t="s">
        <v>59</v>
      </c>
      <c r="I646" s="24" t="s">
        <v>699</v>
      </c>
      <c r="J646" s="480"/>
      <c r="K646" s="480"/>
      <c r="L646" s="556"/>
      <c r="M646" s="511"/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f t="shared" ref="U646:U650" si="373">SUM(N646:T646)</f>
        <v>0</v>
      </c>
      <c r="V646" s="173" t="s">
        <v>8</v>
      </c>
      <c r="W646" s="94">
        <v>0</v>
      </c>
      <c r="X646" s="94">
        <v>0</v>
      </c>
      <c r="Y646" s="94">
        <v>0</v>
      </c>
      <c r="Z646" s="94">
        <v>0</v>
      </c>
      <c r="AA646" s="94">
        <v>0</v>
      </c>
      <c r="AB646" s="94">
        <v>0</v>
      </c>
      <c r="AC646" s="94">
        <v>0</v>
      </c>
      <c r="AD646" s="94">
        <v>0</v>
      </c>
      <c r="AE646" s="94">
        <v>0</v>
      </c>
      <c r="AF646" s="94">
        <v>0</v>
      </c>
      <c r="AG646" s="94">
        <v>0</v>
      </c>
      <c r="AH646" s="9">
        <v>0</v>
      </c>
      <c r="AI646" s="9">
        <v>0</v>
      </c>
      <c r="AJ646" s="9">
        <v>0</v>
      </c>
      <c r="AK646" s="94">
        <v>0</v>
      </c>
      <c r="AL646" s="94">
        <v>0</v>
      </c>
      <c r="AM646" s="94">
        <v>0</v>
      </c>
      <c r="AN646" s="94">
        <v>0</v>
      </c>
      <c r="AO646" s="94">
        <v>0</v>
      </c>
      <c r="AP646" s="94">
        <v>0</v>
      </c>
      <c r="AQ646" s="94">
        <v>0</v>
      </c>
      <c r="AR646" s="94">
        <v>0</v>
      </c>
      <c r="AS646" s="94">
        <v>0</v>
      </c>
      <c r="AT646" s="94">
        <v>0</v>
      </c>
      <c r="AU646" s="9">
        <v>0</v>
      </c>
      <c r="AV646" s="584"/>
    </row>
    <row r="647" spans="1:48" ht="47.25" x14ac:dyDescent="0.25">
      <c r="A647" s="532"/>
      <c r="B647" s="483"/>
      <c r="C647" s="559"/>
      <c r="D647" s="562"/>
      <c r="E647" s="565"/>
      <c r="F647" s="485" t="s">
        <v>39</v>
      </c>
      <c r="G647" s="485" t="s">
        <v>21</v>
      </c>
      <c r="H647" s="485" t="s">
        <v>59</v>
      </c>
      <c r="I647" s="485" t="s">
        <v>700</v>
      </c>
      <c r="J647" s="480"/>
      <c r="K647" s="480"/>
      <c r="L647" s="556"/>
      <c r="M647" s="511"/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f>SUM(N647:T647)</f>
        <v>0</v>
      </c>
      <c r="V647" s="205" t="s">
        <v>50</v>
      </c>
      <c r="W647" s="94">
        <v>0</v>
      </c>
      <c r="X647" s="94">
        <v>0</v>
      </c>
      <c r="Y647" s="94">
        <v>0</v>
      </c>
      <c r="Z647" s="94">
        <v>0</v>
      </c>
      <c r="AA647" s="94">
        <v>0</v>
      </c>
      <c r="AB647" s="94">
        <v>0</v>
      </c>
      <c r="AC647" s="94">
        <v>0</v>
      </c>
      <c r="AD647" s="94">
        <v>0</v>
      </c>
      <c r="AE647" s="94">
        <v>0</v>
      </c>
      <c r="AF647" s="94">
        <v>0</v>
      </c>
      <c r="AG647" s="94">
        <v>0</v>
      </c>
      <c r="AH647" s="9">
        <v>0</v>
      </c>
      <c r="AI647" s="9">
        <v>0</v>
      </c>
      <c r="AJ647" s="9">
        <v>0</v>
      </c>
      <c r="AK647" s="94">
        <v>0</v>
      </c>
      <c r="AL647" s="94">
        <v>0</v>
      </c>
      <c r="AM647" s="94">
        <v>0</v>
      </c>
      <c r="AN647" s="94">
        <v>0</v>
      </c>
      <c r="AO647" s="94">
        <v>0</v>
      </c>
      <c r="AP647" s="94">
        <v>0</v>
      </c>
      <c r="AQ647" s="94">
        <v>0</v>
      </c>
      <c r="AR647" s="94">
        <v>0</v>
      </c>
      <c r="AS647" s="94">
        <v>0</v>
      </c>
      <c r="AT647" s="94">
        <v>0</v>
      </c>
      <c r="AU647" s="9">
        <v>0</v>
      </c>
      <c r="AV647" s="584"/>
    </row>
    <row r="648" spans="1:48" x14ac:dyDescent="0.25">
      <c r="A648" s="532"/>
      <c r="B648" s="483"/>
      <c r="C648" s="559"/>
      <c r="D648" s="562"/>
      <c r="E648" s="565"/>
      <c r="F648" s="486"/>
      <c r="G648" s="486"/>
      <c r="H648" s="486"/>
      <c r="I648" s="486"/>
      <c r="J648" s="480"/>
      <c r="K648" s="480"/>
      <c r="L648" s="556"/>
      <c r="M648" s="511"/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f t="shared" si="373"/>
        <v>0</v>
      </c>
      <c r="V648" s="205" t="s">
        <v>51</v>
      </c>
      <c r="W648" s="94">
        <v>0</v>
      </c>
      <c r="X648" s="94">
        <v>0</v>
      </c>
      <c r="Y648" s="94">
        <v>0</v>
      </c>
      <c r="Z648" s="94">
        <v>0</v>
      </c>
      <c r="AA648" s="94">
        <v>0</v>
      </c>
      <c r="AB648" s="94">
        <v>0</v>
      </c>
      <c r="AC648" s="94">
        <v>0</v>
      </c>
      <c r="AD648" s="94">
        <v>0</v>
      </c>
      <c r="AE648" s="94">
        <v>0</v>
      </c>
      <c r="AF648" s="94">
        <v>0</v>
      </c>
      <c r="AG648" s="94">
        <v>0</v>
      </c>
      <c r="AH648" s="9">
        <v>0</v>
      </c>
      <c r="AI648" s="9">
        <v>0</v>
      </c>
      <c r="AJ648" s="9">
        <v>0</v>
      </c>
      <c r="AK648" s="94">
        <v>0</v>
      </c>
      <c r="AL648" s="94">
        <v>0</v>
      </c>
      <c r="AM648" s="94">
        <v>0</v>
      </c>
      <c r="AN648" s="94">
        <v>0</v>
      </c>
      <c r="AO648" s="94">
        <v>0</v>
      </c>
      <c r="AP648" s="94">
        <v>0</v>
      </c>
      <c r="AQ648" s="94">
        <v>0</v>
      </c>
      <c r="AR648" s="94">
        <v>0</v>
      </c>
      <c r="AS648" s="94">
        <v>0</v>
      </c>
      <c r="AT648" s="94">
        <v>0</v>
      </c>
      <c r="AU648" s="9">
        <v>0</v>
      </c>
      <c r="AV648" s="584"/>
    </row>
    <row r="649" spans="1:48" ht="15.75" customHeight="1" x14ac:dyDescent="0.25">
      <c r="A649" s="532"/>
      <c r="B649" s="483"/>
      <c r="C649" s="559"/>
      <c r="D649" s="562"/>
      <c r="E649" s="565"/>
      <c r="F649" s="486"/>
      <c r="G649" s="486"/>
      <c r="H649" s="486"/>
      <c r="I649" s="486"/>
      <c r="J649" s="480"/>
      <c r="K649" s="480"/>
      <c r="L649" s="556"/>
      <c r="M649" s="511"/>
      <c r="N649" s="86">
        <v>0</v>
      </c>
      <c r="O649" s="86">
        <v>0</v>
      </c>
      <c r="P649" s="86">
        <v>0</v>
      </c>
      <c r="Q649" s="86">
        <v>0</v>
      </c>
      <c r="R649" s="86">
        <v>0</v>
      </c>
      <c r="S649" s="86">
        <v>0</v>
      </c>
      <c r="T649" s="86">
        <v>0</v>
      </c>
      <c r="U649" s="9">
        <f t="shared" si="373"/>
        <v>0</v>
      </c>
      <c r="V649" s="205" t="s">
        <v>52</v>
      </c>
      <c r="W649" s="192">
        <v>0</v>
      </c>
      <c r="X649" s="192">
        <v>0</v>
      </c>
      <c r="Y649" s="192">
        <v>0</v>
      </c>
      <c r="Z649" s="192">
        <v>0</v>
      </c>
      <c r="AA649" s="192">
        <v>0</v>
      </c>
      <c r="AB649" s="192">
        <v>0</v>
      </c>
      <c r="AC649" s="192">
        <v>0</v>
      </c>
      <c r="AD649" s="192">
        <v>0</v>
      </c>
      <c r="AE649" s="192">
        <v>0</v>
      </c>
      <c r="AF649" s="192">
        <v>0</v>
      </c>
      <c r="AG649" s="192">
        <v>0</v>
      </c>
      <c r="AH649" s="86">
        <v>0</v>
      </c>
      <c r="AI649" s="86">
        <v>0</v>
      </c>
      <c r="AJ649" s="86">
        <v>0</v>
      </c>
      <c r="AK649" s="192">
        <v>0</v>
      </c>
      <c r="AL649" s="192">
        <v>0</v>
      </c>
      <c r="AM649" s="192">
        <v>0</v>
      </c>
      <c r="AN649" s="192">
        <v>0</v>
      </c>
      <c r="AO649" s="192">
        <v>0</v>
      </c>
      <c r="AP649" s="192">
        <v>0</v>
      </c>
      <c r="AQ649" s="192">
        <v>0</v>
      </c>
      <c r="AR649" s="192">
        <v>0</v>
      </c>
      <c r="AS649" s="192">
        <v>0</v>
      </c>
      <c r="AT649" s="192">
        <v>0</v>
      </c>
      <c r="AU649" s="86">
        <v>0</v>
      </c>
      <c r="AV649" s="585"/>
    </row>
    <row r="650" spans="1:48" x14ac:dyDescent="0.25">
      <c r="A650" s="532"/>
      <c r="B650" s="484"/>
      <c r="C650" s="560"/>
      <c r="D650" s="563"/>
      <c r="E650" s="566"/>
      <c r="F650" s="487"/>
      <c r="G650" s="487"/>
      <c r="H650" s="487"/>
      <c r="I650" s="487"/>
      <c r="J650" s="481"/>
      <c r="K650" s="481"/>
      <c r="L650" s="557"/>
      <c r="M650" s="512"/>
      <c r="N650" s="88">
        <f>SUM(N645:N649)</f>
        <v>0</v>
      </c>
      <c r="O650" s="88">
        <f t="shared" ref="O650:T650" si="374">SUM(O645:O649)</f>
        <v>5.3708400000000003</v>
      </c>
      <c r="P650" s="88">
        <f t="shared" si="374"/>
        <v>0.19353999999999999</v>
      </c>
      <c r="Q650" s="176">
        <f t="shared" si="374"/>
        <v>78.556570000000008</v>
      </c>
      <c r="R650" s="176">
        <f t="shared" si="374"/>
        <v>0</v>
      </c>
      <c r="S650" s="176">
        <f t="shared" si="374"/>
        <v>0</v>
      </c>
      <c r="T650" s="176">
        <f t="shared" si="374"/>
        <v>0</v>
      </c>
      <c r="U650" s="177">
        <f t="shared" si="373"/>
        <v>84.120950000000008</v>
      </c>
      <c r="V650" s="178" t="s">
        <v>11</v>
      </c>
      <c r="W650" s="194">
        <f t="shared" ref="W650:X650" si="375">SUM(W645:W649)</f>
        <v>78556.570000000007</v>
      </c>
      <c r="X650" s="194">
        <f t="shared" si="375"/>
        <v>0</v>
      </c>
      <c r="Y650" s="194">
        <f t="shared" ref="Y650:AU650" si="376">SUM(Y645:Y649)</f>
        <v>0</v>
      </c>
      <c r="Z650" s="194">
        <f t="shared" si="376"/>
        <v>0</v>
      </c>
      <c r="AA650" s="194">
        <f t="shared" si="376"/>
        <v>0</v>
      </c>
      <c r="AB650" s="194">
        <f t="shared" si="376"/>
        <v>0</v>
      </c>
      <c r="AC650" s="194">
        <f t="shared" si="376"/>
        <v>0</v>
      </c>
      <c r="AD650" s="194">
        <f t="shared" si="376"/>
        <v>0</v>
      </c>
      <c r="AE650" s="194">
        <f t="shared" si="376"/>
        <v>0</v>
      </c>
      <c r="AF650" s="194">
        <f t="shared" si="376"/>
        <v>0</v>
      </c>
      <c r="AG650" s="194">
        <f t="shared" si="376"/>
        <v>0</v>
      </c>
      <c r="AH650" s="176">
        <f t="shared" si="376"/>
        <v>0</v>
      </c>
      <c r="AI650" s="176">
        <f t="shared" si="376"/>
        <v>0</v>
      </c>
      <c r="AJ650" s="176">
        <f t="shared" si="376"/>
        <v>0</v>
      </c>
      <c r="AK650" s="194">
        <f t="shared" si="376"/>
        <v>0</v>
      </c>
      <c r="AL650" s="194">
        <f t="shared" si="376"/>
        <v>0</v>
      </c>
      <c r="AM650" s="194">
        <f t="shared" si="376"/>
        <v>0</v>
      </c>
      <c r="AN650" s="194">
        <f t="shared" si="376"/>
        <v>0</v>
      </c>
      <c r="AO650" s="194">
        <f t="shared" si="376"/>
        <v>0</v>
      </c>
      <c r="AP650" s="194">
        <f t="shared" si="376"/>
        <v>0</v>
      </c>
      <c r="AQ650" s="194">
        <f t="shared" si="376"/>
        <v>0</v>
      </c>
      <c r="AR650" s="194">
        <f t="shared" si="376"/>
        <v>0</v>
      </c>
      <c r="AS650" s="194">
        <f t="shared" si="376"/>
        <v>0</v>
      </c>
      <c r="AT650" s="194">
        <f t="shared" si="376"/>
        <v>0</v>
      </c>
      <c r="AU650" s="176">
        <f t="shared" si="376"/>
        <v>0</v>
      </c>
      <c r="AV650" s="329"/>
    </row>
    <row r="651" spans="1:48" ht="15.75" customHeight="1" x14ac:dyDescent="0.25">
      <c r="A651" s="532"/>
      <c r="B651" s="482" t="s">
        <v>701</v>
      </c>
      <c r="C651" s="558" t="s">
        <v>702</v>
      </c>
      <c r="D651" s="561" t="s">
        <v>660</v>
      </c>
      <c r="E651" s="564" t="s">
        <v>703</v>
      </c>
      <c r="F651" s="6" t="s">
        <v>18</v>
      </c>
      <c r="G651" s="6" t="s">
        <v>20</v>
      </c>
      <c r="H651" s="6" t="s">
        <v>59</v>
      </c>
      <c r="I651" s="6" t="s">
        <v>305</v>
      </c>
      <c r="J651" s="479">
        <v>2019</v>
      </c>
      <c r="K651" s="479">
        <v>2019</v>
      </c>
      <c r="L651" s="488">
        <v>3.75</v>
      </c>
      <c r="M651" s="510">
        <f>Q656+R656+S656+T656</f>
        <v>0</v>
      </c>
      <c r="N651" s="9">
        <v>1.639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>SUM(N651:T651)</f>
        <v>1.639</v>
      </c>
      <c r="V651" s="205" t="s">
        <v>3</v>
      </c>
      <c r="W651" s="94">
        <v>0</v>
      </c>
      <c r="X651" s="94">
        <v>0</v>
      </c>
      <c r="Y651" s="94">
        <v>0</v>
      </c>
      <c r="Z651" s="94">
        <v>0</v>
      </c>
      <c r="AA651" s="94">
        <v>0</v>
      </c>
      <c r="AB651" s="94">
        <v>0</v>
      </c>
      <c r="AC651" s="94">
        <v>0</v>
      </c>
      <c r="AD651" s="94">
        <v>0</v>
      </c>
      <c r="AE651" s="94">
        <v>0</v>
      </c>
      <c r="AF651" s="94">
        <v>0</v>
      </c>
      <c r="AG651" s="94">
        <v>0</v>
      </c>
      <c r="AH651" s="9">
        <v>0</v>
      </c>
      <c r="AI651" s="9">
        <v>0</v>
      </c>
      <c r="AJ651" s="9">
        <v>0</v>
      </c>
      <c r="AK651" s="94">
        <v>0</v>
      </c>
      <c r="AL651" s="94">
        <v>0</v>
      </c>
      <c r="AM651" s="94">
        <v>0</v>
      </c>
      <c r="AN651" s="94">
        <v>0</v>
      </c>
      <c r="AO651" s="94">
        <v>0</v>
      </c>
      <c r="AP651" s="94">
        <v>0</v>
      </c>
      <c r="AQ651" s="94">
        <v>0</v>
      </c>
      <c r="AR651" s="94">
        <v>0</v>
      </c>
      <c r="AS651" s="94">
        <v>0</v>
      </c>
      <c r="AT651" s="94">
        <v>0</v>
      </c>
      <c r="AU651" s="9">
        <v>0</v>
      </c>
      <c r="AV651" s="303"/>
    </row>
    <row r="652" spans="1:48" ht="31.5" x14ac:dyDescent="0.25">
      <c r="A652" s="532"/>
      <c r="B652" s="483"/>
      <c r="C652" s="559"/>
      <c r="D652" s="562"/>
      <c r="E652" s="565"/>
      <c r="F652" s="24" t="s">
        <v>19</v>
      </c>
      <c r="G652" s="24" t="s">
        <v>22</v>
      </c>
      <c r="H652" s="24" t="s">
        <v>59</v>
      </c>
      <c r="I652" s="24" t="s">
        <v>704</v>
      </c>
      <c r="J652" s="480"/>
      <c r="K652" s="480"/>
      <c r="L652" s="556"/>
      <c r="M652" s="51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 t="shared" ref="U652:U656" si="377">SUM(N652:T652)</f>
        <v>0</v>
      </c>
      <c r="V652" s="173" t="s">
        <v>8</v>
      </c>
      <c r="W652" s="94">
        <v>0</v>
      </c>
      <c r="X652" s="94">
        <v>0</v>
      </c>
      <c r="Y652" s="94">
        <v>0</v>
      </c>
      <c r="Z652" s="94">
        <v>0</v>
      </c>
      <c r="AA652" s="94">
        <v>0</v>
      </c>
      <c r="AB652" s="94">
        <v>0</v>
      </c>
      <c r="AC652" s="94">
        <v>0</v>
      </c>
      <c r="AD652" s="94">
        <v>0</v>
      </c>
      <c r="AE652" s="94">
        <v>0</v>
      </c>
      <c r="AF652" s="94">
        <v>0</v>
      </c>
      <c r="AG652" s="94">
        <v>0</v>
      </c>
      <c r="AH652" s="9">
        <v>0</v>
      </c>
      <c r="AI652" s="9">
        <v>0</v>
      </c>
      <c r="AJ652" s="9">
        <v>0</v>
      </c>
      <c r="AK652" s="94">
        <v>0</v>
      </c>
      <c r="AL652" s="94">
        <v>0</v>
      </c>
      <c r="AM652" s="94">
        <v>0</v>
      </c>
      <c r="AN652" s="94">
        <v>0</v>
      </c>
      <c r="AO652" s="94">
        <v>0</v>
      </c>
      <c r="AP652" s="94">
        <v>0</v>
      </c>
      <c r="AQ652" s="94">
        <v>0</v>
      </c>
      <c r="AR652" s="94">
        <v>0</v>
      </c>
      <c r="AS652" s="94">
        <v>0</v>
      </c>
      <c r="AT652" s="94">
        <v>0</v>
      </c>
      <c r="AU652" s="9">
        <v>0</v>
      </c>
      <c r="AV652" s="303"/>
    </row>
    <row r="653" spans="1:48" ht="47.25" x14ac:dyDescent="0.25">
      <c r="A653" s="532"/>
      <c r="B653" s="483"/>
      <c r="C653" s="559"/>
      <c r="D653" s="562"/>
      <c r="E653" s="565"/>
      <c r="F653" s="485" t="s">
        <v>39</v>
      </c>
      <c r="G653" s="485" t="s">
        <v>21</v>
      </c>
      <c r="H653" s="485" t="s">
        <v>59</v>
      </c>
      <c r="I653" s="485" t="s">
        <v>700</v>
      </c>
      <c r="J653" s="480"/>
      <c r="K653" s="480"/>
      <c r="L653" s="556"/>
      <c r="M653" s="51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>SUM(N653:T653)</f>
        <v>0</v>
      </c>
      <c r="V653" s="205" t="s">
        <v>50</v>
      </c>
      <c r="W653" s="94">
        <v>0</v>
      </c>
      <c r="X653" s="94">
        <v>0</v>
      </c>
      <c r="Y653" s="94">
        <v>0</v>
      </c>
      <c r="Z653" s="94">
        <v>0</v>
      </c>
      <c r="AA653" s="94">
        <v>0</v>
      </c>
      <c r="AB653" s="94">
        <v>0</v>
      </c>
      <c r="AC653" s="94">
        <v>0</v>
      </c>
      <c r="AD653" s="94">
        <v>0</v>
      </c>
      <c r="AE653" s="94">
        <v>0</v>
      </c>
      <c r="AF653" s="94">
        <v>0</v>
      </c>
      <c r="AG653" s="94">
        <v>0</v>
      </c>
      <c r="AH653" s="9">
        <v>0</v>
      </c>
      <c r="AI653" s="9">
        <v>0</v>
      </c>
      <c r="AJ653" s="9">
        <v>0</v>
      </c>
      <c r="AK653" s="94">
        <v>0</v>
      </c>
      <c r="AL653" s="94">
        <v>0</v>
      </c>
      <c r="AM653" s="94">
        <v>0</v>
      </c>
      <c r="AN653" s="94">
        <v>0</v>
      </c>
      <c r="AO653" s="94">
        <v>0</v>
      </c>
      <c r="AP653" s="94">
        <v>0</v>
      </c>
      <c r="AQ653" s="94">
        <v>0</v>
      </c>
      <c r="AR653" s="94">
        <v>0</v>
      </c>
      <c r="AS653" s="94">
        <v>0</v>
      </c>
      <c r="AT653" s="94">
        <v>0</v>
      </c>
      <c r="AU653" s="9">
        <v>0</v>
      </c>
      <c r="AV653" s="303"/>
    </row>
    <row r="654" spans="1:48" x14ac:dyDescent="0.25">
      <c r="A654" s="532"/>
      <c r="B654" s="483"/>
      <c r="C654" s="559"/>
      <c r="D654" s="562"/>
      <c r="E654" s="565"/>
      <c r="F654" s="486"/>
      <c r="G654" s="486"/>
      <c r="H654" s="486"/>
      <c r="I654" s="486"/>
      <c r="J654" s="480"/>
      <c r="K654" s="480"/>
      <c r="L654" s="556"/>
      <c r="M654" s="511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 t="shared" si="377"/>
        <v>0</v>
      </c>
      <c r="V654" s="205" t="s">
        <v>51</v>
      </c>
      <c r="W654" s="94">
        <v>0</v>
      </c>
      <c r="X654" s="94">
        <v>0</v>
      </c>
      <c r="Y654" s="94">
        <v>0</v>
      </c>
      <c r="Z654" s="94">
        <v>0</v>
      </c>
      <c r="AA654" s="94">
        <v>0</v>
      </c>
      <c r="AB654" s="94">
        <v>0</v>
      </c>
      <c r="AC654" s="94">
        <v>0</v>
      </c>
      <c r="AD654" s="94">
        <v>0</v>
      </c>
      <c r="AE654" s="94">
        <v>0</v>
      </c>
      <c r="AF654" s="94">
        <v>0</v>
      </c>
      <c r="AG654" s="94">
        <v>0</v>
      </c>
      <c r="AH654" s="9">
        <v>0</v>
      </c>
      <c r="AI654" s="9">
        <v>0</v>
      </c>
      <c r="AJ654" s="9">
        <v>0</v>
      </c>
      <c r="AK654" s="94">
        <v>0</v>
      </c>
      <c r="AL654" s="94">
        <v>0</v>
      </c>
      <c r="AM654" s="94">
        <v>0</v>
      </c>
      <c r="AN654" s="94">
        <v>0</v>
      </c>
      <c r="AO654" s="94">
        <v>0</v>
      </c>
      <c r="AP654" s="94">
        <v>0</v>
      </c>
      <c r="AQ654" s="94">
        <v>0</v>
      </c>
      <c r="AR654" s="94">
        <v>0</v>
      </c>
      <c r="AS654" s="94">
        <v>0</v>
      </c>
      <c r="AT654" s="94">
        <v>0</v>
      </c>
      <c r="AU654" s="9">
        <v>0</v>
      </c>
      <c r="AV654" s="303"/>
    </row>
    <row r="655" spans="1:48" ht="15.75" customHeight="1" x14ac:dyDescent="0.25">
      <c r="A655" s="532"/>
      <c r="B655" s="483"/>
      <c r="C655" s="559"/>
      <c r="D655" s="562"/>
      <c r="E655" s="565"/>
      <c r="F655" s="486"/>
      <c r="G655" s="486"/>
      <c r="H655" s="486"/>
      <c r="I655" s="486"/>
      <c r="J655" s="480"/>
      <c r="K655" s="480"/>
      <c r="L655" s="556"/>
      <c r="M655" s="511"/>
      <c r="N655" s="86">
        <v>0</v>
      </c>
      <c r="O655" s="86">
        <v>0</v>
      </c>
      <c r="P655" s="86">
        <v>0</v>
      </c>
      <c r="Q655" s="86">
        <v>0</v>
      </c>
      <c r="R655" s="86">
        <v>0</v>
      </c>
      <c r="S655" s="86">
        <v>0</v>
      </c>
      <c r="T655" s="86">
        <v>0</v>
      </c>
      <c r="U655" s="9">
        <f t="shared" si="377"/>
        <v>0</v>
      </c>
      <c r="V655" s="205" t="s">
        <v>52</v>
      </c>
      <c r="W655" s="192">
        <v>0</v>
      </c>
      <c r="X655" s="192">
        <v>0</v>
      </c>
      <c r="Y655" s="192">
        <v>0</v>
      </c>
      <c r="Z655" s="192">
        <v>0</v>
      </c>
      <c r="AA655" s="192">
        <v>0</v>
      </c>
      <c r="AB655" s="192">
        <v>0</v>
      </c>
      <c r="AC655" s="192">
        <v>0</v>
      </c>
      <c r="AD655" s="192">
        <v>0</v>
      </c>
      <c r="AE655" s="192">
        <v>0</v>
      </c>
      <c r="AF655" s="192">
        <v>0</v>
      </c>
      <c r="AG655" s="192">
        <v>0</v>
      </c>
      <c r="AH655" s="86">
        <v>0</v>
      </c>
      <c r="AI655" s="86">
        <v>0</v>
      </c>
      <c r="AJ655" s="86">
        <v>0</v>
      </c>
      <c r="AK655" s="192">
        <v>0</v>
      </c>
      <c r="AL655" s="192">
        <v>0</v>
      </c>
      <c r="AM655" s="192">
        <v>0</v>
      </c>
      <c r="AN655" s="192">
        <v>0</v>
      </c>
      <c r="AO655" s="192">
        <v>0</v>
      </c>
      <c r="AP655" s="192">
        <v>0</v>
      </c>
      <c r="AQ655" s="192">
        <v>0</v>
      </c>
      <c r="AR655" s="192">
        <v>0</v>
      </c>
      <c r="AS655" s="192">
        <v>0</v>
      </c>
      <c r="AT655" s="192">
        <v>0</v>
      </c>
      <c r="AU655" s="86">
        <v>0</v>
      </c>
      <c r="AV655" s="303"/>
    </row>
    <row r="656" spans="1:48" x14ac:dyDescent="0.25">
      <c r="A656" s="532"/>
      <c r="B656" s="484"/>
      <c r="C656" s="560"/>
      <c r="D656" s="563"/>
      <c r="E656" s="566"/>
      <c r="F656" s="487"/>
      <c r="G656" s="487"/>
      <c r="H656" s="487"/>
      <c r="I656" s="487"/>
      <c r="J656" s="481"/>
      <c r="K656" s="481"/>
      <c r="L656" s="557"/>
      <c r="M656" s="512"/>
      <c r="N656" s="88">
        <f>SUM(N651:N655)</f>
        <v>1.639</v>
      </c>
      <c r="O656" s="88">
        <f t="shared" ref="O656:T656" si="378">SUM(O651:O655)</f>
        <v>0</v>
      </c>
      <c r="P656" s="88">
        <f t="shared" si="378"/>
        <v>0</v>
      </c>
      <c r="Q656" s="176">
        <f t="shared" si="378"/>
        <v>0</v>
      </c>
      <c r="R656" s="176">
        <f t="shared" si="378"/>
        <v>0</v>
      </c>
      <c r="S656" s="176">
        <f t="shared" si="378"/>
        <v>0</v>
      </c>
      <c r="T656" s="176">
        <f t="shared" si="378"/>
        <v>0</v>
      </c>
      <c r="U656" s="177">
        <f t="shared" si="377"/>
        <v>1.639</v>
      </c>
      <c r="V656" s="178" t="s">
        <v>11</v>
      </c>
      <c r="W656" s="194">
        <f t="shared" ref="W656:AU656" si="379">SUM(W651:W655)</f>
        <v>0</v>
      </c>
      <c r="X656" s="194">
        <f t="shared" si="379"/>
        <v>0</v>
      </c>
      <c r="Y656" s="194">
        <f t="shared" si="379"/>
        <v>0</v>
      </c>
      <c r="Z656" s="194">
        <f t="shared" si="379"/>
        <v>0</v>
      </c>
      <c r="AA656" s="194">
        <f t="shared" si="379"/>
        <v>0</v>
      </c>
      <c r="AB656" s="194">
        <f t="shared" si="379"/>
        <v>0</v>
      </c>
      <c r="AC656" s="194">
        <f t="shared" si="379"/>
        <v>0</v>
      </c>
      <c r="AD656" s="194">
        <f t="shared" si="379"/>
        <v>0</v>
      </c>
      <c r="AE656" s="194">
        <f t="shared" si="379"/>
        <v>0</v>
      </c>
      <c r="AF656" s="194">
        <f t="shared" si="379"/>
        <v>0</v>
      </c>
      <c r="AG656" s="194">
        <f t="shared" si="379"/>
        <v>0</v>
      </c>
      <c r="AH656" s="176">
        <f t="shared" si="379"/>
        <v>0</v>
      </c>
      <c r="AI656" s="176">
        <f t="shared" si="379"/>
        <v>0</v>
      </c>
      <c r="AJ656" s="176">
        <f t="shared" si="379"/>
        <v>0</v>
      </c>
      <c r="AK656" s="194">
        <f t="shared" si="379"/>
        <v>0</v>
      </c>
      <c r="AL656" s="194">
        <f t="shared" si="379"/>
        <v>0</v>
      </c>
      <c r="AM656" s="194">
        <f t="shared" si="379"/>
        <v>0</v>
      </c>
      <c r="AN656" s="194">
        <f t="shared" si="379"/>
        <v>0</v>
      </c>
      <c r="AO656" s="194">
        <f t="shared" si="379"/>
        <v>0</v>
      </c>
      <c r="AP656" s="194">
        <f t="shared" si="379"/>
        <v>0</v>
      </c>
      <c r="AQ656" s="194">
        <f t="shared" si="379"/>
        <v>0</v>
      </c>
      <c r="AR656" s="194">
        <f t="shared" si="379"/>
        <v>0</v>
      </c>
      <c r="AS656" s="194">
        <f t="shared" si="379"/>
        <v>0</v>
      </c>
      <c r="AT656" s="194">
        <f t="shared" si="379"/>
        <v>0</v>
      </c>
      <c r="AU656" s="176">
        <f t="shared" si="379"/>
        <v>0</v>
      </c>
      <c r="AV656" s="329"/>
    </row>
    <row r="657" spans="1:48" ht="15.75" customHeight="1" x14ac:dyDescent="0.25">
      <c r="A657" s="532"/>
      <c r="B657" s="482" t="s">
        <v>705</v>
      </c>
      <c r="C657" s="558" t="s">
        <v>706</v>
      </c>
      <c r="D657" s="561" t="s">
        <v>660</v>
      </c>
      <c r="E657" s="564" t="s">
        <v>707</v>
      </c>
      <c r="F657" s="6" t="s">
        <v>18</v>
      </c>
      <c r="G657" s="6" t="s">
        <v>20</v>
      </c>
      <c r="H657" s="6" t="s">
        <v>59</v>
      </c>
      <c r="I657" s="6" t="s">
        <v>305</v>
      </c>
      <c r="J657" s="479">
        <v>2019</v>
      </c>
      <c r="K657" s="479">
        <v>2019</v>
      </c>
      <c r="L657" s="488">
        <v>3.75</v>
      </c>
      <c r="M657" s="510">
        <f>Q662+R662+S662+T662</f>
        <v>0</v>
      </c>
      <c r="N657" s="9">
        <v>2.6300219999999999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>SUM(N657:T657)</f>
        <v>2.6300219999999999</v>
      </c>
      <c r="V657" s="205" t="s">
        <v>3</v>
      </c>
      <c r="W657" s="94">
        <v>0</v>
      </c>
      <c r="X657" s="94">
        <v>0</v>
      </c>
      <c r="Y657" s="94">
        <v>0</v>
      </c>
      <c r="Z657" s="94">
        <v>0</v>
      </c>
      <c r="AA657" s="94">
        <v>0</v>
      </c>
      <c r="AB657" s="94">
        <v>0</v>
      </c>
      <c r="AC657" s="94">
        <v>0</v>
      </c>
      <c r="AD657" s="94">
        <v>0</v>
      </c>
      <c r="AE657" s="94">
        <v>0</v>
      </c>
      <c r="AF657" s="94">
        <v>0</v>
      </c>
      <c r="AG657" s="94">
        <v>0</v>
      </c>
      <c r="AH657" s="9">
        <v>0</v>
      </c>
      <c r="AI657" s="9">
        <v>0</v>
      </c>
      <c r="AJ657" s="9">
        <v>0</v>
      </c>
      <c r="AK657" s="94">
        <v>0</v>
      </c>
      <c r="AL657" s="94">
        <v>0</v>
      </c>
      <c r="AM657" s="94">
        <v>0</v>
      </c>
      <c r="AN657" s="94">
        <v>0</v>
      </c>
      <c r="AO657" s="94">
        <v>0</v>
      </c>
      <c r="AP657" s="94">
        <v>0</v>
      </c>
      <c r="AQ657" s="94">
        <v>0</v>
      </c>
      <c r="AR657" s="94">
        <v>0</v>
      </c>
      <c r="AS657" s="94">
        <v>0</v>
      </c>
      <c r="AT657" s="94">
        <v>0</v>
      </c>
      <c r="AU657" s="9">
        <v>0</v>
      </c>
      <c r="AV657" s="303"/>
    </row>
    <row r="658" spans="1:48" ht="31.5" x14ac:dyDescent="0.25">
      <c r="A658" s="532"/>
      <c r="B658" s="483"/>
      <c r="C658" s="559"/>
      <c r="D658" s="562"/>
      <c r="E658" s="565"/>
      <c r="F658" s="24" t="s">
        <v>19</v>
      </c>
      <c r="G658" s="24" t="s">
        <v>22</v>
      </c>
      <c r="H658" s="24" t="s">
        <v>59</v>
      </c>
      <c r="I658" s="24" t="s">
        <v>704</v>
      </c>
      <c r="J658" s="480"/>
      <c r="K658" s="480"/>
      <c r="L658" s="556"/>
      <c r="M658" s="51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 t="shared" ref="U658:U662" si="380">SUM(N658:T658)</f>
        <v>0</v>
      </c>
      <c r="V658" s="173" t="s">
        <v>8</v>
      </c>
      <c r="W658" s="94">
        <v>0</v>
      </c>
      <c r="X658" s="94">
        <v>0</v>
      </c>
      <c r="Y658" s="94">
        <v>0</v>
      </c>
      <c r="Z658" s="94">
        <v>0</v>
      </c>
      <c r="AA658" s="94">
        <v>0</v>
      </c>
      <c r="AB658" s="94">
        <v>0</v>
      </c>
      <c r="AC658" s="94">
        <v>0</v>
      </c>
      <c r="AD658" s="94">
        <v>0</v>
      </c>
      <c r="AE658" s="94">
        <v>0</v>
      </c>
      <c r="AF658" s="94">
        <v>0</v>
      </c>
      <c r="AG658" s="94">
        <v>0</v>
      </c>
      <c r="AH658" s="9">
        <v>0</v>
      </c>
      <c r="AI658" s="9">
        <v>0</v>
      </c>
      <c r="AJ658" s="9">
        <v>0</v>
      </c>
      <c r="AK658" s="94">
        <v>0</v>
      </c>
      <c r="AL658" s="94">
        <v>0</v>
      </c>
      <c r="AM658" s="94">
        <v>0</v>
      </c>
      <c r="AN658" s="94">
        <v>0</v>
      </c>
      <c r="AO658" s="94">
        <v>0</v>
      </c>
      <c r="AP658" s="94">
        <v>0</v>
      </c>
      <c r="AQ658" s="94">
        <v>0</v>
      </c>
      <c r="AR658" s="94">
        <v>0</v>
      </c>
      <c r="AS658" s="94">
        <v>0</v>
      </c>
      <c r="AT658" s="94">
        <v>0</v>
      </c>
      <c r="AU658" s="9">
        <v>0</v>
      </c>
      <c r="AV658" s="303"/>
    </row>
    <row r="659" spans="1:48" ht="47.25" x14ac:dyDescent="0.25">
      <c r="A659" s="532"/>
      <c r="B659" s="483"/>
      <c r="C659" s="559"/>
      <c r="D659" s="562"/>
      <c r="E659" s="565"/>
      <c r="F659" s="485" t="s">
        <v>39</v>
      </c>
      <c r="G659" s="485" t="s">
        <v>708</v>
      </c>
      <c r="H659" s="485" t="s">
        <v>59</v>
      </c>
      <c r="I659" s="485" t="s">
        <v>709</v>
      </c>
      <c r="J659" s="480"/>
      <c r="K659" s="480"/>
      <c r="L659" s="556"/>
      <c r="M659" s="51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>SUM(N659:T659)</f>
        <v>0</v>
      </c>
      <c r="V659" s="205" t="s">
        <v>50</v>
      </c>
      <c r="W659" s="94">
        <v>0</v>
      </c>
      <c r="X659" s="94">
        <v>0</v>
      </c>
      <c r="Y659" s="94">
        <v>0</v>
      </c>
      <c r="Z659" s="94">
        <v>0</v>
      </c>
      <c r="AA659" s="94">
        <v>0</v>
      </c>
      <c r="AB659" s="94">
        <v>0</v>
      </c>
      <c r="AC659" s="94">
        <v>0</v>
      </c>
      <c r="AD659" s="94">
        <v>0</v>
      </c>
      <c r="AE659" s="94">
        <v>0</v>
      </c>
      <c r="AF659" s="94">
        <v>0</v>
      </c>
      <c r="AG659" s="94">
        <v>0</v>
      </c>
      <c r="AH659" s="9">
        <v>0</v>
      </c>
      <c r="AI659" s="9">
        <v>0</v>
      </c>
      <c r="AJ659" s="9">
        <v>0</v>
      </c>
      <c r="AK659" s="94">
        <v>0</v>
      </c>
      <c r="AL659" s="94">
        <v>0</v>
      </c>
      <c r="AM659" s="94">
        <v>0</v>
      </c>
      <c r="AN659" s="94">
        <v>0</v>
      </c>
      <c r="AO659" s="94">
        <v>0</v>
      </c>
      <c r="AP659" s="94">
        <v>0</v>
      </c>
      <c r="AQ659" s="94">
        <v>0</v>
      </c>
      <c r="AR659" s="94">
        <v>0</v>
      </c>
      <c r="AS659" s="94">
        <v>0</v>
      </c>
      <c r="AT659" s="94">
        <v>0</v>
      </c>
      <c r="AU659" s="9">
        <v>0</v>
      </c>
      <c r="AV659" s="303"/>
    </row>
    <row r="660" spans="1:48" x14ac:dyDescent="0.25">
      <c r="A660" s="532"/>
      <c r="B660" s="483"/>
      <c r="C660" s="559"/>
      <c r="D660" s="562"/>
      <c r="E660" s="565"/>
      <c r="F660" s="486"/>
      <c r="G660" s="486"/>
      <c r="H660" s="486"/>
      <c r="I660" s="486"/>
      <c r="J660" s="480"/>
      <c r="K660" s="480"/>
      <c r="L660" s="556"/>
      <c r="M660" s="511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 t="shared" si="380"/>
        <v>0</v>
      </c>
      <c r="V660" s="205" t="s">
        <v>51</v>
      </c>
      <c r="W660" s="94">
        <v>0</v>
      </c>
      <c r="X660" s="94">
        <v>0</v>
      </c>
      <c r="Y660" s="94">
        <v>0</v>
      </c>
      <c r="Z660" s="94">
        <v>0</v>
      </c>
      <c r="AA660" s="94">
        <v>0</v>
      </c>
      <c r="AB660" s="94">
        <v>0</v>
      </c>
      <c r="AC660" s="94">
        <v>0</v>
      </c>
      <c r="AD660" s="94">
        <v>0</v>
      </c>
      <c r="AE660" s="94">
        <v>0</v>
      </c>
      <c r="AF660" s="94">
        <v>0</v>
      </c>
      <c r="AG660" s="94">
        <v>0</v>
      </c>
      <c r="AH660" s="9">
        <v>0</v>
      </c>
      <c r="AI660" s="9">
        <v>0</v>
      </c>
      <c r="AJ660" s="9">
        <v>0</v>
      </c>
      <c r="AK660" s="94">
        <v>0</v>
      </c>
      <c r="AL660" s="94">
        <v>0</v>
      </c>
      <c r="AM660" s="94">
        <v>0</v>
      </c>
      <c r="AN660" s="94">
        <v>0</v>
      </c>
      <c r="AO660" s="94">
        <v>0</v>
      </c>
      <c r="AP660" s="94">
        <v>0</v>
      </c>
      <c r="AQ660" s="94">
        <v>0</v>
      </c>
      <c r="AR660" s="94">
        <v>0</v>
      </c>
      <c r="AS660" s="94">
        <v>0</v>
      </c>
      <c r="AT660" s="94">
        <v>0</v>
      </c>
      <c r="AU660" s="9">
        <v>0</v>
      </c>
      <c r="AV660" s="303"/>
    </row>
    <row r="661" spans="1:48" x14ac:dyDescent="0.25">
      <c r="A661" s="532"/>
      <c r="B661" s="483"/>
      <c r="C661" s="559"/>
      <c r="D661" s="562"/>
      <c r="E661" s="565"/>
      <c r="F661" s="486"/>
      <c r="G661" s="486"/>
      <c r="H661" s="486"/>
      <c r="I661" s="486"/>
      <c r="J661" s="480"/>
      <c r="K661" s="480"/>
      <c r="L661" s="556"/>
      <c r="M661" s="511"/>
      <c r="N661" s="86">
        <v>0</v>
      </c>
      <c r="O661" s="86">
        <v>0</v>
      </c>
      <c r="P661" s="86">
        <v>0</v>
      </c>
      <c r="Q661" s="86">
        <v>0</v>
      </c>
      <c r="R661" s="86">
        <v>0</v>
      </c>
      <c r="S661" s="86">
        <v>0</v>
      </c>
      <c r="T661" s="86">
        <v>0</v>
      </c>
      <c r="U661" s="9">
        <f t="shared" si="380"/>
        <v>0</v>
      </c>
      <c r="V661" s="205" t="s">
        <v>52</v>
      </c>
      <c r="W661" s="192">
        <v>0</v>
      </c>
      <c r="X661" s="192">
        <v>0</v>
      </c>
      <c r="Y661" s="192">
        <v>0</v>
      </c>
      <c r="Z661" s="192">
        <v>0</v>
      </c>
      <c r="AA661" s="192">
        <v>0</v>
      </c>
      <c r="AB661" s="192">
        <v>0</v>
      </c>
      <c r="AC661" s="192">
        <v>0</v>
      </c>
      <c r="AD661" s="192">
        <v>0</v>
      </c>
      <c r="AE661" s="192">
        <v>0</v>
      </c>
      <c r="AF661" s="192">
        <v>0</v>
      </c>
      <c r="AG661" s="192">
        <v>0</v>
      </c>
      <c r="AH661" s="86">
        <v>0</v>
      </c>
      <c r="AI661" s="86">
        <v>0</v>
      </c>
      <c r="AJ661" s="86">
        <v>0</v>
      </c>
      <c r="AK661" s="192">
        <v>0</v>
      </c>
      <c r="AL661" s="192">
        <v>0</v>
      </c>
      <c r="AM661" s="192">
        <v>0</v>
      </c>
      <c r="AN661" s="192">
        <v>0</v>
      </c>
      <c r="AO661" s="192">
        <v>0</v>
      </c>
      <c r="AP661" s="192">
        <v>0</v>
      </c>
      <c r="AQ661" s="192">
        <v>0</v>
      </c>
      <c r="AR661" s="192">
        <v>0</v>
      </c>
      <c r="AS661" s="192">
        <v>0</v>
      </c>
      <c r="AT661" s="192">
        <v>0</v>
      </c>
      <c r="AU661" s="86">
        <v>0</v>
      </c>
      <c r="AV661" s="303"/>
    </row>
    <row r="662" spans="1:48" x14ac:dyDescent="0.25">
      <c r="A662" s="532"/>
      <c r="B662" s="484"/>
      <c r="C662" s="560"/>
      <c r="D662" s="563"/>
      <c r="E662" s="566"/>
      <c r="F662" s="487"/>
      <c r="G662" s="487"/>
      <c r="H662" s="487"/>
      <c r="I662" s="487"/>
      <c r="J662" s="481"/>
      <c r="K662" s="481"/>
      <c r="L662" s="557"/>
      <c r="M662" s="512"/>
      <c r="N662" s="88">
        <f>SUM(N657:N661)</f>
        <v>2.6300219999999999</v>
      </c>
      <c r="O662" s="88">
        <f t="shared" ref="O662:T662" si="381">SUM(O657:O661)</f>
        <v>0</v>
      </c>
      <c r="P662" s="88">
        <f t="shared" si="381"/>
        <v>0</v>
      </c>
      <c r="Q662" s="176">
        <f t="shared" si="381"/>
        <v>0</v>
      </c>
      <c r="R662" s="176">
        <f t="shared" si="381"/>
        <v>0</v>
      </c>
      <c r="S662" s="176">
        <f t="shared" si="381"/>
        <v>0</v>
      </c>
      <c r="T662" s="176">
        <f t="shared" si="381"/>
        <v>0</v>
      </c>
      <c r="U662" s="177">
        <f t="shared" si="380"/>
        <v>2.6300219999999999</v>
      </c>
      <c r="V662" s="178" t="s">
        <v>11</v>
      </c>
      <c r="W662" s="194">
        <f t="shared" ref="W662:AU662" si="382">SUM(W657:W661)</f>
        <v>0</v>
      </c>
      <c r="X662" s="194">
        <f t="shared" si="382"/>
        <v>0</v>
      </c>
      <c r="Y662" s="194">
        <f t="shared" si="382"/>
        <v>0</v>
      </c>
      <c r="Z662" s="194">
        <f t="shared" si="382"/>
        <v>0</v>
      </c>
      <c r="AA662" s="194">
        <f t="shared" si="382"/>
        <v>0</v>
      </c>
      <c r="AB662" s="194">
        <f t="shared" si="382"/>
        <v>0</v>
      </c>
      <c r="AC662" s="194">
        <f t="shared" si="382"/>
        <v>0</v>
      </c>
      <c r="AD662" s="194">
        <f t="shared" si="382"/>
        <v>0</v>
      </c>
      <c r="AE662" s="194">
        <f t="shared" si="382"/>
        <v>0</v>
      </c>
      <c r="AF662" s="194">
        <f t="shared" si="382"/>
        <v>0</v>
      </c>
      <c r="AG662" s="194">
        <f t="shared" si="382"/>
        <v>0</v>
      </c>
      <c r="AH662" s="176">
        <f t="shared" si="382"/>
        <v>0</v>
      </c>
      <c r="AI662" s="176">
        <f t="shared" si="382"/>
        <v>0</v>
      </c>
      <c r="AJ662" s="176">
        <f t="shared" si="382"/>
        <v>0</v>
      </c>
      <c r="AK662" s="194">
        <f t="shared" si="382"/>
        <v>0</v>
      </c>
      <c r="AL662" s="194">
        <f t="shared" si="382"/>
        <v>0</v>
      </c>
      <c r="AM662" s="194">
        <f t="shared" si="382"/>
        <v>0</v>
      </c>
      <c r="AN662" s="194">
        <f t="shared" si="382"/>
        <v>0</v>
      </c>
      <c r="AO662" s="194">
        <f t="shared" si="382"/>
        <v>0</v>
      </c>
      <c r="AP662" s="194">
        <f t="shared" si="382"/>
        <v>0</v>
      </c>
      <c r="AQ662" s="194">
        <f t="shared" si="382"/>
        <v>0</v>
      </c>
      <c r="AR662" s="194">
        <f t="shared" si="382"/>
        <v>0</v>
      </c>
      <c r="AS662" s="194">
        <f t="shared" si="382"/>
        <v>0</v>
      </c>
      <c r="AT662" s="194">
        <f t="shared" si="382"/>
        <v>0</v>
      </c>
      <c r="AU662" s="176">
        <f t="shared" si="382"/>
        <v>0</v>
      </c>
      <c r="AV662" s="329"/>
    </row>
    <row r="663" spans="1:48" ht="31.5" customHeight="1" x14ac:dyDescent="0.25">
      <c r="A663" s="532"/>
      <c r="B663" s="482" t="s">
        <v>710</v>
      </c>
      <c r="C663" s="558" t="s">
        <v>711</v>
      </c>
      <c r="D663" s="561" t="s">
        <v>660</v>
      </c>
      <c r="E663" s="564" t="s">
        <v>712</v>
      </c>
      <c r="F663" s="6" t="s">
        <v>18</v>
      </c>
      <c r="G663" s="6" t="s">
        <v>20</v>
      </c>
      <c r="H663" s="6" t="s">
        <v>59</v>
      </c>
      <c r="I663" s="6" t="s">
        <v>713</v>
      </c>
      <c r="J663" s="479">
        <v>2018</v>
      </c>
      <c r="K663" s="479">
        <v>2023</v>
      </c>
      <c r="L663" s="488">
        <v>22.631</v>
      </c>
      <c r="M663" s="510">
        <f>Q668+R668+S668+T668</f>
        <v>21.288360000000001</v>
      </c>
      <c r="N663" s="9">
        <v>0</v>
      </c>
      <c r="O663" s="9">
        <v>0</v>
      </c>
      <c r="P663" s="9">
        <v>0</v>
      </c>
      <c r="Q663" s="9">
        <v>0</v>
      </c>
      <c r="R663" s="9">
        <v>21.288360000000001</v>
      </c>
      <c r="S663" s="9">
        <v>0</v>
      </c>
      <c r="T663" s="9">
        <v>0</v>
      </c>
      <c r="U663" s="9">
        <f>SUM(N663:T663)</f>
        <v>21.288360000000001</v>
      </c>
      <c r="V663" s="205" t="s">
        <v>3</v>
      </c>
      <c r="W663" s="94">
        <v>0</v>
      </c>
      <c r="X663" s="94">
        <v>0</v>
      </c>
      <c r="Y663" s="94">
        <v>0</v>
      </c>
      <c r="Z663" s="94">
        <v>0</v>
      </c>
      <c r="AA663" s="94">
        <v>0</v>
      </c>
      <c r="AB663" s="94">
        <v>0</v>
      </c>
      <c r="AC663" s="94">
        <v>0</v>
      </c>
      <c r="AD663" s="94">
        <v>0</v>
      </c>
      <c r="AE663" s="94">
        <v>0</v>
      </c>
      <c r="AF663" s="94">
        <v>0</v>
      </c>
      <c r="AG663" s="94">
        <v>0</v>
      </c>
      <c r="AH663" s="9">
        <v>0</v>
      </c>
      <c r="AI663" s="9">
        <v>0</v>
      </c>
      <c r="AJ663" s="9">
        <v>0</v>
      </c>
      <c r="AK663" s="94">
        <v>0</v>
      </c>
      <c r="AL663" s="94">
        <v>0</v>
      </c>
      <c r="AM663" s="94">
        <v>0</v>
      </c>
      <c r="AN663" s="94">
        <v>0</v>
      </c>
      <c r="AO663" s="94">
        <v>0</v>
      </c>
      <c r="AP663" s="94">
        <v>0</v>
      </c>
      <c r="AQ663" s="94">
        <v>0</v>
      </c>
      <c r="AR663" s="94">
        <v>0</v>
      </c>
      <c r="AS663" s="94">
        <v>0</v>
      </c>
      <c r="AT663" s="94">
        <v>0</v>
      </c>
      <c r="AU663" s="9">
        <v>0</v>
      </c>
      <c r="AV663" s="303"/>
    </row>
    <row r="664" spans="1:48" ht="15.75" customHeight="1" x14ac:dyDescent="0.25">
      <c r="A664" s="532"/>
      <c r="B664" s="483"/>
      <c r="C664" s="559"/>
      <c r="D664" s="562"/>
      <c r="E664" s="565"/>
      <c r="F664" s="24" t="s">
        <v>19</v>
      </c>
      <c r="G664" s="24" t="s">
        <v>22</v>
      </c>
      <c r="H664" s="24" t="s">
        <v>59</v>
      </c>
      <c r="I664" s="24" t="s">
        <v>631</v>
      </c>
      <c r="J664" s="480"/>
      <c r="K664" s="480"/>
      <c r="L664" s="556"/>
      <c r="M664" s="51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 t="shared" ref="U664:U668" si="383">SUM(N664:T664)</f>
        <v>0</v>
      </c>
      <c r="V664" s="173" t="s">
        <v>8</v>
      </c>
      <c r="W664" s="94">
        <v>0</v>
      </c>
      <c r="X664" s="94">
        <v>0</v>
      </c>
      <c r="Y664" s="94">
        <v>0</v>
      </c>
      <c r="Z664" s="94">
        <v>0</v>
      </c>
      <c r="AA664" s="94">
        <v>0</v>
      </c>
      <c r="AB664" s="94">
        <v>0</v>
      </c>
      <c r="AC664" s="94">
        <v>0</v>
      </c>
      <c r="AD664" s="94">
        <v>0</v>
      </c>
      <c r="AE664" s="94">
        <v>0</v>
      </c>
      <c r="AF664" s="94">
        <v>0</v>
      </c>
      <c r="AG664" s="94">
        <v>0</v>
      </c>
      <c r="AH664" s="9">
        <v>0</v>
      </c>
      <c r="AI664" s="9">
        <v>0</v>
      </c>
      <c r="AJ664" s="9">
        <v>0</v>
      </c>
      <c r="AK664" s="94">
        <v>0</v>
      </c>
      <c r="AL664" s="94">
        <v>0</v>
      </c>
      <c r="AM664" s="94">
        <v>0</v>
      </c>
      <c r="AN664" s="94">
        <v>0</v>
      </c>
      <c r="AO664" s="94">
        <v>0</v>
      </c>
      <c r="AP664" s="94">
        <v>0</v>
      </c>
      <c r="AQ664" s="94">
        <v>0</v>
      </c>
      <c r="AR664" s="94">
        <v>0</v>
      </c>
      <c r="AS664" s="94">
        <v>0</v>
      </c>
      <c r="AT664" s="94">
        <v>0</v>
      </c>
      <c r="AU664" s="9">
        <v>0</v>
      </c>
      <c r="AV664" s="303"/>
    </row>
    <row r="665" spans="1:48" ht="15.75" customHeight="1" x14ac:dyDescent="0.25">
      <c r="A665" s="532"/>
      <c r="B665" s="483"/>
      <c r="C665" s="559"/>
      <c r="D665" s="562"/>
      <c r="E665" s="565"/>
      <c r="F665" s="485" t="s">
        <v>39</v>
      </c>
      <c r="G665" s="485" t="s">
        <v>21</v>
      </c>
      <c r="H665" s="485" t="s">
        <v>59</v>
      </c>
      <c r="I665" s="485" t="s">
        <v>376</v>
      </c>
      <c r="J665" s="480"/>
      <c r="K665" s="480"/>
      <c r="L665" s="556"/>
      <c r="M665" s="51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>SUM(N665:T665)</f>
        <v>0</v>
      </c>
      <c r="V665" s="205" t="s">
        <v>50</v>
      </c>
      <c r="W665" s="94">
        <v>0</v>
      </c>
      <c r="X665" s="94">
        <v>0</v>
      </c>
      <c r="Y665" s="94">
        <v>0</v>
      </c>
      <c r="Z665" s="94">
        <v>0</v>
      </c>
      <c r="AA665" s="94">
        <v>0</v>
      </c>
      <c r="AB665" s="94">
        <v>0</v>
      </c>
      <c r="AC665" s="94">
        <v>0</v>
      </c>
      <c r="AD665" s="94">
        <v>0</v>
      </c>
      <c r="AE665" s="94">
        <v>0</v>
      </c>
      <c r="AF665" s="94">
        <v>0</v>
      </c>
      <c r="AG665" s="94">
        <v>0</v>
      </c>
      <c r="AH665" s="9">
        <v>0</v>
      </c>
      <c r="AI665" s="9">
        <v>0</v>
      </c>
      <c r="AJ665" s="9">
        <v>0</v>
      </c>
      <c r="AK665" s="94">
        <v>0</v>
      </c>
      <c r="AL665" s="94">
        <v>0</v>
      </c>
      <c r="AM665" s="94">
        <v>0</v>
      </c>
      <c r="AN665" s="94">
        <v>0</v>
      </c>
      <c r="AO665" s="94">
        <v>0</v>
      </c>
      <c r="AP665" s="94">
        <v>0</v>
      </c>
      <c r="AQ665" s="94">
        <v>0</v>
      </c>
      <c r="AR665" s="94">
        <v>0</v>
      </c>
      <c r="AS665" s="94">
        <v>0</v>
      </c>
      <c r="AT665" s="94">
        <v>0</v>
      </c>
      <c r="AU665" s="9">
        <v>0</v>
      </c>
      <c r="AV665" s="303"/>
    </row>
    <row r="666" spans="1:48" ht="15.75" customHeight="1" x14ac:dyDescent="0.25">
      <c r="A666" s="532"/>
      <c r="B666" s="483"/>
      <c r="C666" s="559"/>
      <c r="D666" s="562"/>
      <c r="E666" s="565"/>
      <c r="F666" s="486"/>
      <c r="G666" s="486"/>
      <c r="H666" s="486"/>
      <c r="I666" s="486"/>
      <c r="J666" s="480"/>
      <c r="K666" s="480"/>
      <c r="L666" s="556"/>
      <c r="M666" s="511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 t="shared" si="383"/>
        <v>0</v>
      </c>
      <c r="V666" s="205" t="s">
        <v>51</v>
      </c>
      <c r="W666" s="94">
        <v>0</v>
      </c>
      <c r="X666" s="94">
        <v>0</v>
      </c>
      <c r="Y666" s="94">
        <v>0</v>
      </c>
      <c r="Z666" s="94">
        <v>0</v>
      </c>
      <c r="AA666" s="94">
        <v>0</v>
      </c>
      <c r="AB666" s="94">
        <v>0</v>
      </c>
      <c r="AC666" s="94">
        <v>0</v>
      </c>
      <c r="AD666" s="94">
        <v>0</v>
      </c>
      <c r="AE666" s="94">
        <v>0</v>
      </c>
      <c r="AF666" s="94">
        <v>0</v>
      </c>
      <c r="AG666" s="94">
        <v>0</v>
      </c>
      <c r="AH666" s="9">
        <v>0</v>
      </c>
      <c r="AI666" s="9">
        <v>0</v>
      </c>
      <c r="AJ666" s="9">
        <v>0</v>
      </c>
      <c r="AK666" s="94">
        <v>0</v>
      </c>
      <c r="AL666" s="94">
        <v>0</v>
      </c>
      <c r="AM666" s="94">
        <v>0</v>
      </c>
      <c r="AN666" s="94">
        <v>0</v>
      </c>
      <c r="AO666" s="94">
        <v>0</v>
      </c>
      <c r="AP666" s="94">
        <v>0</v>
      </c>
      <c r="AQ666" s="94">
        <v>0</v>
      </c>
      <c r="AR666" s="94">
        <v>0</v>
      </c>
      <c r="AS666" s="94">
        <v>0</v>
      </c>
      <c r="AT666" s="94">
        <v>0</v>
      </c>
      <c r="AU666" s="9">
        <v>0</v>
      </c>
      <c r="AV666" s="303"/>
    </row>
    <row r="667" spans="1:48" ht="15.75" customHeight="1" x14ac:dyDescent="0.25">
      <c r="A667" s="532"/>
      <c r="B667" s="483"/>
      <c r="C667" s="559"/>
      <c r="D667" s="562"/>
      <c r="E667" s="565"/>
      <c r="F667" s="486"/>
      <c r="G667" s="486"/>
      <c r="H667" s="486"/>
      <c r="I667" s="486"/>
      <c r="J667" s="480"/>
      <c r="K667" s="480"/>
      <c r="L667" s="556"/>
      <c r="M667" s="511"/>
      <c r="N667" s="86">
        <v>1.2467699999999999</v>
      </c>
      <c r="O667" s="86">
        <v>0</v>
      </c>
      <c r="P667" s="86">
        <v>0</v>
      </c>
      <c r="Q667" s="86">
        <v>0</v>
      </c>
      <c r="R667" s="86">
        <v>0</v>
      </c>
      <c r="S667" s="86">
        <v>0</v>
      </c>
      <c r="T667" s="86">
        <v>0</v>
      </c>
      <c r="U667" s="9">
        <f t="shared" si="383"/>
        <v>1.2467699999999999</v>
      </c>
      <c r="V667" s="205" t="s">
        <v>52</v>
      </c>
      <c r="W667" s="192">
        <v>0</v>
      </c>
      <c r="X667" s="192">
        <v>0</v>
      </c>
      <c r="Y667" s="192">
        <v>0</v>
      </c>
      <c r="Z667" s="192">
        <v>0</v>
      </c>
      <c r="AA667" s="192">
        <v>0</v>
      </c>
      <c r="AB667" s="192">
        <v>0</v>
      </c>
      <c r="AC667" s="192">
        <v>0</v>
      </c>
      <c r="AD667" s="192">
        <v>0</v>
      </c>
      <c r="AE667" s="192">
        <v>0</v>
      </c>
      <c r="AF667" s="192">
        <v>0</v>
      </c>
      <c r="AG667" s="192">
        <v>0</v>
      </c>
      <c r="AH667" s="86">
        <v>0</v>
      </c>
      <c r="AI667" s="86">
        <v>0</v>
      </c>
      <c r="AJ667" s="86">
        <v>0</v>
      </c>
      <c r="AK667" s="192">
        <v>0</v>
      </c>
      <c r="AL667" s="192">
        <v>0</v>
      </c>
      <c r="AM667" s="192">
        <v>0</v>
      </c>
      <c r="AN667" s="192">
        <v>0</v>
      </c>
      <c r="AO667" s="192">
        <v>0</v>
      </c>
      <c r="AP667" s="192">
        <v>0</v>
      </c>
      <c r="AQ667" s="192">
        <v>0</v>
      </c>
      <c r="AR667" s="192">
        <v>0</v>
      </c>
      <c r="AS667" s="192">
        <v>0</v>
      </c>
      <c r="AT667" s="192">
        <v>0</v>
      </c>
      <c r="AU667" s="86">
        <v>0</v>
      </c>
      <c r="AV667" s="303"/>
    </row>
    <row r="668" spans="1:48" x14ac:dyDescent="0.25">
      <c r="A668" s="532"/>
      <c r="B668" s="484"/>
      <c r="C668" s="560"/>
      <c r="D668" s="563"/>
      <c r="E668" s="566"/>
      <c r="F668" s="487"/>
      <c r="G668" s="487"/>
      <c r="H668" s="487"/>
      <c r="I668" s="487"/>
      <c r="J668" s="481"/>
      <c r="K668" s="481"/>
      <c r="L668" s="557"/>
      <c r="M668" s="512"/>
      <c r="N668" s="88">
        <f>SUM(N663:N667)</f>
        <v>1.2467699999999999</v>
      </c>
      <c r="O668" s="88">
        <f t="shared" ref="O668:T668" si="384">SUM(O663:O667)</f>
        <v>0</v>
      </c>
      <c r="P668" s="88">
        <f t="shared" si="384"/>
        <v>0</v>
      </c>
      <c r="Q668" s="176">
        <f t="shared" si="384"/>
        <v>0</v>
      </c>
      <c r="R668" s="176">
        <f t="shared" si="384"/>
        <v>21.288360000000001</v>
      </c>
      <c r="S668" s="176">
        <f t="shared" si="384"/>
        <v>0</v>
      </c>
      <c r="T668" s="176">
        <f t="shared" si="384"/>
        <v>0</v>
      </c>
      <c r="U668" s="177">
        <f t="shared" si="383"/>
        <v>22.535130000000002</v>
      </c>
      <c r="V668" s="178" t="s">
        <v>11</v>
      </c>
      <c r="W668" s="194">
        <f t="shared" ref="W668:AU668" si="385">SUM(W663:W667)</f>
        <v>0</v>
      </c>
      <c r="X668" s="194">
        <f t="shared" si="385"/>
        <v>0</v>
      </c>
      <c r="Y668" s="194">
        <f t="shared" si="385"/>
        <v>0</v>
      </c>
      <c r="Z668" s="194">
        <f t="shared" si="385"/>
        <v>0</v>
      </c>
      <c r="AA668" s="194">
        <f t="shared" si="385"/>
        <v>0</v>
      </c>
      <c r="AB668" s="194">
        <f t="shared" si="385"/>
        <v>0</v>
      </c>
      <c r="AC668" s="194">
        <f t="shared" si="385"/>
        <v>0</v>
      </c>
      <c r="AD668" s="194">
        <f t="shared" si="385"/>
        <v>0</v>
      </c>
      <c r="AE668" s="194">
        <f t="shared" si="385"/>
        <v>0</v>
      </c>
      <c r="AF668" s="194">
        <f t="shared" si="385"/>
        <v>0</v>
      </c>
      <c r="AG668" s="194">
        <f t="shared" si="385"/>
        <v>0</v>
      </c>
      <c r="AH668" s="176">
        <f t="shared" si="385"/>
        <v>0</v>
      </c>
      <c r="AI668" s="176">
        <f t="shared" si="385"/>
        <v>0</v>
      </c>
      <c r="AJ668" s="176">
        <f t="shared" si="385"/>
        <v>0</v>
      </c>
      <c r="AK668" s="194">
        <f t="shared" si="385"/>
        <v>0</v>
      </c>
      <c r="AL668" s="194">
        <f t="shared" si="385"/>
        <v>0</v>
      </c>
      <c r="AM668" s="194">
        <f t="shared" si="385"/>
        <v>0</v>
      </c>
      <c r="AN668" s="194">
        <f t="shared" si="385"/>
        <v>0</v>
      </c>
      <c r="AO668" s="194">
        <f t="shared" si="385"/>
        <v>0</v>
      </c>
      <c r="AP668" s="194">
        <f t="shared" si="385"/>
        <v>0</v>
      </c>
      <c r="AQ668" s="194">
        <f t="shared" si="385"/>
        <v>0</v>
      </c>
      <c r="AR668" s="194">
        <f t="shared" si="385"/>
        <v>0</v>
      </c>
      <c r="AS668" s="194">
        <f t="shared" si="385"/>
        <v>0</v>
      </c>
      <c r="AT668" s="194">
        <f t="shared" si="385"/>
        <v>0</v>
      </c>
      <c r="AU668" s="176">
        <f t="shared" si="385"/>
        <v>0</v>
      </c>
      <c r="AV668" s="329"/>
    </row>
    <row r="669" spans="1:48" ht="15.75" customHeight="1" x14ac:dyDescent="0.25">
      <c r="A669" s="532"/>
      <c r="B669" s="534" t="s">
        <v>714</v>
      </c>
      <c r="C669" s="558" t="s">
        <v>715</v>
      </c>
      <c r="D669" s="523" t="s">
        <v>660</v>
      </c>
      <c r="E669" s="516" t="s">
        <v>716</v>
      </c>
      <c r="F669" s="6" t="s">
        <v>18</v>
      </c>
      <c r="G669" s="6" t="s">
        <v>20</v>
      </c>
      <c r="H669" s="6" t="s">
        <v>59</v>
      </c>
      <c r="I669" s="6" t="s">
        <v>58</v>
      </c>
      <c r="J669" s="507">
        <v>2022</v>
      </c>
      <c r="K669" s="507">
        <v>2022</v>
      </c>
      <c r="L669" s="510">
        <v>2.8780000000000001</v>
      </c>
      <c r="M669" s="510">
        <f>Q675+R675+S675+T675</f>
        <v>2.8781500000000002</v>
      </c>
      <c r="N669" s="9">
        <v>0</v>
      </c>
      <c r="O669" s="9">
        <v>0</v>
      </c>
      <c r="P669" s="9">
        <v>0</v>
      </c>
      <c r="Q669" s="9">
        <v>2.8781500000000002</v>
      </c>
      <c r="R669" s="9">
        <v>0</v>
      </c>
      <c r="S669" s="9">
        <v>0</v>
      </c>
      <c r="T669" s="9">
        <v>0</v>
      </c>
      <c r="U669" s="9">
        <f>SUM(N669:T669)</f>
        <v>2.8781500000000002</v>
      </c>
      <c r="V669" s="205" t="s">
        <v>3</v>
      </c>
      <c r="W669" s="94">
        <v>2878.15</v>
      </c>
      <c r="X669" s="94">
        <f>X670</f>
        <v>398</v>
      </c>
      <c r="Y669" s="94">
        <f t="shared" ref="Y669:AS669" si="386">Y670</f>
        <v>0</v>
      </c>
      <c r="Z669" s="94">
        <f t="shared" si="386"/>
        <v>0</v>
      </c>
      <c r="AA669" s="94">
        <f t="shared" si="386"/>
        <v>0</v>
      </c>
      <c r="AB669" s="94">
        <f t="shared" si="386"/>
        <v>0</v>
      </c>
      <c r="AC669" s="94">
        <f t="shared" si="386"/>
        <v>0</v>
      </c>
      <c r="AD669" s="94">
        <f t="shared" si="386"/>
        <v>0</v>
      </c>
      <c r="AE669" s="94">
        <f t="shared" si="386"/>
        <v>0</v>
      </c>
      <c r="AF669" s="94">
        <f t="shared" si="386"/>
        <v>0</v>
      </c>
      <c r="AG669" s="94">
        <f t="shared" si="386"/>
        <v>398</v>
      </c>
      <c r="AH669" s="94">
        <f t="shared" si="386"/>
        <v>0</v>
      </c>
      <c r="AI669" s="94">
        <f t="shared" si="386"/>
        <v>0</v>
      </c>
      <c r="AJ669" s="94">
        <f t="shared" si="386"/>
        <v>0</v>
      </c>
      <c r="AK669" s="94">
        <f t="shared" si="386"/>
        <v>0</v>
      </c>
      <c r="AL669" s="94">
        <f t="shared" si="386"/>
        <v>0</v>
      </c>
      <c r="AM669" s="94">
        <f t="shared" si="386"/>
        <v>0</v>
      </c>
      <c r="AN669" s="94">
        <f t="shared" si="386"/>
        <v>0</v>
      </c>
      <c r="AO669" s="94">
        <f t="shared" si="386"/>
        <v>0</v>
      </c>
      <c r="AP669" s="94">
        <f t="shared" si="386"/>
        <v>0</v>
      </c>
      <c r="AQ669" s="94">
        <f t="shared" si="386"/>
        <v>0</v>
      </c>
      <c r="AR669" s="94">
        <f t="shared" si="386"/>
        <v>0</v>
      </c>
      <c r="AS669" s="94">
        <f t="shared" si="386"/>
        <v>0</v>
      </c>
      <c r="AT669" s="94">
        <v>0</v>
      </c>
      <c r="AU669" s="9">
        <v>0</v>
      </c>
      <c r="AV669" s="583" t="s">
        <v>1004</v>
      </c>
    </row>
    <row r="670" spans="1:48" s="276" customFormat="1" ht="31.5" hidden="1" customHeight="1" x14ac:dyDescent="0.2">
      <c r="A670" s="532"/>
      <c r="B670" s="535"/>
      <c r="C670" s="559"/>
      <c r="D670" s="524"/>
      <c r="E670" s="517"/>
      <c r="F670" s="287"/>
      <c r="G670" s="287"/>
      <c r="H670" s="287"/>
      <c r="I670" s="287"/>
      <c r="J670" s="508"/>
      <c r="K670" s="508"/>
      <c r="L670" s="511"/>
      <c r="M670" s="511"/>
      <c r="N670" s="278"/>
      <c r="O670" s="278"/>
      <c r="P670" s="278"/>
      <c r="Q670" s="278"/>
      <c r="R670" s="278"/>
      <c r="S670" s="278"/>
      <c r="T670" s="278"/>
      <c r="U670" s="278"/>
      <c r="V670" s="288" t="s">
        <v>970</v>
      </c>
      <c r="W670" s="275"/>
      <c r="X670" s="275">
        <v>398</v>
      </c>
      <c r="Y670" s="275"/>
      <c r="Z670" s="275"/>
      <c r="AA670" s="275"/>
      <c r="AB670" s="275"/>
      <c r="AC670" s="275"/>
      <c r="AD670" s="275"/>
      <c r="AE670" s="275"/>
      <c r="AF670" s="275"/>
      <c r="AG670" s="275">
        <v>398</v>
      </c>
      <c r="AH670" s="278"/>
      <c r="AI670" s="278"/>
      <c r="AJ670" s="278"/>
      <c r="AK670" s="275"/>
      <c r="AL670" s="275"/>
      <c r="AM670" s="275"/>
      <c r="AN670" s="275"/>
      <c r="AO670" s="275"/>
      <c r="AP670" s="275"/>
      <c r="AQ670" s="275"/>
      <c r="AR670" s="275"/>
      <c r="AS670" s="275"/>
      <c r="AT670" s="275"/>
      <c r="AU670" s="278"/>
      <c r="AV670" s="584"/>
    </row>
    <row r="671" spans="1:48" ht="31.5" x14ac:dyDescent="0.25">
      <c r="A671" s="532"/>
      <c r="B671" s="535"/>
      <c r="C671" s="559"/>
      <c r="D671" s="524"/>
      <c r="E671" s="517"/>
      <c r="F671" s="97" t="s">
        <v>19</v>
      </c>
      <c r="G671" s="97" t="s">
        <v>22</v>
      </c>
      <c r="H671" s="97" t="s">
        <v>59</v>
      </c>
      <c r="I671" s="97" t="s">
        <v>717</v>
      </c>
      <c r="J671" s="508"/>
      <c r="K671" s="508"/>
      <c r="L671" s="511"/>
      <c r="M671" s="511"/>
      <c r="N671" s="84">
        <v>0</v>
      </c>
      <c r="O671" s="84">
        <v>0</v>
      </c>
      <c r="P671" s="84">
        <v>0</v>
      </c>
      <c r="Q671" s="84">
        <v>0</v>
      </c>
      <c r="R671" s="84">
        <v>0</v>
      </c>
      <c r="S671" s="84">
        <v>0</v>
      </c>
      <c r="T671" s="84">
        <v>0</v>
      </c>
      <c r="U671" s="84">
        <f t="shared" ref="U671:U675" si="387">SUM(N671:T671)</f>
        <v>0</v>
      </c>
      <c r="V671" s="172" t="s">
        <v>8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193">
        <v>0</v>
      </c>
      <c r="AD671" s="193">
        <v>0</v>
      </c>
      <c r="AE671" s="193">
        <v>0</v>
      </c>
      <c r="AF671" s="193">
        <v>0</v>
      </c>
      <c r="AG671" s="193">
        <v>0</v>
      </c>
      <c r="AH671" s="84">
        <v>0</v>
      </c>
      <c r="AI671" s="84">
        <v>0</v>
      </c>
      <c r="AJ671" s="84">
        <v>0</v>
      </c>
      <c r="AK671" s="193">
        <v>0</v>
      </c>
      <c r="AL671" s="193">
        <v>0</v>
      </c>
      <c r="AM671" s="193">
        <v>0</v>
      </c>
      <c r="AN671" s="193">
        <v>0</v>
      </c>
      <c r="AO671" s="193">
        <v>0</v>
      </c>
      <c r="AP671" s="193">
        <v>0</v>
      </c>
      <c r="AQ671" s="193">
        <v>0</v>
      </c>
      <c r="AR671" s="193">
        <v>0</v>
      </c>
      <c r="AS671" s="193">
        <v>0</v>
      </c>
      <c r="AT671" s="193">
        <v>0</v>
      </c>
      <c r="AU671" s="84">
        <v>0</v>
      </c>
      <c r="AV671" s="584"/>
    </row>
    <row r="672" spans="1:48" ht="47.25" x14ac:dyDescent="0.25">
      <c r="A672" s="532"/>
      <c r="B672" s="535"/>
      <c r="C672" s="559"/>
      <c r="D672" s="524"/>
      <c r="E672" s="517"/>
      <c r="F672" s="513" t="s">
        <v>39</v>
      </c>
      <c r="G672" s="513" t="s">
        <v>21</v>
      </c>
      <c r="H672" s="513" t="s">
        <v>59</v>
      </c>
      <c r="I672" s="513" t="s">
        <v>376</v>
      </c>
      <c r="J672" s="508"/>
      <c r="K672" s="508"/>
      <c r="L672" s="511"/>
      <c r="M672" s="511"/>
      <c r="N672" s="84">
        <v>0</v>
      </c>
      <c r="O672" s="84">
        <v>0</v>
      </c>
      <c r="P672" s="84">
        <v>0</v>
      </c>
      <c r="Q672" s="84">
        <v>0</v>
      </c>
      <c r="R672" s="84">
        <v>0</v>
      </c>
      <c r="S672" s="84">
        <v>0</v>
      </c>
      <c r="T672" s="84">
        <v>0</v>
      </c>
      <c r="U672" s="84">
        <f>SUM(N672:T672)</f>
        <v>0</v>
      </c>
      <c r="V672" s="171" t="s">
        <v>50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193">
        <v>0</v>
      </c>
      <c r="AD672" s="193">
        <v>0</v>
      </c>
      <c r="AE672" s="193">
        <v>0</v>
      </c>
      <c r="AF672" s="193">
        <v>0</v>
      </c>
      <c r="AG672" s="193">
        <v>0</v>
      </c>
      <c r="AH672" s="84">
        <v>0</v>
      </c>
      <c r="AI672" s="84">
        <v>0</v>
      </c>
      <c r="AJ672" s="84">
        <v>0</v>
      </c>
      <c r="AK672" s="193">
        <v>0</v>
      </c>
      <c r="AL672" s="193">
        <v>0</v>
      </c>
      <c r="AM672" s="193">
        <v>0</v>
      </c>
      <c r="AN672" s="193">
        <v>0</v>
      </c>
      <c r="AO672" s="193">
        <v>0</v>
      </c>
      <c r="AP672" s="193">
        <v>0</v>
      </c>
      <c r="AQ672" s="193">
        <v>0</v>
      </c>
      <c r="AR672" s="193">
        <v>0</v>
      </c>
      <c r="AS672" s="193">
        <v>0</v>
      </c>
      <c r="AT672" s="193">
        <v>0</v>
      </c>
      <c r="AU672" s="84">
        <v>0</v>
      </c>
      <c r="AV672" s="584"/>
    </row>
    <row r="673" spans="1:48" x14ac:dyDescent="0.25">
      <c r="A673" s="532"/>
      <c r="B673" s="535"/>
      <c r="C673" s="559"/>
      <c r="D673" s="524"/>
      <c r="E673" s="517"/>
      <c r="F673" s="514"/>
      <c r="G673" s="514"/>
      <c r="H673" s="514"/>
      <c r="I673" s="514"/>
      <c r="J673" s="508"/>
      <c r="K673" s="508"/>
      <c r="L673" s="511"/>
      <c r="M673" s="511"/>
      <c r="N673" s="84">
        <v>0</v>
      </c>
      <c r="O673" s="84">
        <v>0</v>
      </c>
      <c r="P673" s="84">
        <v>0</v>
      </c>
      <c r="Q673" s="84">
        <v>0</v>
      </c>
      <c r="R673" s="84">
        <v>0</v>
      </c>
      <c r="S673" s="84">
        <v>0</v>
      </c>
      <c r="T673" s="84">
        <v>0</v>
      </c>
      <c r="U673" s="84">
        <f t="shared" si="387"/>
        <v>0</v>
      </c>
      <c r="V673" s="171" t="s">
        <v>51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193">
        <v>0</v>
      </c>
      <c r="AD673" s="193">
        <v>0</v>
      </c>
      <c r="AE673" s="193">
        <v>0</v>
      </c>
      <c r="AF673" s="193">
        <v>0</v>
      </c>
      <c r="AG673" s="193">
        <v>0</v>
      </c>
      <c r="AH673" s="84">
        <v>0</v>
      </c>
      <c r="AI673" s="84">
        <v>0</v>
      </c>
      <c r="AJ673" s="84">
        <v>0</v>
      </c>
      <c r="AK673" s="193">
        <v>0</v>
      </c>
      <c r="AL673" s="193">
        <v>0</v>
      </c>
      <c r="AM673" s="193">
        <v>0</v>
      </c>
      <c r="AN673" s="193">
        <v>0</v>
      </c>
      <c r="AO673" s="193">
        <v>0</v>
      </c>
      <c r="AP673" s="193">
        <v>0</v>
      </c>
      <c r="AQ673" s="193">
        <v>0</v>
      </c>
      <c r="AR673" s="193">
        <v>0</v>
      </c>
      <c r="AS673" s="193">
        <v>0</v>
      </c>
      <c r="AT673" s="193">
        <v>0</v>
      </c>
      <c r="AU673" s="84">
        <v>0</v>
      </c>
      <c r="AV673" s="584"/>
    </row>
    <row r="674" spans="1:48" ht="15.75" customHeight="1" x14ac:dyDescent="0.25">
      <c r="A674" s="532"/>
      <c r="B674" s="535"/>
      <c r="C674" s="559"/>
      <c r="D674" s="524"/>
      <c r="E674" s="517"/>
      <c r="F674" s="514"/>
      <c r="G674" s="514"/>
      <c r="H674" s="514"/>
      <c r="I674" s="514"/>
      <c r="J674" s="508"/>
      <c r="K674" s="508"/>
      <c r="L674" s="511"/>
      <c r="M674" s="511"/>
      <c r="N674" s="87">
        <v>0</v>
      </c>
      <c r="O674" s="87">
        <v>0</v>
      </c>
      <c r="P674" s="87">
        <v>0</v>
      </c>
      <c r="Q674" s="87">
        <v>0</v>
      </c>
      <c r="R674" s="87">
        <v>0</v>
      </c>
      <c r="S674" s="87">
        <v>0</v>
      </c>
      <c r="T674" s="87">
        <v>0</v>
      </c>
      <c r="U674" s="84">
        <f t="shared" si="387"/>
        <v>0</v>
      </c>
      <c r="V674" s="171" t="s">
        <v>52</v>
      </c>
      <c r="W674" s="208">
        <v>0</v>
      </c>
      <c r="X674" s="208">
        <v>0</v>
      </c>
      <c r="Y674" s="208">
        <v>0</v>
      </c>
      <c r="Z674" s="208">
        <v>0</v>
      </c>
      <c r="AA674" s="208">
        <v>0</v>
      </c>
      <c r="AB674" s="208">
        <v>0</v>
      </c>
      <c r="AC674" s="208">
        <v>0</v>
      </c>
      <c r="AD674" s="208">
        <v>0</v>
      </c>
      <c r="AE674" s="208">
        <v>0</v>
      </c>
      <c r="AF674" s="208">
        <v>0</v>
      </c>
      <c r="AG674" s="208">
        <v>0</v>
      </c>
      <c r="AH674" s="87">
        <v>0</v>
      </c>
      <c r="AI674" s="87">
        <v>0</v>
      </c>
      <c r="AJ674" s="87">
        <v>0</v>
      </c>
      <c r="AK674" s="208">
        <v>0</v>
      </c>
      <c r="AL674" s="208">
        <v>0</v>
      </c>
      <c r="AM674" s="208">
        <v>0</v>
      </c>
      <c r="AN674" s="208">
        <v>0</v>
      </c>
      <c r="AO674" s="208">
        <v>0</v>
      </c>
      <c r="AP674" s="208">
        <v>0</v>
      </c>
      <c r="AQ674" s="208">
        <v>0</v>
      </c>
      <c r="AR674" s="208">
        <v>0</v>
      </c>
      <c r="AS674" s="208">
        <v>0</v>
      </c>
      <c r="AT674" s="208">
        <v>0</v>
      </c>
      <c r="AU674" s="87">
        <v>0</v>
      </c>
      <c r="AV674" s="586"/>
    </row>
    <row r="675" spans="1:48" x14ac:dyDescent="0.25">
      <c r="A675" s="533"/>
      <c r="B675" s="536"/>
      <c r="C675" s="560"/>
      <c r="D675" s="525"/>
      <c r="E675" s="518"/>
      <c r="F675" s="515"/>
      <c r="G675" s="515"/>
      <c r="H675" s="515"/>
      <c r="I675" s="515"/>
      <c r="J675" s="509"/>
      <c r="K675" s="509"/>
      <c r="L675" s="512"/>
      <c r="M675" s="512"/>
      <c r="N675" s="89">
        <f>SUM(N669:N674)</f>
        <v>0</v>
      </c>
      <c r="O675" s="89">
        <f t="shared" ref="O675:T675" si="388">SUM(O669:O674)</f>
        <v>0</v>
      </c>
      <c r="P675" s="89">
        <f t="shared" si="388"/>
        <v>0</v>
      </c>
      <c r="Q675" s="176">
        <f t="shared" si="388"/>
        <v>2.8781500000000002</v>
      </c>
      <c r="R675" s="176">
        <f t="shared" si="388"/>
        <v>0</v>
      </c>
      <c r="S675" s="176">
        <f t="shared" si="388"/>
        <v>0</v>
      </c>
      <c r="T675" s="176">
        <f t="shared" si="388"/>
        <v>0</v>
      </c>
      <c r="U675" s="177">
        <f t="shared" si="387"/>
        <v>2.8781500000000002</v>
      </c>
      <c r="V675" s="178" t="s">
        <v>11</v>
      </c>
      <c r="W675" s="194">
        <f t="shared" ref="W675:AU675" si="389">SUM(W669:W674)</f>
        <v>2878.15</v>
      </c>
      <c r="X675" s="194">
        <f>X669</f>
        <v>398</v>
      </c>
      <c r="Y675" s="194">
        <f t="shared" ref="Y675:AS675" si="390">Y669</f>
        <v>0</v>
      </c>
      <c r="Z675" s="194">
        <f t="shared" si="390"/>
        <v>0</v>
      </c>
      <c r="AA675" s="194">
        <f t="shared" si="390"/>
        <v>0</v>
      </c>
      <c r="AB675" s="194">
        <f t="shared" si="390"/>
        <v>0</v>
      </c>
      <c r="AC675" s="194">
        <f t="shared" si="390"/>
        <v>0</v>
      </c>
      <c r="AD675" s="194">
        <f t="shared" si="390"/>
        <v>0</v>
      </c>
      <c r="AE675" s="194">
        <f t="shared" si="390"/>
        <v>0</v>
      </c>
      <c r="AF675" s="194">
        <f t="shared" si="390"/>
        <v>0</v>
      </c>
      <c r="AG675" s="194">
        <f t="shared" si="390"/>
        <v>398</v>
      </c>
      <c r="AH675" s="194">
        <f t="shared" si="390"/>
        <v>0</v>
      </c>
      <c r="AI675" s="194">
        <f t="shared" si="390"/>
        <v>0</v>
      </c>
      <c r="AJ675" s="194">
        <f t="shared" si="390"/>
        <v>0</v>
      </c>
      <c r="AK675" s="194">
        <f t="shared" si="390"/>
        <v>0</v>
      </c>
      <c r="AL675" s="194">
        <f t="shared" si="390"/>
        <v>0</v>
      </c>
      <c r="AM675" s="194">
        <f t="shared" si="390"/>
        <v>0</v>
      </c>
      <c r="AN675" s="194">
        <f t="shared" si="390"/>
        <v>0</v>
      </c>
      <c r="AO675" s="194">
        <f t="shared" si="390"/>
        <v>0</v>
      </c>
      <c r="AP675" s="194">
        <f t="shared" si="390"/>
        <v>0</v>
      </c>
      <c r="AQ675" s="194">
        <f t="shared" si="390"/>
        <v>0</v>
      </c>
      <c r="AR675" s="194">
        <f t="shared" si="390"/>
        <v>0</v>
      </c>
      <c r="AS675" s="194">
        <f t="shared" si="390"/>
        <v>0</v>
      </c>
      <c r="AT675" s="194">
        <f t="shared" si="389"/>
        <v>0</v>
      </c>
      <c r="AU675" s="176">
        <f t="shared" si="389"/>
        <v>0</v>
      </c>
      <c r="AV675" s="329"/>
    </row>
    <row r="676" spans="1:48" ht="19.5" customHeight="1" x14ac:dyDescent="0.25">
      <c r="A676" s="503" t="s">
        <v>718</v>
      </c>
      <c r="B676" s="504"/>
      <c r="C676" s="504"/>
      <c r="D676" s="504"/>
      <c r="E676" s="504"/>
      <c r="F676" s="504"/>
      <c r="G676" s="504"/>
      <c r="H676" s="504"/>
      <c r="I676" s="504"/>
      <c r="J676" s="504"/>
      <c r="K676" s="504"/>
      <c r="L676" s="504"/>
      <c r="M676" s="504"/>
      <c r="N676" s="504"/>
      <c r="O676" s="504"/>
      <c r="P676" s="504"/>
      <c r="Q676" s="504"/>
      <c r="R676" s="504"/>
      <c r="S676" s="504"/>
      <c r="T676" s="504"/>
      <c r="U676" s="504"/>
      <c r="V676" s="504"/>
      <c r="W676" s="505"/>
      <c r="X676" s="505"/>
      <c r="Y676" s="505"/>
      <c r="Z676" s="505"/>
      <c r="AA676" s="505"/>
      <c r="AB676" s="505"/>
      <c r="AC676" s="505"/>
      <c r="AD676" s="505"/>
      <c r="AE676" s="505"/>
      <c r="AF676" s="505"/>
      <c r="AG676" s="505"/>
      <c r="AH676" s="505"/>
      <c r="AI676" s="505"/>
      <c r="AJ676" s="505"/>
      <c r="AK676" s="505"/>
      <c r="AL676" s="505"/>
      <c r="AM676" s="505"/>
      <c r="AN676" s="505"/>
      <c r="AO676" s="505"/>
      <c r="AP676" s="505"/>
      <c r="AQ676" s="505"/>
      <c r="AR676" s="505"/>
      <c r="AS676" s="505"/>
      <c r="AT676" s="505"/>
      <c r="AU676" s="505"/>
      <c r="AV676" s="506"/>
    </row>
    <row r="677" spans="1:48" ht="15.75" customHeight="1" x14ac:dyDescent="0.25">
      <c r="A677" s="418" t="s">
        <v>54</v>
      </c>
      <c r="B677" s="482" t="s">
        <v>719</v>
      </c>
      <c r="C677" s="558" t="s">
        <v>720</v>
      </c>
      <c r="D677" s="523" t="s">
        <v>660</v>
      </c>
      <c r="E677" s="516" t="s">
        <v>721</v>
      </c>
      <c r="F677" s="6" t="s">
        <v>18</v>
      </c>
      <c r="G677" s="6" t="s">
        <v>20</v>
      </c>
      <c r="H677" s="6" t="s">
        <v>59</v>
      </c>
      <c r="I677" s="6" t="s">
        <v>722</v>
      </c>
      <c r="J677" s="479">
        <v>2023</v>
      </c>
      <c r="K677" s="479">
        <v>2025</v>
      </c>
      <c r="L677" s="488">
        <v>3.738</v>
      </c>
      <c r="M677" s="510">
        <f>Q682+R682+S682+T682</f>
        <v>2.2125000000000001E-3</v>
      </c>
      <c r="N677" s="9">
        <v>0</v>
      </c>
      <c r="O677" s="9">
        <v>0</v>
      </c>
      <c r="P677" s="9">
        <v>0</v>
      </c>
      <c r="Q677" s="9">
        <v>0</v>
      </c>
      <c r="R677" s="9">
        <v>7.3750000000000009E-4</v>
      </c>
      <c r="S677" s="9">
        <v>7.3750000000000009E-4</v>
      </c>
      <c r="T677" s="9">
        <v>7.3750000000000009E-4</v>
      </c>
      <c r="U677" s="9">
        <f>SUM(N677:T677)</f>
        <v>2.2125000000000001E-3</v>
      </c>
      <c r="V677" s="205" t="s">
        <v>3</v>
      </c>
      <c r="W677" s="94">
        <v>0</v>
      </c>
      <c r="X677" s="94">
        <v>0</v>
      </c>
      <c r="Y677" s="94">
        <v>0</v>
      </c>
      <c r="Z677" s="94">
        <v>0</v>
      </c>
      <c r="AA677" s="94">
        <v>0</v>
      </c>
      <c r="AB677" s="94">
        <v>0</v>
      </c>
      <c r="AC677" s="94">
        <v>0</v>
      </c>
      <c r="AD677" s="94">
        <v>0</v>
      </c>
      <c r="AE677" s="94">
        <v>0</v>
      </c>
      <c r="AF677" s="94">
        <v>0</v>
      </c>
      <c r="AG677" s="94">
        <v>0</v>
      </c>
      <c r="AH677" s="9">
        <v>0</v>
      </c>
      <c r="AI677" s="9">
        <v>0</v>
      </c>
      <c r="AJ677" s="9">
        <v>0</v>
      </c>
      <c r="AK677" s="94">
        <v>0</v>
      </c>
      <c r="AL677" s="94">
        <v>0</v>
      </c>
      <c r="AM677" s="94">
        <v>0</v>
      </c>
      <c r="AN677" s="94">
        <v>0</v>
      </c>
      <c r="AO677" s="94">
        <v>0</v>
      </c>
      <c r="AP677" s="94">
        <v>0</v>
      </c>
      <c r="AQ677" s="94">
        <v>0</v>
      </c>
      <c r="AR677" s="94">
        <v>0</v>
      </c>
      <c r="AS677" s="94">
        <v>0</v>
      </c>
      <c r="AT677" s="94">
        <v>0</v>
      </c>
      <c r="AU677" s="9">
        <v>0</v>
      </c>
      <c r="AV677" s="303"/>
    </row>
    <row r="678" spans="1:48" ht="31.5" x14ac:dyDescent="0.25">
      <c r="A678" s="419"/>
      <c r="B678" s="483"/>
      <c r="C678" s="559"/>
      <c r="D678" s="524"/>
      <c r="E678" s="517"/>
      <c r="F678" s="24" t="s">
        <v>19</v>
      </c>
      <c r="G678" s="24" t="s">
        <v>22</v>
      </c>
      <c r="H678" s="24" t="s">
        <v>59</v>
      </c>
      <c r="I678" s="97" t="s">
        <v>676</v>
      </c>
      <c r="J678" s="480"/>
      <c r="K678" s="480"/>
      <c r="L678" s="556"/>
      <c r="M678" s="511"/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84">
        <f t="shared" ref="U678:U682" si="391">SUM(N678:T678)</f>
        <v>0</v>
      </c>
      <c r="V678" s="173" t="s">
        <v>8</v>
      </c>
      <c r="W678" s="94">
        <v>0</v>
      </c>
      <c r="X678" s="94">
        <v>0</v>
      </c>
      <c r="Y678" s="94">
        <v>0</v>
      </c>
      <c r="Z678" s="94">
        <v>0</v>
      </c>
      <c r="AA678" s="94">
        <v>0</v>
      </c>
      <c r="AB678" s="94">
        <v>0</v>
      </c>
      <c r="AC678" s="94">
        <v>0</v>
      </c>
      <c r="AD678" s="94">
        <v>0</v>
      </c>
      <c r="AE678" s="94">
        <v>0</v>
      </c>
      <c r="AF678" s="94">
        <v>0</v>
      </c>
      <c r="AG678" s="94">
        <v>0</v>
      </c>
      <c r="AH678" s="9">
        <v>0</v>
      </c>
      <c r="AI678" s="9">
        <v>0</v>
      </c>
      <c r="AJ678" s="9">
        <v>0</v>
      </c>
      <c r="AK678" s="94">
        <v>0</v>
      </c>
      <c r="AL678" s="94">
        <v>0</v>
      </c>
      <c r="AM678" s="94">
        <v>0</v>
      </c>
      <c r="AN678" s="94">
        <v>0</v>
      </c>
      <c r="AO678" s="94">
        <v>0</v>
      </c>
      <c r="AP678" s="94">
        <v>0</v>
      </c>
      <c r="AQ678" s="94">
        <v>0</v>
      </c>
      <c r="AR678" s="94">
        <v>0</v>
      </c>
      <c r="AS678" s="94">
        <v>0</v>
      </c>
      <c r="AT678" s="94">
        <v>0</v>
      </c>
      <c r="AU678" s="9">
        <v>0</v>
      </c>
      <c r="AV678" s="303"/>
    </row>
    <row r="679" spans="1:48" ht="47.25" x14ac:dyDescent="0.25">
      <c r="A679" s="419"/>
      <c r="B679" s="483"/>
      <c r="C679" s="559"/>
      <c r="D679" s="524"/>
      <c r="E679" s="517"/>
      <c r="F679" s="485" t="s">
        <v>39</v>
      </c>
      <c r="G679" s="485" t="s">
        <v>21</v>
      </c>
      <c r="H679" s="485" t="s">
        <v>59</v>
      </c>
      <c r="I679" s="513" t="s">
        <v>302</v>
      </c>
      <c r="J679" s="480"/>
      <c r="K679" s="480"/>
      <c r="L679" s="556"/>
      <c r="M679" s="511"/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84">
        <f>SUM(N679:T679)</f>
        <v>0</v>
      </c>
      <c r="V679" s="205" t="s">
        <v>50</v>
      </c>
      <c r="W679" s="94">
        <v>0</v>
      </c>
      <c r="X679" s="94">
        <v>0</v>
      </c>
      <c r="Y679" s="94">
        <v>0</v>
      </c>
      <c r="Z679" s="94">
        <v>0</v>
      </c>
      <c r="AA679" s="94">
        <v>0</v>
      </c>
      <c r="AB679" s="94">
        <v>0</v>
      </c>
      <c r="AC679" s="94">
        <v>0</v>
      </c>
      <c r="AD679" s="94">
        <v>0</v>
      </c>
      <c r="AE679" s="94">
        <v>0</v>
      </c>
      <c r="AF679" s="94">
        <v>0</v>
      </c>
      <c r="AG679" s="94">
        <v>0</v>
      </c>
      <c r="AH679" s="9">
        <v>0</v>
      </c>
      <c r="AI679" s="9">
        <v>0</v>
      </c>
      <c r="AJ679" s="9">
        <v>0</v>
      </c>
      <c r="AK679" s="94">
        <v>0</v>
      </c>
      <c r="AL679" s="94">
        <v>0</v>
      </c>
      <c r="AM679" s="94">
        <v>0</v>
      </c>
      <c r="AN679" s="94">
        <v>0</v>
      </c>
      <c r="AO679" s="94">
        <v>0</v>
      </c>
      <c r="AP679" s="94">
        <v>0</v>
      </c>
      <c r="AQ679" s="94">
        <v>0</v>
      </c>
      <c r="AR679" s="94">
        <v>0</v>
      </c>
      <c r="AS679" s="94">
        <v>0</v>
      </c>
      <c r="AT679" s="94">
        <v>0</v>
      </c>
      <c r="AU679" s="9">
        <v>0</v>
      </c>
      <c r="AV679" s="303"/>
    </row>
    <row r="680" spans="1:48" ht="15.75" customHeight="1" x14ac:dyDescent="0.25">
      <c r="A680" s="419"/>
      <c r="B680" s="483"/>
      <c r="C680" s="559"/>
      <c r="D680" s="524"/>
      <c r="E680" s="517"/>
      <c r="F680" s="486"/>
      <c r="G680" s="486"/>
      <c r="H680" s="486"/>
      <c r="I680" s="514"/>
      <c r="J680" s="480"/>
      <c r="K680" s="480"/>
      <c r="L680" s="556"/>
      <c r="M680" s="511"/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84">
        <f t="shared" si="391"/>
        <v>0</v>
      </c>
      <c r="V680" s="205" t="s">
        <v>51</v>
      </c>
      <c r="W680" s="94">
        <v>0</v>
      </c>
      <c r="X680" s="94">
        <v>0</v>
      </c>
      <c r="Y680" s="94">
        <v>0</v>
      </c>
      <c r="Z680" s="94">
        <v>0</v>
      </c>
      <c r="AA680" s="94">
        <v>0</v>
      </c>
      <c r="AB680" s="94">
        <v>0</v>
      </c>
      <c r="AC680" s="94">
        <v>0</v>
      </c>
      <c r="AD680" s="94">
        <v>0</v>
      </c>
      <c r="AE680" s="94">
        <v>0</v>
      </c>
      <c r="AF680" s="94">
        <v>0</v>
      </c>
      <c r="AG680" s="94">
        <v>0</v>
      </c>
      <c r="AH680" s="9">
        <v>0</v>
      </c>
      <c r="AI680" s="9">
        <v>0</v>
      </c>
      <c r="AJ680" s="9">
        <v>0</v>
      </c>
      <c r="AK680" s="94">
        <v>0</v>
      </c>
      <c r="AL680" s="94">
        <v>0</v>
      </c>
      <c r="AM680" s="94">
        <v>0</v>
      </c>
      <c r="AN680" s="94">
        <v>0</v>
      </c>
      <c r="AO680" s="94">
        <v>0</v>
      </c>
      <c r="AP680" s="94">
        <v>0</v>
      </c>
      <c r="AQ680" s="94">
        <v>0</v>
      </c>
      <c r="AR680" s="94">
        <v>0</v>
      </c>
      <c r="AS680" s="94">
        <v>0</v>
      </c>
      <c r="AT680" s="94">
        <v>0</v>
      </c>
      <c r="AU680" s="9">
        <v>0</v>
      </c>
      <c r="AV680" s="303"/>
    </row>
    <row r="681" spans="1:48" x14ac:dyDescent="0.25">
      <c r="A681" s="419"/>
      <c r="B681" s="483"/>
      <c r="C681" s="559"/>
      <c r="D681" s="524"/>
      <c r="E681" s="517"/>
      <c r="F681" s="486"/>
      <c r="G681" s="486"/>
      <c r="H681" s="486"/>
      <c r="I681" s="514"/>
      <c r="J681" s="480"/>
      <c r="K681" s="480"/>
      <c r="L681" s="556"/>
      <c r="M681" s="511"/>
      <c r="N681" s="86">
        <v>0</v>
      </c>
      <c r="O681" s="86">
        <v>0</v>
      </c>
      <c r="P681" s="86">
        <v>0</v>
      </c>
      <c r="Q681" s="86">
        <v>0</v>
      </c>
      <c r="R681" s="86">
        <v>0</v>
      </c>
      <c r="S681" s="86">
        <v>0</v>
      </c>
      <c r="T681" s="86">
        <v>0</v>
      </c>
      <c r="U681" s="84">
        <f t="shared" si="391"/>
        <v>0</v>
      </c>
      <c r="V681" s="205" t="s">
        <v>52</v>
      </c>
      <c r="W681" s="192">
        <v>0</v>
      </c>
      <c r="X681" s="192">
        <v>0</v>
      </c>
      <c r="Y681" s="192">
        <v>0</v>
      </c>
      <c r="Z681" s="192">
        <v>0</v>
      </c>
      <c r="AA681" s="192">
        <v>0</v>
      </c>
      <c r="AB681" s="192">
        <v>0</v>
      </c>
      <c r="AC681" s="192">
        <v>0</v>
      </c>
      <c r="AD681" s="192">
        <v>0</v>
      </c>
      <c r="AE681" s="192">
        <v>0</v>
      </c>
      <c r="AF681" s="192">
        <v>0</v>
      </c>
      <c r="AG681" s="192">
        <v>0</v>
      </c>
      <c r="AH681" s="86">
        <v>0</v>
      </c>
      <c r="AI681" s="86">
        <v>0</v>
      </c>
      <c r="AJ681" s="86">
        <v>0</v>
      </c>
      <c r="AK681" s="192">
        <v>0</v>
      </c>
      <c r="AL681" s="192">
        <v>0</v>
      </c>
      <c r="AM681" s="192">
        <v>0</v>
      </c>
      <c r="AN681" s="192">
        <v>0</v>
      </c>
      <c r="AO681" s="192">
        <v>0</v>
      </c>
      <c r="AP681" s="192">
        <v>0</v>
      </c>
      <c r="AQ681" s="192">
        <v>0</v>
      </c>
      <c r="AR681" s="192">
        <v>0</v>
      </c>
      <c r="AS681" s="192">
        <v>0</v>
      </c>
      <c r="AT681" s="192">
        <v>0</v>
      </c>
      <c r="AU681" s="86">
        <v>0</v>
      </c>
      <c r="AV681" s="303"/>
    </row>
    <row r="682" spans="1:48" x14ac:dyDescent="0.25">
      <c r="A682" s="420"/>
      <c r="B682" s="484"/>
      <c r="C682" s="560"/>
      <c r="D682" s="525"/>
      <c r="E682" s="518"/>
      <c r="F682" s="487"/>
      <c r="G682" s="487"/>
      <c r="H682" s="487"/>
      <c r="I682" s="515"/>
      <c r="J682" s="481"/>
      <c r="K682" s="481"/>
      <c r="L682" s="557"/>
      <c r="M682" s="512"/>
      <c r="N682" s="89">
        <f>SUM(N677:N681)</f>
        <v>0</v>
      </c>
      <c r="O682" s="89">
        <f t="shared" ref="O682:T682" si="392">SUM(O677:O681)</f>
        <v>0</v>
      </c>
      <c r="P682" s="89">
        <f t="shared" si="392"/>
        <v>0</v>
      </c>
      <c r="Q682" s="176">
        <f t="shared" si="392"/>
        <v>0</v>
      </c>
      <c r="R682" s="176">
        <f t="shared" si="392"/>
        <v>7.3750000000000009E-4</v>
      </c>
      <c r="S682" s="176">
        <f t="shared" si="392"/>
        <v>7.3750000000000009E-4</v>
      </c>
      <c r="T682" s="176">
        <f t="shared" si="392"/>
        <v>7.3750000000000009E-4</v>
      </c>
      <c r="U682" s="177">
        <f t="shared" si="391"/>
        <v>2.2125000000000001E-3</v>
      </c>
      <c r="V682" s="178" t="s">
        <v>11</v>
      </c>
      <c r="W682" s="194">
        <f t="shared" ref="W682:AU682" si="393">SUM(W677:W681)</f>
        <v>0</v>
      </c>
      <c r="X682" s="194">
        <f t="shared" si="393"/>
        <v>0</v>
      </c>
      <c r="Y682" s="194">
        <f t="shared" si="393"/>
        <v>0</v>
      </c>
      <c r="Z682" s="194">
        <f t="shared" si="393"/>
        <v>0</v>
      </c>
      <c r="AA682" s="194">
        <f t="shared" si="393"/>
        <v>0</v>
      </c>
      <c r="AB682" s="194">
        <f t="shared" si="393"/>
        <v>0</v>
      </c>
      <c r="AC682" s="194">
        <f t="shared" si="393"/>
        <v>0</v>
      </c>
      <c r="AD682" s="194">
        <f t="shared" si="393"/>
        <v>0</v>
      </c>
      <c r="AE682" s="194">
        <f t="shared" si="393"/>
        <v>0</v>
      </c>
      <c r="AF682" s="194">
        <f t="shared" si="393"/>
        <v>0</v>
      </c>
      <c r="AG682" s="194">
        <f t="shared" si="393"/>
        <v>0</v>
      </c>
      <c r="AH682" s="176">
        <f t="shared" si="393"/>
        <v>0</v>
      </c>
      <c r="AI682" s="176">
        <f t="shared" si="393"/>
        <v>0</v>
      </c>
      <c r="AJ682" s="176">
        <f t="shared" si="393"/>
        <v>0</v>
      </c>
      <c r="AK682" s="194">
        <f t="shared" si="393"/>
        <v>0</v>
      </c>
      <c r="AL682" s="194">
        <f t="shared" si="393"/>
        <v>0</v>
      </c>
      <c r="AM682" s="194">
        <f t="shared" si="393"/>
        <v>0</v>
      </c>
      <c r="AN682" s="194">
        <f t="shared" si="393"/>
        <v>0</v>
      </c>
      <c r="AO682" s="194">
        <f t="shared" si="393"/>
        <v>0</v>
      </c>
      <c r="AP682" s="194">
        <f t="shared" si="393"/>
        <v>0</v>
      </c>
      <c r="AQ682" s="194">
        <f t="shared" si="393"/>
        <v>0</v>
      </c>
      <c r="AR682" s="194">
        <f t="shared" si="393"/>
        <v>0</v>
      </c>
      <c r="AS682" s="194">
        <f t="shared" si="393"/>
        <v>0</v>
      </c>
      <c r="AT682" s="194">
        <f t="shared" si="393"/>
        <v>0</v>
      </c>
      <c r="AU682" s="176">
        <f t="shared" si="393"/>
        <v>0</v>
      </c>
      <c r="AV682" s="329"/>
    </row>
    <row r="683" spans="1:48" ht="15.75" customHeight="1" x14ac:dyDescent="0.25">
      <c r="A683" s="406" t="s">
        <v>723</v>
      </c>
      <c r="B683" s="407"/>
      <c r="C683" s="407"/>
      <c r="D683" s="407"/>
      <c r="E683" s="407"/>
      <c r="F683" s="407"/>
      <c r="G683" s="407"/>
      <c r="H683" s="407"/>
      <c r="I683" s="407"/>
      <c r="J683" s="407"/>
      <c r="K683" s="407"/>
      <c r="L683" s="407"/>
      <c r="M683" s="407"/>
      <c r="N683" s="407"/>
      <c r="O683" s="407"/>
      <c r="P683" s="407"/>
      <c r="Q683" s="407"/>
      <c r="R683" s="407"/>
      <c r="S683" s="407"/>
      <c r="T683" s="407"/>
      <c r="U683" s="407"/>
      <c r="V683" s="407"/>
      <c r="W683" s="408"/>
      <c r="X683" s="408"/>
      <c r="Y683" s="408"/>
      <c r="Z683" s="408"/>
      <c r="AA683" s="408"/>
      <c r="AB683" s="408"/>
      <c r="AC683" s="408"/>
      <c r="AD683" s="408"/>
      <c r="AE683" s="408"/>
      <c r="AF683" s="408"/>
      <c r="AG683" s="408"/>
      <c r="AH683" s="408"/>
      <c r="AI683" s="408"/>
      <c r="AJ683" s="408"/>
      <c r="AK683" s="408"/>
      <c r="AL683" s="408"/>
      <c r="AM683" s="408"/>
      <c r="AN683" s="408"/>
      <c r="AO683" s="408"/>
      <c r="AP683" s="408"/>
      <c r="AQ683" s="408"/>
      <c r="AR683" s="408"/>
      <c r="AS683" s="408"/>
      <c r="AT683" s="408"/>
      <c r="AU683" s="408"/>
      <c r="AV683" s="409"/>
    </row>
    <row r="684" spans="1:48" ht="19.5" customHeight="1" x14ac:dyDescent="0.25">
      <c r="A684" s="503" t="s">
        <v>626</v>
      </c>
      <c r="B684" s="504"/>
      <c r="C684" s="504"/>
      <c r="D684" s="504"/>
      <c r="E684" s="504"/>
      <c r="F684" s="504"/>
      <c r="G684" s="504"/>
      <c r="H684" s="504"/>
      <c r="I684" s="504"/>
      <c r="J684" s="504"/>
      <c r="K684" s="504"/>
      <c r="L684" s="504"/>
      <c r="M684" s="504"/>
      <c r="N684" s="504"/>
      <c r="O684" s="504"/>
      <c r="P684" s="504"/>
      <c r="Q684" s="504"/>
      <c r="R684" s="504"/>
      <c r="S684" s="504"/>
      <c r="T684" s="504"/>
      <c r="U684" s="504"/>
      <c r="V684" s="504"/>
      <c r="W684" s="505"/>
      <c r="X684" s="505"/>
      <c r="Y684" s="505"/>
      <c r="Z684" s="505"/>
      <c r="AA684" s="505"/>
      <c r="AB684" s="505"/>
      <c r="AC684" s="505"/>
      <c r="AD684" s="505"/>
      <c r="AE684" s="505"/>
      <c r="AF684" s="505"/>
      <c r="AG684" s="505"/>
      <c r="AH684" s="505"/>
      <c r="AI684" s="505"/>
      <c r="AJ684" s="505"/>
      <c r="AK684" s="505"/>
      <c r="AL684" s="505"/>
      <c r="AM684" s="505"/>
      <c r="AN684" s="505"/>
      <c r="AO684" s="505"/>
      <c r="AP684" s="505"/>
      <c r="AQ684" s="505"/>
      <c r="AR684" s="505"/>
      <c r="AS684" s="505"/>
      <c r="AT684" s="505"/>
      <c r="AU684" s="505"/>
      <c r="AV684" s="506"/>
    </row>
    <row r="685" spans="1:48" ht="15.75" customHeight="1" x14ac:dyDescent="0.25">
      <c r="A685" s="418" t="s">
        <v>53</v>
      </c>
      <c r="B685" s="482" t="s">
        <v>724</v>
      </c>
      <c r="C685" s="558" t="s">
        <v>725</v>
      </c>
      <c r="D685" s="561" t="s">
        <v>660</v>
      </c>
      <c r="E685" s="564" t="s">
        <v>726</v>
      </c>
      <c r="F685" s="6" t="s">
        <v>18</v>
      </c>
      <c r="G685" s="6" t="s">
        <v>20</v>
      </c>
      <c r="H685" s="6" t="s">
        <v>59</v>
      </c>
      <c r="I685" s="6" t="s">
        <v>377</v>
      </c>
      <c r="J685" s="479">
        <v>2019</v>
      </c>
      <c r="K685" s="479">
        <v>2021</v>
      </c>
      <c r="L685" s="488">
        <v>6.6959999999999997</v>
      </c>
      <c r="M685" s="510">
        <f>Q692+R692+S692+T692</f>
        <v>0</v>
      </c>
      <c r="N685" s="9">
        <v>0</v>
      </c>
      <c r="O685" s="9">
        <v>2.0819299999999998</v>
      </c>
      <c r="P685" s="9">
        <v>4.6148599999999993</v>
      </c>
      <c r="Q685" s="9">
        <v>0</v>
      </c>
      <c r="R685" s="9">
        <v>0</v>
      </c>
      <c r="S685" s="9">
        <v>0</v>
      </c>
      <c r="T685" s="9">
        <v>0</v>
      </c>
      <c r="U685" s="9">
        <f>SUM(N685:T685)</f>
        <v>6.6967899999999991</v>
      </c>
      <c r="V685" s="205" t="s">
        <v>3</v>
      </c>
      <c r="W685" s="94">
        <v>0</v>
      </c>
      <c r="X685" s="94">
        <f>SUM(X686:X687)</f>
        <v>470</v>
      </c>
      <c r="Y685" s="94">
        <f t="shared" ref="Y685:AS685" si="394">SUM(Y686:Y687)</f>
        <v>0</v>
      </c>
      <c r="Z685" s="94">
        <f t="shared" si="394"/>
        <v>0</v>
      </c>
      <c r="AA685" s="94">
        <f t="shared" si="394"/>
        <v>0</v>
      </c>
      <c r="AB685" s="94">
        <f t="shared" si="394"/>
        <v>0</v>
      </c>
      <c r="AC685" s="94">
        <f t="shared" si="394"/>
        <v>0</v>
      </c>
      <c r="AD685" s="94">
        <f t="shared" si="394"/>
        <v>0</v>
      </c>
      <c r="AE685" s="94">
        <f t="shared" si="394"/>
        <v>0</v>
      </c>
      <c r="AF685" s="94">
        <f t="shared" si="394"/>
        <v>0</v>
      </c>
      <c r="AG685" s="94">
        <f t="shared" si="394"/>
        <v>470</v>
      </c>
      <c r="AH685" s="94">
        <f t="shared" si="394"/>
        <v>0</v>
      </c>
      <c r="AI685" s="94">
        <f t="shared" si="394"/>
        <v>0</v>
      </c>
      <c r="AJ685" s="94">
        <f t="shared" si="394"/>
        <v>0</v>
      </c>
      <c r="AK685" s="94">
        <f t="shared" si="394"/>
        <v>0</v>
      </c>
      <c r="AL685" s="94">
        <f t="shared" si="394"/>
        <v>0</v>
      </c>
      <c r="AM685" s="94">
        <f t="shared" si="394"/>
        <v>0</v>
      </c>
      <c r="AN685" s="94">
        <f t="shared" si="394"/>
        <v>0</v>
      </c>
      <c r="AO685" s="94">
        <f t="shared" si="394"/>
        <v>0</v>
      </c>
      <c r="AP685" s="94">
        <f t="shared" si="394"/>
        <v>0</v>
      </c>
      <c r="AQ685" s="94">
        <f t="shared" si="394"/>
        <v>0</v>
      </c>
      <c r="AR685" s="94">
        <f t="shared" si="394"/>
        <v>0</v>
      </c>
      <c r="AS685" s="94">
        <f t="shared" si="394"/>
        <v>0</v>
      </c>
      <c r="AT685" s="94">
        <v>0</v>
      </c>
      <c r="AU685" s="9">
        <v>0</v>
      </c>
      <c r="AV685" s="303"/>
    </row>
    <row r="686" spans="1:48" s="276" customFormat="1" ht="33" hidden="1" customHeight="1" x14ac:dyDescent="0.2">
      <c r="A686" s="419"/>
      <c r="B686" s="483"/>
      <c r="C686" s="559"/>
      <c r="D686" s="562"/>
      <c r="E686" s="565"/>
      <c r="F686" s="287"/>
      <c r="G686" s="287"/>
      <c r="H686" s="287"/>
      <c r="I686" s="287"/>
      <c r="J686" s="480"/>
      <c r="K686" s="480"/>
      <c r="L686" s="556"/>
      <c r="M686" s="511"/>
      <c r="N686" s="278"/>
      <c r="O686" s="278"/>
      <c r="P686" s="278"/>
      <c r="Q686" s="278"/>
      <c r="R686" s="278"/>
      <c r="S686" s="278"/>
      <c r="T686" s="278"/>
      <c r="U686" s="278"/>
      <c r="V686" s="288" t="s">
        <v>971</v>
      </c>
      <c r="W686" s="275"/>
      <c r="X686" s="275">
        <v>75</v>
      </c>
      <c r="Y686" s="275"/>
      <c r="Z686" s="275"/>
      <c r="AA686" s="275"/>
      <c r="AB686" s="275"/>
      <c r="AC686" s="275"/>
      <c r="AD686" s="275"/>
      <c r="AE686" s="275"/>
      <c r="AF686" s="275"/>
      <c r="AG686" s="275">
        <v>75</v>
      </c>
      <c r="AH686" s="278"/>
      <c r="AI686" s="278"/>
      <c r="AJ686" s="278"/>
      <c r="AK686" s="275"/>
      <c r="AL686" s="275"/>
      <c r="AM686" s="275"/>
      <c r="AN686" s="275"/>
      <c r="AO686" s="275"/>
      <c r="AP686" s="275"/>
      <c r="AQ686" s="275"/>
      <c r="AR686" s="275"/>
      <c r="AS686" s="275"/>
      <c r="AT686" s="275"/>
      <c r="AU686" s="278"/>
      <c r="AV686" s="331"/>
    </row>
    <row r="687" spans="1:48" s="276" customFormat="1" ht="15.75" hidden="1" customHeight="1" x14ac:dyDescent="0.2">
      <c r="A687" s="419"/>
      <c r="B687" s="483"/>
      <c r="C687" s="559"/>
      <c r="D687" s="562"/>
      <c r="E687" s="565"/>
      <c r="F687" s="287"/>
      <c r="G687" s="287"/>
      <c r="H687" s="287"/>
      <c r="I687" s="287"/>
      <c r="J687" s="480"/>
      <c r="K687" s="480"/>
      <c r="L687" s="556"/>
      <c r="M687" s="511"/>
      <c r="N687" s="278"/>
      <c r="O687" s="278"/>
      <c r="P687" s="278"/>
      <c r="Q687" s="278"/>
      <c r="R687" s="278"/>
      <c r="S687" s="278"/>
      <c r="T687" s="278"/>
      <c r="U687" s="278"/>
      <c r="V687" s="288" t="s">
        <v>970</v>
      </c>
      <c r="W687" s="275"/>
      <c r="X687" s="275">
        <v>395</v>
      </c>
      <c r="Y687" s="275"/>
      <c r="Z687" s="275"/>
      <c r="AA687" s="275"/>
      <c r="AB687" s="275"/>
      <c r="AC687" s="275"/>
      <c r="AD687" s="275"/>
      <c r="AE687" s="275"/>
      <c r="AF687" s="275"/>
      <c r="AG687" s="275">
        <v>395</v>
      </c>
      <c r="AH687" s="278"/>
      <c r="AI687" s="278"/>
      <c r="AJ687" s="278"/>
      <c r="AK687" s="275"/>
      <c r="AL687" s="275"/>
      <c r="AM687" s="275"/>
      <c r="AN687" s="275"/>
      <c r="AO687" s="275"/>
      <c r="AP687" s="275"/>
      <c r="AQ687" s="275"/>
      <c r="AR687" s="275"/>
      <c r="AS687" s="275"/>
      <c r="AT687" s="275"/>
      <c r="AU687" s="278"/>
      <c r="AV687" s="331"/>
    </row>
    <row r="688" spans="1:48" ht="31.5" customHeight="1" x14ac:dyDescent="0.25">
      <c r="A688" s="419"/>
      <c r="B688" s="483"/>
      <c r="C688" s="559"/>
      <c r="D688" s="562"/>
      <c r="E688" s="565"/>
      <c r="F688" s="24" t="s">
        <v>19</v>
      </c>
      <c r="G688" s="24" t="s">
        <v>22</v>
      </c>
      <c r="H688" s="24" t="s">
        <v>59</v>
      </c>
      <c r="I688" s="24" t="s">
        <v>727</v>
      </c>
      <c r="J688" s="480"/>
      <c r="K688" s="480"/>
      <c r="L688" s="556"/>
      <c r="M688" s="511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f t="shared" ref="U688:U692" si="395">SUM(N688:T688)</f>
        <v>0</v>
      </c>
      <c r="V688" s="173" t="s">
        <v>8</v>
      </c>
      <c r="W688" s="94">
        <v>0</v>
      </c>
      <c r="X688" s="94">
        <v>0</v>
      </c>
      <c r="Y688" s="94">
        <v>0</v>
      </c>
      <c r="Z688" s="94">
        <v>0</v>
      </c>
      <c r="AA688" s="94">
        <v>0</v>
      </c>
      <c r="AB688" s="94">
        <v>0</v>
      </c>
      <c r="AC688" s="94">
        <v>0</v>
      </c>
      <c r="AD688" s="94">
        <v>0</v>
      </c>
      <c r="AE688" s="94">
        <v>0</v>
      </c>
      <c r="AF688" s="94">
        <v>0</v>
      </c>
      <c r="AG688" s="94">
        <v>0</v>
      </c>
      <c r="AH688" s="9">
        <v>0</v>
      </c>
      <c r="AI688" s="9">
        <v>0</v>
      </c>
      <c r="AJ688" s="9">
        <v>0</v>
      </c>
      <c r="AK688" s="94">
        <v>0</v>
      </c>
      <c r="AL688" s="94">
        <v>0</v>
      </c>
      <c r="AM688" s="94">
        <v>0</v>
      </c>
      <c r="AN688" s="94">
        <v>0</v>
      </c>
      <c r="AO688" s="94">
        <v>0</v>
      </c>
      <c r="AP688" s="94">
        <v>0</v>
      </c>
      <c r="AQ688" s="94">
        <v>0</v>
      </c>
      <c r="AR688" s="94">
        <v>0</v>
      </c>
      <c r="AS688" s="94">
        <v>0</v>
      </c>
      <c r="AT688" s="94">
        <v>0</v>
      </c>
      <c r="AU688" s="9">
        <v>0</v>
      </c>
      <c r="AV688" s="303"/>
    </row>
    <row r="689" spans="1:48" ht="47.25" x14ac:dyDescent="0.25">
      <c r="A689" s="419"/>
      <c r="B689" s="483"/>
      <c r="C689" s="559"/>
      <c r="D689" s="562"/>
      <c r="E689" s="565"/>
      <c r="F689" s="485" t="s">
        <v>39</v>
      </c>
      <c r="G689" s="485" t="s">
        <v>21</v>
      </c>
      <c r="H689" s="485" t="s">
        <v>59</v>
      </c>
      <c r="I689" s="485" t="s">
        <v>676</v>
      </c>
      <c r="J689" s="480"/>
      <c r="K689" s="480"/>
      <c r="L689" s="556"/>
      <c r="M689" s="511"/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f>SUM(N689:T689)</f>
        <v>0</v>
      </c>
      <c r="V689" s="205" t="s">
        <v>50</v>
      </c>
      <c r="W689" s="94">
        <v>0</v>
      </c>
      <c r="X689" s="94">
        <v>0</v>
      </c>
      <c r="Y689" s="94">
        <v>0</v>
      </c>
      <c r="Z689" s="94">
        <v>0</v>
      </c>
      <c r="AA689" s="94">
        <v>0</v>
      </c>
      <c r="AB689" s="94">
        <v>0</v>
      </c>
      <c r="AC689" s="94">
        <v>0</v>
      </c>
      <c r="AD689" s="94">
        <v>0</v>
      </c>
      <c r="AE689" s="94">
        <v>0</v>
      </c>
      <c r="AF689" s="94">
        <v>0</v>
      </c>
      <c r="AG689" s="94">
        <v>0</v>
      </c>
      <c r="AH689" s="9">
        <v>0</v>
      </c>
      <c r="AI689" s="9">
        <v>0</v>
      </c>
      <c r="AJ689" s="9">
        <v>0</v>
      </c>
      <c r="AK689" s="94">
        <v>0</v>
      </c>
      <c r="AL689" s="94">
        <v>0</v>
      </c>
      <c r="AM689" s="94">
        <v>0</v>
      </c>
      <c r="AN689" s="94">
        <v>0</v>
      </c>
      <c r="AO689" s="94">
        <v>0</v>
      </c>
      <c r="AP689" s="94">
        <v>0</v>
      </c>
      <c r="AQ689" s="94">
        <v>0</v>
      </c>
      <c r="AR689" s="94">
        <v>0</v>
      </c>
      <c r="AS689" s="94">
        <v>0</v>
      </c>
      <c r="AT689" s="94">
        <v>0</v>
      </c>
      <c r="AU689" s="9">
        <v>0</v>
      </c>
      <c r="AV689" s="303"/>
    </row>
    <row r="690" spans="1:48" x14ac:dyDescent="0.25">
      <c r="A690" s="419"/>
      <c r="B690" s="483"/>
      <c r="C690" s="559"/>
      <c r="D690" s="562"/>
      <c r="E690" s="565"/>
      <c r="F690" s="486"/>
      <c r="G690" s="486"/>
      <c r="H690" s="486"/>
      <c r="I690" s="486"/>
      <c r="J690" s="480"/>
      <c r="K690" s="480"/>
      <c r="L690" s="556"/>
      <c r="M690" s="511"/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f t="shared" si="395"/>
        <v>0</v>
      </c>
      <c r="V690" s="205" t="s">
        <v>51</v>
      </c>
      <c r="W690" s="94">
        <v>0</v>
      </c>
      <c r="X690" s="94">
        <v>0</v>
      </c>
      <c r="Y690" s="94">
        <v>0</v>
      </c>
      <c r="Z690" s="94">
        <v>0</v>
      </c>
      <c r="AA690" s="94">
        <v>0</v>
      </c>
      <c r="AB690" s="94">
        <v>0</v>
      </c>
      <c r="AC690" s="94">
        <v>0</v>
      </c>
      <c r="AD690" s="94">
        <v>0</v>
      </c>
      <c r="AE690" s="94">
        <v>0</v>
      </c>
      <c r="AF690" s="94">
        <v>0</v>
      </c>
      <c r="AG690" s="94">
        <v>0</v>
      </c>
      <c r="AH690" s="9">
        <v>0</v>
      </c>
      <c r="AI690" s="9">
        <v>0</v>
      </c>
      <c r="AJ690" s="9">
        <v>0</v>
      </c>
      <c r="AK690" s="94">
        <v>0</v>
      </c>
      <c r="AL690" s="94">
        <v>0</v>
      </c>
      <c r="AM690" s="94">
        <v>0</v>
      </c>
      <c r="AN690" s="94">
        <v>0</v>
      </c>
      <c r="AO690" s="94">
        <v>0</v>
      </c>
      <c r="AP690" s="94">
        <v>0</v>
      </c>
      <c r="AQ690" s="94">
        <v>0</v>
      </c>
      <c r="AR690" s="94">
        <v>0</v>
      </c>
      <c r="AS690" s="94">
        <v>0</v>
      </c>
      <c r="AT690" s="94">
        <v>0</v>
      </c>
      <c r="AU690" s="9">
        <v>0</v>
      </c>
      <c r="AV690" s="303"/>
    </row>
    <row r="691" spans="1:48" x14ac:dyDescent="0.25">
      <c r="A691" s="419"/>
      <c r="B691" s="483"/>
      <c r="C691" s="559"/>
      <c r="D691" s="562"/>
      <c r="E691" s="565"/>
      <c r="F691" s="486"/>
      <c r="G691" s="486"/>
      <c r="H691" s="486"/>
      <c r="I691" s="486"/>
      <c r="J691" s="480"/>
      <c r="K691" s="480"/>
      <c r="L691" s="556"/>
      <c r="M691" s="511"/>
      <c r="N691" s="86">
        <v>0</v>
      </c>
      <c r="O691" s="86">
        <v>0</v>
      </c>
      <c r="P691" s="86">
        <v>0</v>
      </c>
      <c r="Q691" s="86">
        <v>0</v>
      </c>
      <c r="R691" s="86">
        <v>0</v>
      </c>
      <c r="S691" s="86">
        <v>0</v>
      </c>
      <c r="T691" s="86">
        <v>0</v>
      </c>
      <c r="U691" s="9">
        <f t="shared" si="395"/>
        <v>0</v>
      </c>
      <c r="V691" s="205" t="s">
        <v>52</v>
      </c>
      <c r="W691" s="192">
        <v>0</v>
      </c>
      <c r="X691" s="192">
        <v>0</v>
      </c>
      <c r="Y691" s="192">
        <v>0</v>
      </c>
      <c r="Z691" s="192">
        <v>0</v>
      </c>
      <c r="AA691" s="192">
        <v>0</v>
      </c>
      <c r="AB691" s="192">
        <v>0</v>
      </c>
      <c r="AC691" s="192">
        <v>0</v>
      </c>
      <c r="AD691" s="192">
        <v>0</v>
      </c>
      <c r="AE691" s="192">
        <v>0</v>
      </c>
      <c r="AF691" s="192">
        <v>0</v>
      </c>
      <c r="AG691" s="192">
        <v>0</v>
      </c>
      <c r="AH691" s="86">
        <v>0</v>
      </c>
      <c r="AI691" s="86">
        <v>0</v>
      </c>
      <c r="AJ691" s="86">
        <v>0</v>
      </c>
      <c r="AK691" s="192">
        <v>0</v>
      </c>
      <c r="AL691" s="192">
        <v>0</v>
      </c>
      <c r="AM691" s="192">
        <v>0</v>
      </c>
      <c r="AN691" s="192">
        <v>0</v>
      </c>
      <c r="AO691" s="192">
        <v>0</v>
      </c>
      <c r="AP691" s="192">
        <v>0</v>
      </c>
      <c r="AQ691" s="192">
        <v>0</v>
      </c>
      <c r="AR691" s="192">
        <v>0</v>
      </c>
      <c r="AS691" s="192">
        <v>0</v>
      </c>
      <c r="AT691" s="192">
        <v>0</v>
      </c>
      <c r="AU691" s="86">
        <v>0</v>
      </c>
      <c r="AV691" s="303"/>
    </row>
    <row r="692" spans="1:48" x14ac:dyDescent="0.25">
      <c r="A692" s="419"/>
      <c r="B692" s="484"/>
      <c r="C692" s="560"/>
      <c r="D692" s="563"/>
      <c r="E692" s="566"/>
      <c r="F692" s="487"/>
      <c r="G692" s="487"/>
      <c r="H692" s="487"/>
      <c r="I692" s="487"/>
      <c r="J692" s="481"/>
      <c r="K692" s="481"/>
      <c r="L692" s="557"/>
      <c r="M692" s="512"/>
      <c r="N692" s="88">
        <f>SUM(N685:N691)</f>
        <v>0</v>
      </c>
      <c r="O692" s="88">
        <f t="shared" ref="O692:T692" si="396">SUM(O685:O691)</f>
        <v>2.0819299999999998</v>
      </c>
      <c r="P692" s="88">
        <f t="shared" si="396"/>
        <v>4.6148599999999993</v>
      </c>
      <c r="Q692" s="176">
        <f t="shared" si="396"/>
        <v>0</v>
      </c>
      <c r="R692" s="176">
        <f t="shared" si="396"/>
        <v>0</v>
      </c>
      <c r="S692" s="176">
        <f t="shared" si="396"/>
        <v>0</v>
      </c>
      <c r="T692" s="176">
        <f t="shared" si="396"/>
        <v>0</v>
      </c>
      <c r="U692" s="177">
        <f t="shared" si="395"/>
        <v>6.6967899999999991</v>
      </c>
      <c r="V692" s="178" t="s">
        <v>11</v>
      </c>
      <c r="W692" s="194">
        <f t="shared" ref="W692:AU692" si="397">SUM(W685:W691)</f>
        <v>0</v>
      </c>
      <c r="X692" s="194">
        <f>X685</f>
        <v>470</v>
      </c>
      <c r="Y692" s="194">
        <f t="shared" ref="Y692:AT692" si="398">Y685</f>
        <v>0</v>
      </c>
      <c r="Z692" s="194">
        <f t="shared" si="398"/>
        <v>0</v>
      </c>
      <c r="AA692" s="194">
        <f t="shared" si="398"/>
        <v>0</v>
      </c>
      <c r="AB692" s="194">
        <f t="shared" si="398"/>
        <v>0</v>
      </c>
      <c r="AC692" s="194">
        <f t="shared" si="398"/>
        <v>0</v>
      </c>
      <c r="AD692" s="194">
        <f t="shared" si="398"/>
        <v>0</v>
      </c>
      <c r="AE692" s="194">
        <f t="shared" si="398"/>
        <v>0</v>
      </c>
      <c r="AF692" s="194">
        <f t="shared" si="398"/>
        <v>0</v>
      </c>
      <c r="AG692" s="194">
        <f t="shared" si="398"/>
        <v>470</v>
      </c>
      <c r="AH692" s="194">
        <f t="shared" si="398"/>
        <v>0</v>
      </c>
      <c r="AI692" s="194">
        <f t="shared" si="398"/>
        <v>0</v>
      </c>
      <c r="AJ692" s="194">
        <f t="shared" si="398"/>
        <v>0</v>
      </c>
      <c r="AK692" s="194">
        <f t="shared" si="398"/>
        <v>0</v>
      </c>
      <c r="AL692" s="194">
        <f t="shared" si="398"/>
        <v>0</v>
      </c>
      <c r="AM692" s="194">
        <f t="shared" si="398"/>
        <v>0</v>
      </c>
      <c r="AN692" s="194">
        <f t="shared" si="398"/>
        <v>0</v>
      </c>
      <c r="AO692" s="194">
        <f t="shared" si="398"/>
        <v>0</v>
      </c>
      <c r="AP692" s="194">
        <f t="shared" si="398"/>
        <v>0</v>
      </c>
      <c r="AQ692" s="194">
        <f t="shared" si="398"/>
        <v>0</v>
      </c>
      <c r="AR692" s="194">
        <f t="shared" si="398"/>
        <v>0</v>
      </c>
      <c r="AS692" s="194">
        <f t="shared" si="398"/>
        <v>0</v>
      </c>
      <c r="AT692" s="194">
        <f t="shared" si="398"/>
        <v>0</v>
      </c>
      <c r="AU692" s="176">
        <f t="shared" si="397"/>
        <v>0</v>
      </c>
      <c r="AV692" s="329"/>
    </row>
    <row r="693" spans="1:48" ht="15.75" customHeight="1" x14ac:dyDescent="0.25">
      <c r="A693" s="419"/>
      <c r="B693" s="482" t="s">
        <v>728</v>
      </c>
      <c r="C693" s="558" t="s">
        <v>729</v>
      </c>
      <c r="D693" s="561" t="s">
        <v>660</v>
      </c>
      <c r="E693" s="564" t="s">
        <v>730</v>
      </c>
      <c r="F693" s="6" t="s">
        <v>18</v>
      </c>
      <c r="G693" s="6" t="s">
        <v>20</v>
      </c>
      <c r="H693" s="6" t="s">
        <v>59</v>
      </c>
      <c r="I693" s="6" t="s">
        <v>58</v>
      </c>
      <c r="J693" s="479">
        <v>2022</v>
      </c>
      <c r="K693" s="479">
        <v>2023</v>
      </c>
      <c r="L693" s="488">
        <v>0.81299999999999994</v>
      </c>
      <c r="M693" s="510">
        <f>Q698+R698+S698+T698</f>
        <v>0.81345199999999995</v>
      </c>
      <c r="N693" s="9">
        <v>0</v>
      </c>
      <c r="O693" s="9">
        <v>0</v>
      </c>
      <c r="P693" s="9">
        <v>0</v>
      </c>
      <c r="Q693" s="9">
        <v>2.702E-3</v>
      </c>
      <c r="R693" s="9">
        <v>0.81074999999999997</v>
      </c>
      <c r="S693" s="9">
        <v>0</v>
      </c>
      <c r="T693" s="9">
        <v>0</v>
      </c>
      <c r="U693" s="9">
        <f>SUM(N693:T693)</f>
        <v>0.81345199999999995</v>
      </c>
      <c r="V693" s="205" t="s">
        <v>3</v>
      </c>
      <c r="W693" s="94">
        <v>3</v>
      </c>
      <c r="X693" s="94">
        <v>0</v>
      </c>
      <c r="Y693" s="94">
        <v>0</v>
      </c>
      <c r="Z693" s="94">
        <v>0</v>
      </c>
      <c r="AA693" s="94">
        <v>0</v>
      </c>
      <c r="AB693" s="94">
        <v>0</v>
      </c>
      <c r="AC693" s="94">
        <v>0</v>
      </c>
      <c r="AD693" s="94">
        <v>0</v>
      </c>
      <c r="AE693" s="94">
        <v>0</v>
      </c>
      <c r="AF693" s="94">
        <v>0</v>
      </c>
      <c r="AG693" s="94">
        <v>0</v>
      </c>
      <c r="AH693" s="9">
        <v>0</v>
      </c>
      <c r="AI693" s="9">
        <v>0</v>
      </c>
      <c r="AJ693" s="9">
        <v>0</v>
      </c>
      <c r="AK693" s="94">
        <v>0</v>
      </c>
      <c r="AL693" s="94">
        <v>0</v>
      </c>
      <c r="AM693" s="94">
        <v>0</v>
      </c>
      <c r="AN693" s="94">
        <v>0</v>
      </c>
      <c r="AO693" s="94">
        <v>0</v>
      </c>
      <c r="AP693" s="94">
        <v>0</v>
      </c>
      <c r="AQ693" s="94">
        <v>0</v>
      </c>
      <c r="AR693" s="94">
        <v>0</v>
      </c>
      <c r="AS693" s="94">
        <v>0</v>
      </c>
      <c r="AT693" s="94">
        <v>0</v>
      </c>
      <c r="AU693" s="9">
        <v>0</v>
      </c>
      <c r="AV693" s="303"/>
    </row>
    <row r="694" spans="1:48" ht="15.75" customHeight="1" x14ac:dyDescent="0.25">
      <c r="A694" s="419"/>
      <c r="B694" s="483"/>
      <c r="C694" s="559"/>
      <c r="D694" s="562"/>
      <c r="E694" s="565"/>
      <c r="F694" s="24" t="s">
        <v>19</v>
      </c>
      <c r="G694" s="24" t="s">
        <v>22</v>
      </c>
      <c r="H694" s="24" t="s">
        <v>59</v>
      </c>
      <c r="I694" s="24" t="s">
        <v>316</v>
      </c>
      <c r="J694" s="480"/>
      <c r="K694" s="480"/>
      <c r="L694" s="556"/>
      <c r="M694" s="51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 t="shared" ref="U694:U698" si="399">SUM(N694:T694)</f>
        <v>0</v>
      </c>
      <c r="V694" s="173" t="s">
        <v>8</v>
      </c>
      <c r="W694" s="94">
        <v>0</v>
      </c>
      <c r="X694" s="94">
        <v>0</v>
      </c>
      <c r="Y694" s="94">
        <v>0</v>
      </c>
      <c r="Z694" s="94">
        <v>0</v>
      </c>
      <c r="AA694" s="94">
        <v>0</v>
      </c>
      <c r="AB694" s="94">
        <v>0</v>
      </c>
      <c r="AC694" s="94">
        <v>0</v>
      </c>
      <c r="AD694" s="94">
        <v>0</v>
      </c>
      <c r="AE694" s="94">
        <v>0</v>
      </c>
      <c r="AF694" s="94">
        <v>0</v>
      </c>
      <c r="AG694" s="94">
        <v>0</v>
      </c>
      <c r="AH694" s="9">
        <v>0</v>
      </c>
      <c r="AI694" s="9">
        <v>0</v>
      </c>
      <c r="AJ694" s="9">
        <v>0</v>
      </c>
      <c r="AK694" s="94">
        <v>0</v>
      </c>
      <c r="AL694" s="94">
        <v>0</v>
      </c>
      <c r="AM694" s="94">
        <v>0</v>
      </c>
      <c r="AN694" s="94">
        <v>0</v>
      </c>
      <c r="AO694" s="94">
        <v>0</v>
      </c>
      <c r="AP694" s="94">
        <v>0</v>
      </c>
      <c r="AQ694" s="94">
        <v>0</v>
      </c>
      <c r="AR694" s="94">
        <v>0</v>
      </c>
      <c r="AS694" s="94">
        <v>0</v>
      </c>
      <c r="AT694" s="94">
        <v>0</v>
      </c>
      <c r="AU694" s="9">
        <v>0</v>
      </c>
      <c r="AV694" s="303"/>
    </row>
    <row r="695" spans="1:48" ht="47.25" x14ac:dyDescent="0.25">
      <c r="A695" s="419"/>
      <c r="B695" s="483"/>
      <c r="C695" s="559"/>
      <c r="D695" s="562"/>
      <c r="E695" s="565"/>
      <c r="F695" s="485" t="s">
        <v>39</v>
      </c>
      <c r="G695" s="485" t="s">
        <v>21</v>
      </c>
      <c r="H695" s="485" t="s">
        <v>59</v>
      </c>
      <c r="I695" s="485" t="s">
        <v>302</v>
      </c>
      <c r="J695" s="480"/>
      <c r="K695" s="480"/>
      <c r="L695" s="556"/>
      <c r="M695" s="51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>SUM(N695:T695)</f>
        <v>0</v>
      </c>
      <c r="V695" s="205" t="s">
        <v>50</v>
      </c>
      <c r="W695" s="94">
        <v>0</v>
      </c>
      <c r="X695" s="94">
        <v>0</v>
      </c>
      <c r="Y695" s="94">
        <v>0</v>
      </c>
      <c r="Z695" s="94">
        <v>0</v>
      </c>
      <c r="AA695" s="94">
        <v>0</v>
      </c>
      <c r="AB695" s="94">
        <v>0</v>
      </c>
      <c r="AC695" s="94">
        <v>0</v>
      </c>
      <c r="AD695" s="94">
        <v>0</v>
      </c>
      <c r="AE695" s="94">
        <v>0</v>
      </c>
      <c r="AF695" s="94">
        <v>0</v>
      </c>
      <c r="AG695" s="94">
        <v>0</v>
      </c>
      <c r="AH695" s="9">
        <v>0</v>
      </c>
      <c r="AI695" s="9">
        <v>0</v>
      </c>
      <c r="AJ695" s="9">
        <v>0</v>
      </c>
      <c r="AK695" s="94">
        <v>0</v>
      </c>
      <c r="AL695" s="94">
        <v>0</v>
      </c>
      <c r="AM695" s="94">
        <v>0</v>
      </c>
      <c r="AN695" s="94">
        <v>0</v>
      </c>
      <c r="AO695" s="94">
        <v>0</v>
      </c>
      <c r="AP695" s="94">
        <v>0</v>
      </c>
      <c r="AQ695" s="94">
        <v>0</v>
      </c>
      <c r="AR695" s="94">
        <v>0</v>
      </c>
      <c r="AS695" s="94">
        <v>0</v>
      </c>
      <c r="AT695" s="94">
        <v>0</v>
      </c>
      <c r="AU695" s="9">
        <v>0</v>
      </c>
      <c r="AV695" s="303"/>
    </row>
    <row r="696" spans="1:48" x14ac:dyDescent="0.25">
      <c r="A696" s="419"/>
      <c r="B696" s="483"/>
      <c r="C696" s="559"/>
      <c r="D696" s="562"/>
      <c r="E696" s="565"/>
      <c r="F696" s="486"/>
      <c r="G696" s="486"/>
      <c r="H696" s="486"/>
      <c r="I696" s="486"/>
      <c r="J696" s="480"/>
      <c r="K696" s="480"/>
      <c r="L696" s="556"/>
      <c r="M696" s="511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si="399"/>
        <v>0</v>
      </c>
      <c r="V696" s="205" t="s">
        <v>51</v>
      </c>
      <c r="W696" s="94">
        <v>0</v>
      </c>
      <c r="X696" s="94">
        <v>0</v>
      </c>
      <c r="Y696" s="94">
        <v>0</v>
      </c>
      <c r="Z696" s="94">
        <v>0</v>
      </c>
      <c r="AA696" s="94">
        <v>0</v>
      </c>
      <c r="AB696" s="94">
        <v>0</v>
      </c>
      <c r="AC696" s="94">
        <v>0</v>
      </c>
      <c r="AD696" s="94">
        <v>0</v>
      </c>
      <c r="AE696" s="94">
        <v>0</v>
      </c>
      <c r="AF696" s="94">
        <v>0</v>
      </c>
      <c r="AG696" s="94">
        <v>0</v>
      </c>
      <c r="AH696" s="9">
        <v>0</v>
      </c>
      <c r="AI696" s="9">
        <v>0</v>
      </c>
      <c r="AJ696" s="9">
        <v>0</v>
      </c>
      <c r="AK696" s="94">
        <v>0</v>
      </c>
      <c r="AL696" s="94">
        <v>0</v>
      </c>
      <c r="AM696" s="94">
        <v>0</v>
      </c>
      <c r="AN696" s="94">
        <v>0</v>
      </c>
      <c r="AO696" s="94">
        <v>0</v>
      </c>
      <c r="AP696" s="94">
        <v>0</v>
      </c>
      <c r="AQ696" s="94">
        <v>0</v>
      </c>
      <c r="AR696" s="94">
        <v>0</v>
      </c>
      <c r="AS696" s="94">
        <v>0</v>
      </c>
      <c r="AT696" s="94">
        <v>0</v>
      </c>
      <c r="AU696" s="9">
        <v>0</v>
      </c>
      <c r="AV696" s="303"/>
    </row>
    <row r="697" spans="1:48" x14ac:dyDescent="0.25">
      <c r="A697" s="419"/>
      <c r="B697" s="483"/>
      <c r="C697" s="559"/>
      <c r="D697" s="562"/>
      <c r="E697" s="565"/>
      <c r="F697" s="486"/>
      <c r="G697" s="486"/>
      <c r="H697" s="486"/>
      <c r="I697" s="486"/>
      <c r="J697" s="480"/>
      <c r="K697" s="480"/>
      <c r="L697" s="556"/>
      <c r="M697" s="511"/>
      <c r="N697" s="86">
        <v>0</v>
      </c>
      <c r="O697" s="86">
        <v>0</v>
      </c>
      <c r="P697" s="86">
        <v>0</v>
      </c>
      <c r="Q697" s="86">
        <v>0</v>
      </c>
      <c r="R697" s="86">
        <v>0</v>
      </c>
      <c r="S697" s="86">
        <v>0</v>
      </c>
      <c r="T697" s="86">
        <v>0</v>
      </c>
      <c r="U697" s="9">
        <f t="shared" si="399"/>
        <v>0</v>
      </c>
      <c r="V697" s="205" t="s">
        <v>52</v>
      </c>
      <c r="W697" s="192">
        <v>0</v>
      </c>
      <c r="X697" s="192">
        <v>0</v>
      </c>
      <c r="Y697" s="192">
        <v>0</v>
      </c>
      <c r="Z697" s="192">
        <v>0</v>
      </c>
      <c r="AA697" s="192">
        <v>0</v>
      </c>
      <c r="AB697" s="192">
        <v>0</v>
      </c>
      <c r="AC697" s="192">
        <v>0</v>
      </c>
      <c r="AD697" s="192">
        <v>0</v>
      </c>
      <c r="AE697" s="192">
        <v>0</v>
      </c>
      <c r="AF697" s="192">
        <v>0</v>
      </c>
      <c r="AG697" s="192">
        <v>0</v>
      </c>
      <c r="AH697" s="86">
        <v>0</v>
      </c>
      <c r="AI697" s="86">
        <v>0</v>
      </c>
      <c r="AJ697" s="86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86">
        <v>0</v>
      </c>
      <c r="AV697" s="303"/>
    </row>
    <row r="698" spans="1:48" x14ac:dyDescent="0.25">
      <c r="A698" s="419"/>
      <c r="B698" s="484"/>
      <c r="C698" s="560"/>
      <c r="D698" s="563"/>
      <c r="E698" s="566"/>
      <c r="F698" s="487"/>
      <c r="G698" s="487"/>
      <c r="H698" s="487"/>
      <c r="I698" s="487"/>
      <c r="J698" s="481"/>
      <c r="K698" s="481"/>
      <c r="L698" s="557"/>
      <c r="M698" s="512"/>
      <c r="N698" s="88">
        <f>SUM(N693:N697)</f>
        <v>0</v>
      </c>
      <c r="O698" s="88">
        <f t="shared" ref="O698:T698" si="400">SUM(O693:O697)</f>
        <v>0</v>
      </c>
      <c r="P698" s="88">
        <f t="shared" si="400"/>
        <v>0</v>
      </c>
      <c r="Q698" s="176">
        <f t="shared" si="400"/>
        <v>2.702E-3</v>
      </c>
      <c r="R698" s="176">
        <f t="shared" si="400"/>
        <v>0.81074999999999997</v>
      </c>
      <c r="S698" s="176">
        <f t="shared" si="400"/>
        <v>0</v>
      </c>
      <c r="T698" s="176">
        <f t="shared" si="400"/>
        <v>0</v>
      </c>
      <c r="U698" s="177">
        <f t="shared" si="399"/>
        <v>0.81345199999999995</v>
      </c>
      <c r="V698" s="178" t="s">
        <v>11</v>
      </c>
      <c r="W698" s="194">
        <f t="shared" ref="W698:X698" si="401">SUM(W693:W697)</f>
        <v>3</v>
      </c>
      <c r="X698" s="194">
        <f t="shared" si="401"/>
        <v>0</v>
      </c>
      <c r="Y698" s="194">
        <f t="shared" ref="Y698:AU698" si="402">SUM(Y693:Y697)</f>
        <v>0</v>
      </c>
      <c r="Z698" s="194">
        <f t="shared" si="402"/>
        <v>0</v>
      </c>
      <c r="AA698" s="194">
        <f t="shared" si="402"/>
        <v>0</v>
      </c>
      <c r="AB698" s="194">
        <f t="shared" si="402"/>
        <v>0</v>
      </c>
      <c r="AC698" s="194">
        <f t="shared" si="402"/>
        <v>0</v>
      </c>
      <c r="AD698" s="194">
        <f t="shared" si="402"/>
        <v>0</v>
      </c>
      <c r="AE698" s="194">
        <f t="shared" si="402"/>
        <v>0</v>
      </c>
      <c r="AF698" s="194">
        <f t="shared" si="402"/>
        <v>0</v>
      </c>
      <c r="AG698" s="194">
        <f t="shared" si="402"/>
        <v>0</v>
      </c>
      <c r="AH698" s="176">
        <f t="shared" si="402"/>
        <v>0</v>
      </c>
      <c r="AI698" s="176">
        <f t="shared" si="402"/>
        <v>0</v>
      </c>
      <c r="AJ698" s="176">
        <f t="shared" si="402"/>
        <v>0</v>
      </c>
      <c r="AK698" s="194">
        <f t="shared" si="402"/>
        <v>0</v>
      </c>
      <c r="AL698" s="194">
        <f t="shared" si="402"/>
        <v>0</v>
      </c>
      <c r="AM698" s="194">
        <f t="shared" si="402"/>
        <v>0</v>
      </c>
      <c r="AN698" s="194">
        <f t="shared" si="402"/>
        <v>0</v>
      </c>
      <c r="AO698" s="194">
        <f t="shared" si="402"/>
        <v>0</v>
      </c>
      <c r="AP698" s="194">
        <f t="shared" si="402"/>
        <v>0</v>
      </c>
      <c r="AQ698" s="194">
        <f t="shared" si="402"/>
        <v>0</v>
      </c>
      <c r="AR698" s="194">
        <f t="shared" si="402"/>
        <v>0</v>
      </c>
      <c r="AS698" s="194">
        <f t="shared" si="402"/>
        <v>0</v>
      </c>
      <c r="AT698" s="194">
        <f t="shared" si="402"/>
        <v>0</v>
      </c>
      <c r="AU698" s="176">
        <f t="shared" si="402"/>
        <v>0</v>
      </c>
      <c r="AV698" s="329"/>
    </row>
    <row r="699" spans="1:48" ht="15.75" customHeight="1" x14ac:dyDescent="0.25">
      <c r="A699" s="419"/>
      <c r="B699" s="482" t="s">
        <v>731</v>
      </c>
      <c r="C699" s="558" t="s">
        <v>732</v>
      </c>
      <c r="D699" s="561" t="s">
        <v>660</v>
      </c>
      <c r="E699" s="564" t="s">
        <v>733</v>
      </c>
      <c r="F699" s="6" t="s">
        <v>18</v>
      </c>
      <c r="G699" s="6" t="s">
        <v>20</v>
      </c>
      <c r="H699" s="6" t="s">
        <v>59</v>
      </c>
      <c r="I699" s="6" t="s">
        <v>722</v>
      </c>
      <c r="J699" s="479">
        <v>2023</v>
      </c>
      <c r="K699" s="479">
        <v>2023</v>
      </c>
      <c r="L699" s="488">
        <v>2.899</v>
      </c>
      <c r="M699" s="510">
        <f>Q704+R704+S704+T704</f>
        <v>2.8993000000000002</v>
      </c>
      <c r="N699" s="9">
        <v>0</v>
      </c>
      <c r="O699" s="9">
        <v>0</v>
      </c>
      <c r="P699" s="9">
        <v>0</v>
      </c>
      <c r="Q699" s="9">
        <v>0</v>
      </c>
      <c r="R699" s="9">
        <v>2.8993000000000002</v>
      </c>
      <c r="S699" s="9">
        <v>0</v>
      </c>
      <c r="T699" s="9">
        <v>0</v>
      </c>
      <c r="U699" s="9">
        <f>SUM(N699:T699)</f>
        <v>2.8993000000000002</v>
      </c>
      <c r="V699" s="205" t="s">
        <v>3</v>
      </c>
      <c r="W699" s="94">
        <v>0</v>
      </c>
      <c r="X699" s="94">
        <v>0</v>
      </c>
      <c r="Y699" s="94">
        <v>0</v>
      </c>
      <c r="Z699" s="94">
        <v>0</v>
      </c>
      <c r="AA699" s="94">
        <v>0</v>
      </c>
      <c r="AB699" s="94">
        <v>0</v>
      </c>
      <c r="AC699" s="94">
        <v>0</v>
      </c>
      <c r="AD699" s="94">
        <v>0</v>
      </c>
      <c r="AE699" s="94">
        <v>0</v>
      </c>
      <c r="AF699" s="94">
        <v>0</v>
      </c>
      <c r="AG699" s="94">
        <v>0</v>
      </c>
      <c r="AH699" s="9">
        <v>0</v>
      </c>
      <c r="AI699" s="9">
        <v>0</v>
      </c>
      <c r="AJ699" s="9">
        <v>0</v>
      </c>
      <c r="AK699" s="94">
        <v>0</v>
      </c>
      <c r="AL699" s="94">
        <v>0</v>
      </c>
      <c r="AM699" s="94">
        <v>0</v>
      </c>
      <c r="AN699" s="94">
        <v>0</v>
      </c>
      <c r="AO699" s="94">
        <v>0</v>
      </c>
      <c r="AP699" s="94">
        <v>0</v>
      </c>
      <c r="AQ699" s="94">
        <v>0</v>
      </c>
      <c r="AR699" s="94">
        <v>0</v>
      </c>
      <c r="AS699" s="94">
        <v>0</v>
      </c>
      <c r="AT699" s="94">
        <v>0</v>
      </c>
      <c r="AU699" s="9">
        <v>0</v>
      </c>
      <c r="AV699" s="303"/>
    </row>
    <row r="700" spans="1:48" ht="15.75" customHeight="1" x14ac:dyDescent="0.25">
      <c r="A700" s="419"/>
      <c r="B700" s="483"/>
      <c r="C700" s="559"/>
      <c r="D700" s="562"/>
      <c r="E700" s="565"/>
      <c r="F700" s="24" t="s">
        <v>19</v>
      </c>
      <c r="G700" s="24" t="s">
        <v>22</v>
      </c>
      <c r="H700" s="24" t="s">
        <v>59</v>
      </c>
      <c r="I700" s="24" t="s">
        <v>734</v>
      </c>
      <c r="J700" s="480"/>
      <c r="K700" s="480"/>
      <c r="L700" s="556"/>
      <c r="M700" s="51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 t="shared" ref="U700:U704" si="403">SUM(N700:T700)</f>
        <v>0</v>
      </c>
      <c r="V700" s="173" t="s">
        <v>8</v>
      </c>
      <c r="W700" s="94">
        <v>0</v>
      </c>
      <c r="X700" s="94">
        <v>0</v>
      </c>
      <c r="Y700" s="94">
        <v>0</v>
      </c>
      <c r="Z700" s="94">
        <v>0</v>
      </c>
      <c r="AA700" s="94">
        <v>0</v>
      </c>
      <c r="AB700" s="94">
        <v>0</v>
      </c>
      <c r="AC700" s="94">
        <v>0</v>
      </c>
      <c r="AD700" s="94">
        <v>0</v>
      </c>
      <c r="AE700" s="94">
        <v>0</v>
      </c>
      <c r="AF700" s="94">
        <v>0</v>
      </c>
      <c r="AG700" s="94">
        <v>0</v>
      </c>
      <c r="AH700" s="9">
        <v>0</v>
      </c>
      <c r="AI700" s="9">
        <v>0</v>
      </c>
      <c r="AJ700" s="9">
        <v>0</v>
      </c>
      <c r="AK700" s="94">
        <v>0</v>
      </c>
      <c r="AL700" s="94">
        <v>0</v>
      </c>
      <c r="AM700" s="94">
        <v>0</v>
      </c>
      <c r="AN700" s="94">
        <v>0</v>
      </c>
      <c r="AO700" s="94">
        <v>0</v>
      </c>
      <c r="AP700" s="94">
        <v>0</v>
      </c>
      <c r="AQ700" s="94">
        <v>0</v>
      </c>
      <c r="AR700" s="94">
        <v>0</v>
      </c>
      <c r="AS700" s="94">
        <v>0</v>
      </c>
      <c r="AT700" s="94">
        <v>0</v>
      </c>
      <c r="AU700" s="9">
        <v>0</v>
      </c>
      <c r="AV700" s="303"/>
    </row>
    <row r="701" spans="1:48" ht="15.75" customHeight="1" x14ac:dyDescent="0.25">
      <c r="A701" s="419"/>
      <c r="B701" s="483"/>
      <c r="C701" s="559"/>
      <c r="D701" s="562"/>
      <c r="E701" s="565"/>
      <c r="F701" s="485" t="s">
        <v>39</v>
      </c>
      <c r="G701" s="485" t="s">
        <v>21</v>
      </c>
      <c r="H701" s="485" t="s">
        <v>59</v>
      </c>
      <c r="I701" s="485" t="s">
        <v>305</v>
      </c>
      <c r="J701" s="480"/>
      <c r="K701" s="480"/>
      <c r="L701" s="556"/>
      <c r="M701" s="51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>SUM(N701:T701)</f>
        <v>0</v>
      </c>
      <c r="V701" s="205" t="s">
        <v>50</v>
      </c>
      <c r="W701" s="94">
        <v>0</v>
      </c>
      <c r="X701" s="94">
        <v>0</v>
      </c>
      <c r="Y701" s="94">
        <v>0</v>
      </c>
      <c r="Z701" s="94">
        <v>0</v>
      </c>
      <c r="AA701" s="94">
        <v>0</v>
      </c>
      <c r="AB701" s="94">
        <v>0</v>
      </c>
      <c r="AC701" s="94">
        <v>0</v>
      </c>
      <c r="AD701" s="94">
        <v>0</v>
      </c>
      <c r="AE701" s="94">
        <v>0</v>
      </c>
      <c r="AF701" s="94">
        <v>0</v>
      </c>
      <c r="AG701" s="94">
        <v>0</v>
      </c>
      <c r="AH701" s="9">
        <v>0</v>
      </c>
      <c r="AI701" s="9">
        <v>0</v>
      </c>
      <c r="AJ701" s="9">
        <v>0</v>
      </c>
      <c r="AK701" s="94">
        <v>0</v>
      </c>
      <c r="AL701" s="94">
        <v>0</v>
      </c>
      <c r="AM701" s="94">
        <v>0</v>
      </c>
      <c r="AN701" s="94">
        <v>0</v>
      </c>
      <c r="AO701" s="94">
        <v>0</v>
      </c>
      <c r="AP701" s="94">
        <v>0</v>
      </c>
      <c r="AQ701" s="94">
        <v>0</v>
      </c>
      <c r="AR701" s="94">
        <v>0</v>
      </c>
      <c r="AS701" s="94">
        <v>0</v>
      </c>
      <c r="AT701" s="94">
        <v>0</v>
      </c>
      <c r="AU701" s="9">
        <v>0</v>
      </c>
      <c r="AV701" s="303"/>
    </row>
    <row r="702" spans="1:48" x14ac:dyDescent="0.25">
      <c r="A702" s="419"/>
      <c r="B702" s="483"/>
      <c r="C702" s="559"/>
      <c r="D702" s="562"/>
      <c r="E702" s="565"/>
      <c r="F702" s="486"/>
      <c r="G702" s="486"/>
      <c r="H702" s="486"/>
      <c r="I702" s="486"/>
      <c r="J702" s="480"/>
      <c r="K702" s="480"/>
      <c r="L702" s="556"/>
      <c r="M702" s="511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si="403"/>
        <v>0</v>
      </c>
      <c r="V702" s="205" t="s">
        <v>51</v>
      </c>
      <c r="W702" s="94">
        <v>0</v>
      </c>
      <c r="X702" s="94">
        <v>0</v>
      </c>
      <c r="Y702" s="94">
        <v>0</v>
      </c>
      <c r="Z702" s="94">
        <v>0</v>
      </c>
      <c r="AA702" s="94">
        <v>0</v>
      </c>
      <c r="AB702" s="94">
        <v>0</v>
      </c>
      <c r="AC702" s="94">
        <v>0</v>
      </c>
      <c r="AD702" s="94">
        <v>0</v>
      </c>
      <c r="AE702" s="94">
        <v>0</v>
      </c>
      <c r="AF702" s="94">
        <v>0</v>
      </c>
      <c r="AG702" s="94">
        <v>0</v>
      </c>
      <c r="AH702" s="9">
        <v>0</v>
      </c>
      <c r="AI702" s="9">
        <v>0</v>
      </c>
      <c r="AJ702" s="9">
        <v>0</v>
      </c>
      <c r="AK702" s="94">
        <v>0</v>
      </c>
      <c r="AL702" s="94">
        <v>0</v>
      </c>
      <c r="AM702" s="94">
        <v>0</v>
      </c>
      <c r="AN702" s="94">
        <v>0</v>
      </c>
      <c r="AO702" s="94">
        <v>0</v>
      </c>
      <c r="AP702" s="94">
        <v>0</v>
      </c>
      <c r="AQ702" s="94">
        <v>0</v>
      </c>
      <c r="AR702" s="94">
        <v>0</v>
      </c>
      <c r="AS702" s="94">
        <v>0</v>
      </c>
      <c r="AT702" s="94">
        <v>0</v>
      </c>
      <c r="AU702" s="9">
        <v>0</v>
      </c>
      <c r="AV702" s="303"/>
    </row>
    <row r="703" spans="1:48" x14ac:dyDescent="0.25">
      <c r="A703" s="419"/>
      <c r="B703" s="483"/>
      <c r="C703" s="559"/>
      <c r="D703" s="562"/>
      <c r="E703" s="565"/>
      <c r="F703" s="486"/>
      <c r="G703" s="486"/>
      <c r="H703" s="486"/>
      <c r="I703" s="486"/>
      <c r="J703" s="480"/>
      <c r="K703" s="480"/>
      <c r="L703" s="556"/>
      <c r="M703" s="511"/>
      <c r="N703" s="86">
        <v>0</v>
      </c>
      <c r="O703" s="86">
        <v>0</v>
      </c>
      <c r="P703" s="86">
        <v>0</v>
      </c>
      <c r="Q703" s="86">
        <v>0</v>
      </c>
      <c r="R703" s="86">
        <v>0</v>
      </c>
      <c r="S703" s="86">
        <v>0</v>
      </c>
      <c r="T703" s="86">
        <v>0</v>
      </c>
      <c r="U703" s="9">
        <f t="shared" si="403"/>
        <v>0</v>
      </c>
      <c r="V703" s="205" t="s">
        <v>52</v>
      </c>
      <c r="W703" s="192">
        <v>0</v>
      </c>
      <c r="X703" s="192">
        <v>0</v>
      </c>
      <c r="Y703" s="192">
        <v>0</v>
      </c>
      <c r="Z703" s="192">
        <v>0</v>
      </c>
      <c r="AA703" s="192">
        <v>0</v>
      </c>
      <c r="AB703" s="192">
        <v>0</v>
      </c>
      <c r="AC703" s="192">
        <v>0</v>
      </c>
      <c r="AD703" s="192">
        <v>0</v>
      </c>
      <c r="AE703" s="192">
        <v>0</v>
      </c>
      <c r="AF703" s="192">
        <v>0</v>
      </c>
      <c r="AG703" s="192">
        <v>0</v>
      </c>
      <c r="AH703" s="86">
        <v>0</v>
      </c>
      <c r="AI703" s="86">
        <v>0</v>
      </c>
      <c r="AJ703" s="86">
        <v>0</v>
      </c>
      <c r="AK703" s="192">
        <v>0</v>
      </c>
      <c r="AL703" s="192">
        <v>0</v>
      </c>
      <c r="AM703" s="192">
        <v>0</v>
      </c>
      <c r="AN703" s="192">
        <v>0</v>
      </c>
      <c r="AO703" s="192">
        <v>0</v>
      </c>
      <c r="AP703" s="192">
        <v>0</v>
      </c>
      <c r="AQ703" s="192">
        <v>0</v>
      </c>
      <c r="AR703" s="192">
        <v>0</v>
      </c>
      <c r="AS703" s="192">
        <v>0</v>
      </c>
      <c r="AT703" s="192">
        <v>0</v>
      </c>
      <c r="AU703" s="86">
        <v>0</v>
      </c>
      <c r="AV703" s="303"/>
    </row>
    <row r="704" spans="1:48" x14ac:dyDescent="0.25">
      <c r="A704" s="419"/>
      <c r="B704" s="484"/>
      <c r="C704" s="560"/>
      <c r="D704" s="563"/>
      <c r="E704" s="566"/>
      <c r="F704" s="487"/>
      <c r="G704" s="487"/>
      <c r="H704" s="487"/>
      <c r="I704" s="487"/>
      <c r="J704" s="481"/>
      <c r="K704" s="481"/>
      <c r="L704" s="557"/>
      <c r="M704" s="512"/>
      <c r="N704" s="88">
        <f>SUM(N699:N703)</f>
        <v>0</v>
      </c>
      <c r="O704" s="88">
        <f t="shared" ref="O704:T704" si="404">SUM(O699:O703)</f>
        <v>0</v>
      </c>
      <c r="P704" s="88">
        <f t="shared" si="404"/>
        <v>0</v>
      </c>
      <c r="Q704" s="176">
        <f t="shared" si="404"/>
        <v>0</v>
      </c>
      <c r="R704" s="176">
        <f t="shared" si="404"/>
        <v>2.8993000000000002</v>
      </c>
      <c r="S704" s="176">
        <f t="shared" si="404"/>
        <v>0</v>
      </c>
      <c r="T704" s="176">
        <f t="shared" si="404"/>
        <v>0</v>
      </c>
      <c r="U704" s="177">
        <f t="shared" si="403"/>
        <v>2.8993000000000002</v>
      </c>
      <c r="V704" s="178" t="s">
        <v>11</v>
      </c>
      <c r="W704" s="194">
        <f t="shared" ref="W704:X704" si="405">SUM(W699:W703)</f>
        <v>0</v>
      </c>
      <c r="X704" s="194">
        <f t="shared" si="405"/>
        <v>0</v>
      </c>
      <c r="Y704" s="194">
        <f t="shared" ref="Y704:AU704" si="406">SUM(Y699:Y703)</f>
        <v>0</v>
      </c>
      <c r="Z704" s="194">
        <f t="shared" si="406"/>
        <v>0</v>
      </c>
      <c r="AA704" s="194">
        <f t="shared" si="406"/>
        <v>0</v>
      </c>
      <c r="AB704" s="194">
        <f t="shared" si="406"/>
        <v>0</v>
      </c>
      <c r="AC704" s="194">
        <f t="shared" si="406"/>
        <v>0</v>
      </c>
      <c r="AD704" s="194">
        <f t="shared" si="406"/>
        <v>0</v>
      </c>
      <c r="AE704" s="194">
        <f t="shared" si="406"/>
        <v>0</v>
      </c>
      <c r="AF704" s="194">
        <f t="shared" si="406"/>
        <v>0</v>
      </c>
      <c r="AG704" s="194">
        <f t="shared" si="406"/>
        <v>0</v>
      </c>
      <c r="AH704" s="176">
        <f t="shared" si="406"/>
        <v>0</v>
      </c>
      <c r="AI704" s="176">
        <f t="shared" si="406"/>
        <v>0</v>
      </c>
      <c r="AJ704" s="176">
        <f t="shared" si="406"/>
        <v>0</v>
      </c>
      <c r="AK704" s="194">
        <f t="shared" si="406"/>
        <v>0</v>
      </c>
      <c r="AL704" s="194">
        <f t="shared" si="406"/>
        <v>0</v>
      </c>
      <c r="AM704" s="194">
        <f t="shared" si="406"/>
        <v>0</v>
      </c>
      <c r="AN704" s="194">
        <f t="shared" si="406"/>
        <v>0</v>
      </c>
      <c r="AO704" s="194">
        <f t="shared" si="406"/>
        <v>0</v>
      </c>
      <c r="AP704" s="194">
        <f t="shared" si="406"/>
        <v>0</v>
      </c>
      <c r="AQ704" s="194">
        <f t="shared" si="406"/>
        <v>0</v>
      </c>
      <c r="AR704" s="194">
        <f t="shared" si="406"/>
        <v>0</v>
      </c>
      <c r="AS704" s="194">
        <f t="shared" si="406"/>
        <v>0</v>
      </c>
      <c r="AT704" s="194">
        <f t="shared" si="406"/>
        <v>0</v>
      </c>
      <c r="AU704" s="176">
        <f t="shared" si="406"/>
        <v>0</v>
      </c>
      <c r="AV704" s="329"/>
    </row>
    <row r="705" spans="1:48" ht="15.75" customHeight="1" x14ac:dyDescent="0.25">
      <c r="A705" s="419"/>
      <c r="B705" s="482" t="s">
        <v>735</v>
      </c>
      <c r="C705" s="558" t="s">
        <v>736</v>
      </c>
      <c r="D705" s="561" t="s">
        <v>660</v>
      </c>
      <c r="E705" s="564" t="s">
        <v>737</v>
      </c>
      <c r="F705" s="6" t="s">
        <v>18</v>
      </c>
      <c r="G705" s="6" t="s">
        <v>20</v>
      </c>
      <c r="H705" s="6" t="s">
        <v>59</v>
      </c>
      <c r="I705" s="6" t="s">
        <v>58</v>
      </c>
      <c r="J705" s="479">
        <v>2023</v>
      </c>
      <c r="K705" s="479">
        <v>2023</v>
      </c>
      <c r="L705" s="488">
        <v>7.5</v>
      </c>
      <c r="M705" s="510">
        <f>Q710+R710+S710+T710</f>
        <v>7.5</v>
      </c>
      <c r="N705" s="9">
        <v>0</v>
      </c>
      <c r="O705" s="9">
        <v>0</v>
      </c>
      <c r="P705" s="9">
        <v>0</v>
      </c>
      <c r="Q705" s="9">
        <v>0</v>
      </c>
      <c r="R705" s="9">
        <v>7.5</v>
      </c>
      <c r="S705" s="9">
        <v>0</v>
      </c>
      <c r="T705" s="9">
        <v>0</v>
      </c>
      <c r="U705" s="9">
        <f>SUM(N705:T705)</f>
        <v>7.5</v>
      </c>
      <c r="V705" s="205" t="s">
        <v>3</v>
      </c>
      <c r="W705" s="94">
        <v>0</v>
      </c>
      <c r="X705" s="94">
        <v>0</v>
      </c>
      <c r="Y705" s="94">
        <v>0</v>
      </c>
      <c r="Z705" s="94">
        <v>0</v>
      </c>
      <c r="AA705" s="94">
        <v>0</v>
      </c>
      <c r="AB705" s="94">
        <v>0</v>
      </c>
      <c r="AC705" s="94">
        <v>0</v>
      </c>
      <c r="AD705" s="94">
        <v>0</v>
      </c>
      <c r="AE705" s="94">
        <v>0</v>
      </c>
      <c r="AF705" s="94">
        <v>0</v>
      </c>
      <c r="AG705" s="94">
        <v>0</v>
      </c>
      <c r="AH705" s="9">
        <v>0</v>
      </c>
      <c r="AI705" s="9">
        <v>0</v>
      </c>
      <c r="AJ705" s="9">
        <v>0</v>
      </c>
      <c r="AK705" s="94">
        <v>0</v>
      </c>
      <c r="AL705" s="94">
        <v>0</v>
      </c>
      <c r="AM705" s="94">
        <v>0</v>
      </c>
      <c r="AN705" s="94">
        <v>0</v>
      </c>
      <c r="AO705" s="94">
        <v>0</v>
      </c>
      <c r="AP705" s="94">
        <v>0</v>
      </c>
      <c r="AQ705" s="94">
        <v>0</v>
      </c>
      <c r="AR705" s="94">
        <v>0</v>
      </c>
      <c r="AS705" s="94">
        <v>0</v>
      </c>
      <c r="AT705" s="94">
        <v>0</v>
      </c>
      <c r="AU705" s="9">
        <v>0</v>
      </c>
      <c r="AV705" s="303"/>
    </row>
    <row r="706" spans="1:48" ht="31.5" x14ac:dyDescent="0.25">
      <c r="A706" s="419"/>
      <c r="B706" s="483"/>
      <c r="C706" s="559"/>
      <c r="D706" s="562"/>
      <c r="E706" s="565"/>
      <c r="F706" s="24" t="s">
        <v>19</v>
      </c>
      <c r="G706" s="24" t="s">
        <v>22</v>
      </c>
      <c r="H706" s="24" t="s">
        <v>59</v>
      </c>
      <c r="I706" s="24" t="s">
        <v>738</v>
      </c>
      <c r="J706" s="480"/>
      <c r="K706" s="480"/>
      <c r="L706" s="556"/>
      <c r="M706" s="51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 t="shared" ref="U706:U710" si="407">SUM(N706:T706)</f>
        <v>0</v>
      </c>
      <c r="V706" s="173" t="s">
        <v>8</v>
      </c>
      <c r="W706" s="94">
        <v>0</v>
      </c>
      <c r="X706" s="94">
        <v>0</v>
      </c>
      <c r="Y706" s="94">
        <v>0</v>
      </c>
      <c r="Z706" s="94">
        <v>0</v>
      </c>
      <c r="AA706" s="94">
        <v>0</v>
      </c>
      <c r="AB706" s="94">
        <v>0</v>
      </c>
      <c r="AC706" s="94">
        <v>0</v>
      </c>
      <c r="AD706" s="94">
        <v>0</v>
      </c>
      <c r="AE706" s="94">
        <v>0</v>
      </c>
      <c r="AF706" s="94">
        <v>0</v>
      </c>
      <c r="AG706" s="94">
        <v>0</v>
      </c>
      <c r="AH706" s="9">
        <v>0</v>
      </c>
      <c r="AI706" s="9">
        <v>0</v>
      </c>
      <c r="AJ706" s="9">
        <v>0</v>
      </c>
      <c r="AK706" s="94">
        <v>0</v>
      </c>
      <c r="AL706" s="94">
        <v>0</v>
      </c>
      <c r="AM706" s="94">
        <v>0</v>
      </c>
      <c r="AN706" s="94">
        <v>0</v>
      </c>
      <c r="AO706" s="94">
        <v>0</v>
      </c>
      <c r="AP706" s="94">
        <v>0</v>
      </c>
      <c r="AQ706" s="94">
        <v>0</v>
      </c>
      <c r="AR706" s="94">
        <v>0</v>
      </c>
      <c r="AS706" s="94">
        <v>0</v>
      </c>
      <c r="AT706" s="94">
        <v>0</v>
      </c>
      <c r="AU706" s="9">
        <v>0</v>
      </c>
      <c r="AV706" s="303"/>
    </row>
    <row r="707" spans="1:48" ht="15.75" customHeight="1" x14ac:dyDescent="0.25">
      <c r="A707" s="419"/>
      <c r="B707" s="483"/>
      <c r="C707" s="559"/>
      <c r="D707" s="562"/>
      <c r="E707" s="565"/>
      <c r="F707" s="485" t="s">
        <v>39</v>
      </c>
      <c r="G707" s="485" t="s">
        <v>21</v>
      </c>
      <c r="H707" s="485" t="s">
        <v>59</v>
      </c>
      <c r="I707" s="485" t="s">
        <v>374</v>
      </c>
      <c r="J707" s="480"/>
      <c r="K707" s="480"/>
      <c r="L707" s="556"/>
      <c r="M707" s="51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>SUM(N707:T707)</f>
        <v>0</v>
      </c>
      <c r="V707" s="205" t="s">
        <v>50</v>
      </c>
      <c r="W707" s="94">
        <v>0</v>
      </c>
      <c r="X707" s="94">
        <v>0</v>
      </c>
      <c r="Y707" s="94">
        <v>0</v>
      </c>
      <c r="Z707" s="94">
        <v>0</v>
      </c>
      <c r="AA707" s="94">
        <v>0</v>
      </c>
      <c r="AB707" s="94">
        <v>0</v>
      </c>
      <c r="AC707" s="94">
        <v>0</v>
      </c>
      <c r="AD707" s="94">
        <v>0</v>
      </c>
      <c r="AE707" s="94">
        <v>0</v>
      </c>
      <c r="AF707" s="94">
        <v>0</v>
      </c>
      <c r="AG707" s="94">
        <v>0</v>
      </c>
      <c r="AH707" s="9">
        <v>0</v>
      </c>
      <c r="AI707" s="9">
        <v>0</v>
      </c>
      <c r="AJ707" s="9">
        <v>0</v>
      </c>
      <c r="AK707" s="94">
        <v>0</v>
      </c>
      <c r="AL707" s="94">
        <v>0</v>
      </c>
      <c r="AM707" s="94">
        <v>0</v>
      </c>
      <c r="AN707" s="94">
        <v>0</v>
      </c>
      <c r="AO707" s="94">
        <v>0</v>
      </c>
      <c r="AP707" s="94">
        <v>0</v>
      </c>
      <c r="AQ707" s="94">
        <v>0</v>
      </c>
      <c r="AR707" s="94">
        <v>0</v>
      </c>
      <c r="AS707" s="94">
        <v>0</v>
      </c>
      <c r="AT707" s="94">
        <v>0</v>
      </c>
      <c r="AU707" s="9">
        <v>0</v>
      </c>
      <c r="AV707" s="303"/>
    </row>
    <row r="708" spans="1:48" ht="15.75" customHeight="1" x14ac:dyDescent="0.25">
      <c r="A708" s="419"/>
      <c r="B708" s="483"/>
      <c r="C708" s="559"/>
      <c r="D708" s="562"/>
      <c r="E708" s="565"/>
      <c r="F708" s="486"/>
      <c r="G708" s="486"/>
      <c r="H708" s="486"/>
      <c r="I708" s="486"/>
      <c r="J708" s="480"/>
      <c r="K708" s="480"/>
      <c r="L708" s="556"/>
      <c r="M708" s="511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si="407"/>
        <v>0</v>
      </c>
      <c r="V708" s="205" t="s">
        <v>51</v>
      </c>
      <c r="W708" s="94">
        <v>0</v>
      </c>
      <c r="X708" s="94">
        <v>0</v>
      </c>
      <c r="Y708" s="94">
        <v>0</v>
      </c>
      <c r="Z708" s="94">
        <v>0</v>
      </c>
      <c r="AA708" s="94">
        <v>0</v>
      </c>
      <c r="AB708" s="94">
        <v>0</v>
      </c>
      <c r="AC708" s="94">
        <v>0</v>
      </c>
      <c r="AD708" s="94">
        <v>0</v>
      </c>
      <c r="AE708" s="94">
        <v>0</v>
      </c>
      <c r="AF708" s="94">
        <v>0</v>
      </c>
      <c r="AG708" s="94">
        <v>0</v>
      </c>
      <c r="AH708" s="9">
        <v>0</v>
      </c>
      <c r="AI708" s="9">
        <v>0</v>
      </c>
      <c r="AJ708" s="9">
        <v>0</v>
      </c>
      <c r="AK708" s="94">
        <v>0</v>
      </c>
      <c r="AL708" s="94">
        <v>0</v>
      </c>
      <c r="AM708" s="94">
        <v>0</v>
      </c>
      <c r="AN708" s="94">
        <v>0</v>
      </c>
      <c r="AO708" s="94">
        <v>0</v>
      </c>
      <c r="AP708" s="94">
        <v>0</v>
      </c>
      <c r="AQ708" s="94">
        <v>0</v>
      </c>
      <c r="AR708" s="94">
        <v>0</v>
      </c>
      <c r="AS708" s="94">
        <v>0</v>
      </c>
      <c r="AT708" s="94">
        <v>0</v>
      </c>
      <c r="AU708" s="9">
        <v>0</v>
      </c>
      <c r="AV708" s="303"/>
    </row>
    <row r="709" spans="1:48" ht="15.75" customHeight="1" x14ac:dyDescent="0.25">
      <c r="A709" s="419"/>
      <c r="B709" s="483"/>
      <c r="C709" s="559"/>
      <c r="D709" s="562"/>
      <c r="E709" s="565"/>
      <c r="F709" s="486"/>
      <c r="G709" s="486"/>
      <c r="H709" s="486"/>
      <c r="I709" s="486"/>
      <c r="J709" s="480"/>
      <c r="K709" s="480"/>
      <c r="L709" s="556"/>
      <c r="M709" s="511"/>
      <c r="N709" s="86">
        <v>0</v>
      </c>
      <c r="O709" s="86">
        <v>0</v>
      </c>
      <c r="P709" s="86">
        <v>0</v>
      </c>
      <c r="Q709" s="86">
        <v>0</v>
      </c>
      <c r="R709" s="86">
        <v>0</v>
      </c>
      <c r="S709" s="86">
        <v>0</v>
      </c>
      <c r="T709" s="86">
        <v>0</v>
      </c>
      <c r="U709" s="9">
        <f t="shared" si="407"/>
        <v>0</v>
      </c>
      <c r="V709" s="205" t="s">
        <v>52</v>
      </c>
      <c r="W709" s="192">
        <v>0</v>
      </c>
      <c r="X709" s="192">
        <v>0</v>
      </c>
      <c r="Y709" s="192">
        <v>0</v>
      </c>
      <c r="Z709" s="192">
        <v>0</v>
      </c>
      <c r="AA709" s="192">
        <v>0</v>
      </c>
      <c r="AB709" s="192">
        <v>0</v>
      </c>
      <c r="AC709" s="192">
        <v>0</v>
      </c>
      <c r="AD709" s="192">
        <v>0</v>
      </c>
      <c r="AE709" s="192">
        <v>0</v>
      </c>
      <c r="AF709" s="192">
        <v>0</v>
      </c>
      <c r="AG709" s="192">
        <v>0</v>
      </c>
      <c r="AH709" s="86">
        <v>0</v>
      </c>
      <c r="AI709" s="86">
        <v>0</v>
      </c>
      <c r="AJ709" s="86">
        <v>0</v>
      </c>
      <c r="AK709" s="192">
        <v>0</v>
      </c>
      <c r="AL709" s="192">
        <v>0</v>
      </c>
      <c r="AM709" s="192">
        <v>0</v>
      </c>
      <c r="AN709" s="192">
        <v>0</v>
      </c>
      <c r="AO709" s="192">
        <v>0</v>
      </c>
      <c r="AP709" s="192">
        <v>0</v>
      </c>
      <c r="AQ709" s="192">
        <v>0</v>
      </c>
      <c r="AR709" s="192">
        <v>0</v>
      </c>
      <c r="AS709" s="192">
        <v>0</v>
      </c>
      <c r="AT709" s="192">
        <v>0</v>
      </c>
      <c r="AU709" s="86">
        <v>0</v>
      </c>
      <c r="AV709" s="303"/>
    </row>
    <row r="710" spans="1:48" x14ac:dyDescent="0.25">
      <c r="A710" s="419"/>
      <c r="B710" s="484"/>
      <c r="C710" s="560"/>
      <c r="D710" s="563"/>
      <c r="E710" s="566"/>
      <c r="F710" s="487"/>
      <c r="G710" s="487"/>
      <c r="H710" s="487"/>
      <c r="I710" s="487"/>
      <c r="J710" s="481"/>
      <c r="K710" s="481"/>
      <c r="L710" s="557"/>
      <c r="M710" s="512"/>
      <c r="N710" s="88">
        <f>SUM(N705:N709)</f>
        <v>0</v>
      </c>
      <c r="O710" s="88">
        <f t="shared" ref="O710:T710" si="408">SUM(O705:O709)</f>
        <v>0</v>
      </c>
      <c r="P710" s="88">
        <f t="shared" si="408"/>
        <v>0</v>
      </c>
      <c r="Q710" s="176">
        <f t="shared" si="408"/>
        <v>0</v>
      </c>
      <c r="R710" s="176">
        <f t="shared" si="408"/>
        <v>7.5</v>
      </c>
      <c r="S710" s="176">
        <f t="shared" si="408"/>
        <v>0</v>
      </c>
      <c r="T710" s="176">
        <f t="shared" si="408"/>
        <v>0</v>
      </c>
      <c r="U710" s="177">
        <f t="shared" si="407"/>
        <v>7.5</v>
      </c>
      <c r="V710" s="178" t="s">
        <v>11</v>
      </c>
      <c r="W710" s="194">
        <f t="shared" ref="W710:AU710" si="409">SUM(W705:W709)</f>
        <v>0</v>
      </c>
      <c r="X710" s="194">
        <f t="shared" si="409"/>
        <v>0</v>
      </c>
      <c r="Y710" s="194">
        <f t="shared" si="409"/>
        <v>0</v>
      </c>
      <c r="Z710" s="194">
        <f t="shared" si="409"/>
        <v>0</v>
      </c>
      <c r="AA710" s="194">
        <f t="shared" si="409"/>
        <v>0</v>
      </c>
      <c r="AB710" s="194">
        <f t="shared" si="409"/>
        <v>0</v>
      </c>
      <c r="AC710" s="194">
        <f t="shared" si="409"/>
        <v>0</v>
      </c>
      <c r="AD710" s="194">
        <f t="shared" si="409"/>
        <v>0</v>
      </c>
      <c r="AE710" s="194">
        <f t="shared" si="409"/>
        <v>0</v>
      </c>
      <c r="AF710" s="194">
        <f t="shared" si="409"/>
        <v>0</v>
      </c>
      <c r="AG710" s="194">
        <f t="shared" si="409"/>
        <v>0</v>
      </c>
      <c r="AH710" s="176">
        <f t="shared" si="409"/>
        <v>0</v>
      </c>
      <c r="AI710" s="176">
        <f t="shared" si="409"/>
        <v>0</v>
      </c>
      <c r="AJ710" s="176">
        <f t="shared" si="409"/>
        <v>0</v>
      </c>
      <c r="AK710" s="194">
        <f t="shared" si="409"/>
        <v>0</v>
      </c>
      <c r="AL710" s="194">
        <f t="shared" si="409"/>
        <v>0</v>
      </c>
      <c r="AM710" s="194">
        <f t="shared" si="409"/>
        <v>0</v>
      </c>
      <c r="AN710" s="194">
        <f t="shared" si="409"/>
        <v>0</v>
      </c>
      <c r="AO710" s="194">
        <f t="shared" si="409"/>
        <v>0</v>
      </c>
      <c r="AP710" s="194">
        <f t="shared" si="409"/>
        <v>0</v>
      </c>
      <c r="AQ710" s="194">
        <f t="shared" si="409"/>
        <v>0</v>
      </c>
      <c r="AR710" s="194">
        <f t="shared" si="409"/>
        <v>0</v>
      </c>
      <c r="AS710" s="194">
        <f t="shared" si="409"/>
        <v>0</v>
      </c>
      <c r="AT710" s="194">
        <f t="shared" si="409"/>
        <v>0</v>
      </c>
      <c r="AU710" s="176">
        <f t="shared" si="409"/>
        <v>0</v>
      </c>
      <c r="AV710" s="329"/>
    </row>
    <row r="711" spans="1:48" ht="15.75" customHeight="1" x14ac:dyDescent="0.25">
      <c r="A711" s="419"/>
      <c r="B711" s="482" t="s">
        <v>739</v>
      </c>
      <c r="C711" s="558" t="s">
        <v>740</v>
      </c>
      <c r="D711" s="561" t="s">
        <v>660</v>
      </c>
      <c r="E711" s="564" t="s">
        <v>741</v>
      </c>
      <c r="F711" s="6" t="s">
        <v>18</v>
      </c>
      <c r="G711" s="6" t="s">
        <v>20</v>
      </c>
      <c r="H711" s="6" t="s">
        <v>59</v>
      </c>
      <c r="I711" s="6" t="s">
        <v>722</v>
      </c>
      <c r="J711" s="479">
        <v>2023</v>
      </c>
      <c r="K711" s="479">
        <v>2023</v>
      </c>
      <c r="L711" s="488">
        <v>6.4340000000000002</v>
      </c>
      <c r="M711" s="510">
        <f>Q716+R716+S716+T716</f>
        <v>6.4341859999999995</v>
      </c>
      <c r="N711" s="9">
        <v>0</v>
      </c>
      <c r="O711" s="9">
        <v>0</v>
      </c>
      <c r="P711" s="9">
        <v>0</v>
      </c>
      <c r="Q711" s="9">
        <v>0</v>
      </c>
      <c r="R711" s="9">
        <v>6.4341859999999995</v>
      </c>
      <c r="S711" s="9">
        <v>0</v>
      </c>
      <c r="T711" s="9">
        <v>0</v>
      </c>
      <c r="U711" s="9">
        <f>SUM(N711:T711)</f>
        <v>6.4341859999999995</v>
      </c>
      <c r="V711" s="205" t="s">
        <v>3</v>
      </c>
      <c r="W711" s="94">
        <v>0</v>
      </c>
      <c r="X711" s="94">
        <v>0</v>
      </c>
      <c r="Y711" s="94">
        <v>0</v>
      </c>
      <c r="Z711" s="94">
        <v>0</v>
      </c>
      <c r="AA711" s="94">
        <v>0</v>
      </c>
      <c r="AB711" s="94">
        <v>0</v>
      </c>
      <c r="AC711" s="94">
        <v>0</v>
      </c>
      <c r="AD711" s="94">
        <v>0</v>
      </c>
      <c r="AE711" s="94">
        <v>0</v>
      </c>
      <c r="AF711" s="94">
        <v>0</v>
      </c>
      <c r="AG711" s="94">
        <v>0</v>
      </c>
      <c r="AH711" s="9">
        <v>0</v>
      </c>
      <c r="AI711" s="9">
        <v>0</v>
      </c>
      <c r="AJ711" s="9">
        <v>0</v>
      </c>
      <c r="AK711" s="94">
        <v>0</v>
      </c>
      <c r="AL711" s="94">
        <v>0</v>
      </c>
      <c r="AM711" s="94">
        <v>0</v>
      </c>
      <c r="AN711" s="94">
        <v>0</v>
      </c>
      <c r="AO711" s="94">
        <v>0</v>
      </c>
      <c r="AP711" s="94">
        <v>0</v>
      </c>
      <c r="AQ711" s="94">
        <v>0</v>
      </c>
      <c r="AR711" s="94">
        <v>0</v>
      </c>
      <c r="AS711" s="94">
        <v>0</v>
      </c>
      <c r="AT711" s="94">
        <v>0</v>
      </c>
      <c r="AU711" s="9">
        <v>0</v>
      </c>
      <c r="AV711" s="303"/>
    </row>
    <row r="712" spans="1:48" ht="31.5" x14ac:dyDescent="0.25">
      <c r="A712" s="419"/>
      <c r="B712" s="483"/>
      <c r="C712" s="559"/>
      <c r="D712" s="562"/>
      <c r="E712" s="565"/>
      <c r="F712" s="24" t="s">
        <v>19</v>
      </c>
      <c r="G712" s="24" t="s">
        <v>22</v>
      </c>
      <c r="H712" s="24" t="s">
        <v>59</v>
      </c>
      <c r="I712" s="24" t="s">
        <v>742</v>
      </c>
      <c r="J712" s="480"/>
      <c r="K712" s="480"/>
      <c r="L712" s="556"/>
      <c r="M712" s="51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 t="shared" ref="U712:U716" si="410">SUM(N712:T712)</f>
        <v>0</v>
      </c>
      <c r="V712" s="173" t="s">
        <v>8</v>
      </c>
      <c r="W712" s="94">
        <v>0</v>
      </c>
      <c r="X712" s="94">
        <v>0</v>
      </c>
      <c r="Y712" s="94">
        <v>0</v>
      </c>
      <c r="Z712" s="94">
        <v>0</v>
      </c>
      <c r="AA712" s="94">
        <v>0</v>
      </c>
      <c r="AB712" s="94">
        <v>0</v>
      </c>
      <c r="AC712" s="94">
        <v>0</v>
      </c>
      <c r="AD712" s="94">
        <v>0</v>
      </c>
      <c r="AE712" s="94">
        <v>0</v>
      </c>
      <c r="AF712" s="94">
        <v>0</v>
      </c>
      <c r="AG712" s="94">
        <v>0</v>
      </c>
      <c r="AH712" s="9">
        <v>0</v>
      </c>
      <c r="AI712" s="9">
        <v>0</v>
      </c>
      <c r="AJ712" s="9">
        <v>0</v>
      </c>
      <c r="AK712" s="94">
        <v>0</v>
      </c>
      <c r="AL712" s="94">
        <v>0</v>
      </c>
      <c r="AM712" s="94">
        <v>0</v>
      </c>
      <c r="AN712" s="94">
        <v>0</v>
      </c>
      <c r="AO712" s="94">
        <v>0</v>
      </c>
      <c r="AP712" s="94">
        <v>0</v>
      </c>
      <c r="AQ712" s="94">
        <v>0</v>
      </c>
      <c r="AR712" s="94">
        <v>0</v>
      </c>
      <c r="AS712" s="94">
        <v>0</v>
      </c>
      <c r="AT712" s="94">
        <v>0</v>
      </c>
      <c r="AU712" s="9">
        <v>0</v>
      </c>
      <c r="AV712" s="303"/>
    </row>
    <row r="713" spans="1:48" ht="47.25" x14ac:dyDescent="0.25">
      <c r="A713" s="419"/>
      <c r="B713" s="483"/>
      <c r="C713" s="559"/>
      <c r="D713" s="562"/>
      <c r="E713" s="565"/>
      <c r="F713" s="485" t="s">
        <v>39</v>
      </c>
      <c r="G713" s="485" t="s">
        <v>21</v>
      </c>
      <c r="H713" s="485" t="s">
        <v>59</v>
      </c>
      <c r="I713" s="485" t="s">
        <v>365</v>
      </c>
      <c r="J713" s="480"/>
      <c r="K713" s="480"/>
      <c r="L713" s="556"/>
      <c r="M713" s="51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>SUM(N713:T713)</f>
        <v>0</v>
      </c>
      <c r="V713" s="205" t="s">
        <v>50</v>
      </c>
      <c r="W713" s="94">
        <v>0</v>
      </c>
      <c r="X713" s="94">
        <v>0</v>
      </c>
      <c r="Y713" s="94">
        <v>0</v>
      </c>
      <c r="Z713" s="94">
        <v>0</v>
      </c>
      <c r="AA713" s="94">
        <v>0</v>
      </c>
      <c r="AB713" s="94">
        <v>0</v>
      </c>
      <c r="AC713" s="94">
        <v>0</v>
      </c>
      <c r="AD713" s="94">
        <v>0</v>
      </c>
      <c r="AE713" s="94">
        <v>0</v>
      </c>
      <c r="AF713" s="94">
        <v>0</v>
      </c>
      <c r="AG713" s="94">
        <v>0</v>
      </c>
      <c r="AH713" s="9">
        <v>0</v>
      </c>
      <c r="AI713" s="9">
        <v>0</v>
      </c>
      <c r="AJ713" s="9">
        <v>0</v>
      </c>
      <c r="AK713" s="94">
        <v>0</v>
      </c>
      <c r="AL713" s="94">
        <v>0</v>
      </c>
      <c r="AM713" s="94">
        <v>0</v>
      </c>
      <c r="AN713" s="94">
        <v>0</v>
      </c>
      <c r="AO713" s="94">
        <v>0</v>
      </c>
      <c r="AP713" s="94">
        <v>0</v>
      </c>
      <c r="AQ713" s="94">
        <v>0</v>
      </c>
      <c r="AR713" s="94">
        <v>0</v>
      </c>
      <c r="AS713" s="94">
        <v>0</v>
      </c>
      <c r="AT713" s="94">
        <v>0</v>
      </c>
      <c r="AU713" s="9">
        <v>0</v>
      </c>
      <c r="AV713" s="303"/>
    </row>
    <row r="714" spans="1:48" x14ac:dyDescent="0.25">
      <c r="A714" s="419"/>
      <c r="B714" s="483"/>
      <c r="C714" s="559"/>
      <c r="D714" s="562"/>
      <c r="E714" s="565"/>
      <c r="F714" s="486"/>
      <c r="G714" s="486"/>
      <c r="H714" s="486"/>
      <c r="I714" s="486"/>
      <c r="J714" s="480"/>
      <c r="K714" s="480"/>
      <c r="L714" s="556"/>
      <c r="M714" s="511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si="410"/>
        <v>0</v>
      </c>
      <c r="V714" s="205" t="s">
        <v>51</v>
      </c>
      <c r="W714" s="94">
        <v>0</v>
      </c>
      <c r="X714" s="94">
        <v>0</v>
      </c>
      <c r="Y714" s="94">
        <v>0</v>
      </c>
      <c r="Z714" s="94">
        <v>0</v>
      </c>
      <c r="AA714" s="94">
        <v>0</v>
      </c>
      <c r="AB714" s="94">
        <v>0</v>
      </c>
      <c r="AC714" s="94">
        <v>0</v>
      </c>
      <c r="AD714" s="94">
        <v>0</v>
      </c>
      <c r="AE714" s="94">
        <v>0</v>
      </c>
      <c r="AF714" s="94">
        <v>0</v>
      </c>
      <c r="AG714" s="94">
        <v>0</v>
      </c>
      <c r="AH714" s="9">
        <v>0</v>
      </c>
      <c r="AI714" s="9">
        <v>0</v>
      </c>
      <c r="AJ714" s="9">
        <v>0</v>
      </c>
      <c r="AK714" s="94">
        <v>0</v>
      </c>
      <c r="AL714" s="94">
        <v>0</v>
      </c>
      <c r="AM714" s="94">
        <v>0</v>
      </c>
      <c r="AN714" s="94">
        <v>0</v>
      </c>
      <c r="AO714" s="94">
        <v>0</v>
      </c>
      <c r="AP714" s="94">
        <v>0</v>
      </c>
      <c r="AQ714" s="94">
        <v>0</v>
      </c>
      <c r="AR714" s="94">
        <v>0</v>
      </c>
      <c r="AS714" s="94">
        <v>0</v>
      </c>
      <c r="AT714" s="94">
        <v>0</v>
      </c>
      <c r="AU714" s="9">
        <v>0</v>
      </c>
      <c r="AV714" s="303"/>
    </row>
    <row r="715" spans="1:48" ht="15.75" customHeight="1" x14ac:dyDescent="0.25">
      <c r="A715" s="419"/>
      <c r="B715" s="483"/>
      <c r="C715" s="559"/>
      <c r="D715" s="562"/>
      <c r="E715" s="565"/>
      <c r="F715" s="486"/>
      <c r="G715" s="486"/>
      <c r="H715" s="486"/>
      <c r="I715" s="486"/>
      <c r="J715" s="480"/>
      <c r="K715" s="480"/>
      <c r="L715" s="556"/>
      <c r="M715" s="511"/>
      <c r="N715" s="86">
        <v>0</v>
      </c>
      <c r="O715" s="86">
        <v>0</v>
      </c>
      <c r="P715" s="86">
        <v>0</v>
      </c>
      <c r="Q715" s="86">
        <v>0</v>
      </c>
      <c r="R715" s="86">
        <v>0</v>
      </c>
      <c r="S715" s="86">
        <v>0</v>
      </c>
      <c r="T715" s="86">
        <v>0</v>
      </c>
      <c r="U715" s="9">
        <f t="shared" si="410"/>
        <v>0</v>
      </c>
      <c r="V715" s="205" t="s">
        <v>52</v>
      </c>
      <c r="W715" s="192">
        <v>0</v>
      </c>
      <c r="X715" s="192">
        <v>0</v>
      </c>
      <c r="Y715" s="192">
        <v>0</v>
      </c>
      <c r="Z715" s="192">
        <v>0</v>
      </c>
      <c r="AA715" s="192">
        <v>0</v>
      </c>
      <c r="AB715" s="192">
        <v>0</v>
      </c>
      <c r="AC715" s="192">
        <v>0</v>
      </c>
      <c r="AD715" s="192">
        <v>0</v>
      </c>
      <c r="AE715" s="192">
        <v>0</v>
      </c>
      <c r="AF715" s="192">
        <v>0</v>
      </c>
      <c r="AG715" s="192">
        <v>0</v>
      </c>
      <c r="AH715" s="86">
        <v>0</v>
      </c>
      <c r="AI715" s="86">
        <v>0</v>
      </c>
      <c r="AJ715" s="86">
        <v>0</v>
      </c>
      <c r="AK715" s="192">
        <v>0</v>
      </c>
      <c r="AL715" s="192">
        <v>0</v>
      </c>
      <c r="AM715" s="192">
        <v>0</v>
      </c>
      <c r="AN715" s="192">
        <v>0</v>
      </c>
      <c r="AO715" s="192">
        <v>0</v>
      </c>
      <c r="AP715" s="192">
        <v>0</v>
      </c>
      <c r="AQ715" s="192">
        <v>0</v>
      </c>
      <c r="AR715" s="192">
        <v>0</v>
      </c>
      <c r="AS715" s="192">
        <v>0</v>
      </c>
      <c r="AT715" s="192">
        <v>0</v>
      </c>
      <c r="AU715" s="86">
        <v>0</v>
      </c>
      <c r="AV715" s="303"/>
    </row>
    <row r="716" spans="1:48" x14ac:dyDescent="0.25">
      <c r="A716" s="419"/>
      <c r="B716" s="484"/>
      <c r="C716" s="560"/>
      <c r="D716" s="563"/>
      <c r="E716" s="566"/>
      <c r="F716" s="487"/>
      <c r="G716" s="487"/>
      <c r="H716" s="487"/>
      <c r="I716" s="487"/>
      <c r="J716" s="481"/>
      <c r="K716" s="481"/>
      <c r="L716" s="557"/>
      <c r="M716" s="512"/>
      <c r="N716" s="88">
        <f>SUM(N711:N715)</f>
        <v>0</v>
      </c>
      <c r="O716" s="88">
        <f t="shared" ref="O716:T716" si="411">SUM(O711:O715)</f>
        <v>0</v>
      </c>
      <c r="P716" s="88">
        <f t="shared" si="411"/>
        <v>0</v>
      </c>
      <c r="Q716" s="176">
        <f t="shared" si="411"/>
        <v>0</v>
      </c>
      <c r="R716" s="176">
        <f t="shared" si="411"/>
        <v>6.4341859999999995</v>
      </c>
      <c r="S716" s="176">
        <f t="shared" si="411"/>
        <v>0</v>
      </c>
      <c r="T716" s="176">
        <f t="shared" si="411"/>
        <v>0</v>
      </c>
      <c r="U716" s="177">
        <f t="shared" si="410"/>
        <v>6.4341859999999995</v>
      </c>
      <c r="V716" s="178" t="s">
        <v>11</v>
      </c>
      <c r="W716" s="194">
        <f t="shared" ref="W716:AU716" si="412">SUM(W711:W715)</f>
        <v>0</v>
      </c>
      <c r="X716" s="194">
        <f t="shared" si="412"/>
        <v>0</v>
      </c>
      <c r="Y716" s="194">
        <f t="shared" si="412"/>
        <v>0</v>
      </c>
      <c r="Z716" s="194">
        <f t="shared" si="412"/>
        <v>0</v>
      </c>
      <c r="AA716" s="194">
        <f t="shared" si="412"/>
        <v>0</v>
      </c>
      <c r="AB716" s="194">
        <f t="shared" si="412"/>
        <v>0</v>
      </c>
      <c r="AC716" s="194">
        <f t="shared" si="412"/>
        <v>0</v>
      </c>
      <c r="AD716" s="194">
        <f t="shared" si="412"/>
        <v>0</v>
      </c>
      <c r="AE716" s="194">
        <f t="shared" si="412"/>
        <v>0</v>
      </c>
      <c r="AF716" s="194">
        <f t="shared" si="412"/>
        <v>0</v>
      </c>
      <c r="AG716" s="194">
        <f t="shared" si="412"/>
        <v>0</v>
      </c>
      <c r="AH716" s="176">
        <f t="shared" si="412"/>
        <v>0</v>
      </c>
      <c r="AI716" s="176">
        <f t="shared" si="412"/>
        <v>0</v>
      </c>
      <c r="AJ716" s="176">
        <f t="shared" si="412"/>
        <v>0</v>
      </c>
      <c r="AK716" s="194">
        <f t="shared" si="412"/>
        <v>0</v>
      </c>
      <c r="AL716" s="194">
        <f t="shared" si="412"/>
        <v>0</v>
      </c>
      <c r="AM716" s="194">
        <f t="shared" si="412"/>
        <v>0</v>
      </c>
      <c r="AN716" s="194">
        <f t="shared" si="412"/>
        <v>0</v>
      </c>
      <c r="AO716" s="194">
        <f t="shared" si="412"/>
        <v>0</v>
      </c>
      <c r="AP716" s="194">
        <f t="shared" si="412"/>
        <v>0</v>
      </c>
      <c r="AQ716" s="194">
        <f t="shared" si="412"/>
        <v>0</v>
      </c>
      <c r="AR716" s="194">
        <f t="shared" si="412"/>
        <v>0</v>
      </c>
      <c r="AS716" s="194">
        <f t="shared" si="412"/>
        <v>0</v>
      </c>
      <c r="AT716" s="194">
        <f t="shared" si="412"/>
        <v>0</v>
      </c>
      <c r="AU716" s="176">
        <f t="shared" si="412"/>
        <v>0</v>
      </c>
      <c r="AV716" s="329"/>
    </row>
    <row r="717" spans="1:48" ht="15.75" customHeight="1" x14ac:dyDescent="0.25">
      <c r="A717" s="419"/>
      <c r="B717" s="482" t="s">
        <v>743</v>
      </c>
      <c r="C717" s="558" t="s">
        <v>744</v>
      </c>
      <c r="D717" s="561" t="s">
        <v>660</v>
      </c>
      <c r="E717" s="564" t="s">
        <v>745</v>
      </c>
      <c r="F717" s="6" t="s">
        <v>18</v>
      </c>
      <c r="G717" s="6" t="s">
        <v>20</v>
      </c>
      <c r="H717" s="6" t="s">
        <v>59</v>
      </c>
      <c r="I717" s="6" t="s">
        <v>722</v>
      </c>
      <c r="J717" s="479">
        <v>2023</v>
      </c>
      <c r="K717" s="479">
        <v>2023</v>
      </c>
      <c r="L717" s="488">
        <v>6.375</v>
      </c>
      <c r="M717" s="510">
        <f>Q723+R723+S723+T723</f>
        <v>6.3753209999999996</v>
      </c>
      <c r="N717" s="9">
        <v>0</v>
      </c>
      <c r="O717" s="9">
        <v>0</v>
      </c>
      <c r="P717" s="9">
        <v>0</v>
      </c>
      <c r="Q717" s="9">
        <v>0</v>
      </c>
      <c r="R717" s="9">
        <v>6.3753209999999996</v>
      </c>
      <c r="S717" s="9">
        <v>0</v>
      </c>
      <c r="T717" s="9">
        <v>0</v>
      </c>
      <c r="U717" s="9">
        <f>SUM(N717:T717)</f>
        <v>6.3753209999999996</v>
      </c>
      <c r="V717" s="205" t="s">
        <v>3</v>
      </c>
      <c r="W717" s="94">
        <v>0</v>
      </c>
      <c r="X717" s="94">
        <f>X718</f>
        <v>31.5</v>
      </c>
      <c r="Y717" s="94">
        <v>0</v>
      </c>
      <c r="Z717" s="94">
        <v>0</v>
      </c>
      <c r="AA717" s="94">
        <v>0</v>
      </c>
      <c r="AB717" s="94">
        <v>0</v>
      </c>
      <c r="AC717" s="94">
        <v>0</v>
      </c>
      <c r="AD717" s="94">
        <v>0</v>
      </c>
      <c r="AE717" s="94">
        <v>0</v>
      </c>
      <c r="AF717" s="94">
        <f>AF718</f>
        <v>31.5</v>
      </c>
      <c r="AG717" s="94">
        <v>0</v>
      </c>
      <c r="AH717" s="9">
        <v>0</v>
      </c>
      <c r="AI717" s="9">
        <v>0</v>
      </c>
      <c r="AJ717" s="9">
        <v>0</v>
      </c>
      <c r="AK717" s="94">
        <v>0</v>
      </c>
      <c r="AL717" s="94">
        <v>0</v>
      </c>
      <c r="AM717" s="94">
        <v>0</v>
      </c>
      <c r="AN717" s="94">
        <v>0</v>
      </c>
      <c r="AO717" s="94">
        <v>0</v>
      </c>
      <c r="AP717" s="94">
        <v>0</v>
      </c>
      <c r="AQ717" s="94">
        <v>0</v>
      </c>
      <c r="AR717" s="94">
        <v>0</v>
      </c>
      <c r="AS717" s="94">
        <v>0</v>
      </c>
      <c r="AT717" s="94">
        <v>0</v>
      </c>
      <c r="AU717" s="9">
        <v>0</v>
      </c>
      <c r="AV717" s="303"/>
    </row>
    <row r="718" spans="1:48" s="276" customFormat="1" ht="30" hidden="1" customHeight="1" x14ac:dyDescent="0.2">
      <c r="A718" s="419"/>
      <c r="B718" s="483"/>
      <c r="C718" s="559"/>
      <c r="D718" s="562"/>
      <c r="E718" s="565"/>
      <c r="F718" s="287"/>
      <c r="G718" s="287"/>
      <c r="H718" s="287"/>
      <c r="I718" s="287"/>
      <c r="J718" s="480"/>
      <c r="K718" s="480"/>
      <c r="L718" s="556"/>
      <c r="M718" s="511"/>
      <c r="N718" s="278"/>
      <c r="O718" s="278"/>
      <c r="P718" s="278"/>
      <c r="Q718" s="278"/>
      <c r="R718" s="278"/>
      <c r="S718" s="278"/>
      <c r="T718" s="278"/>
      <c r="U718" s="278"/>
      <c r="V718" s="288" t="s">
        <v>972</v>
      </c>
      <c r="W718" s="275"/>
      <c r="X718" s="275">
        <f>AF718</f>
        <v>31.5</v>
      </c>
      <c r="Y718" s="275"/>
      <c r="Z718" s="275"/>
      <c r="AA718" s="275"/>
      <c r="AB718" s="275"/>
      <c r="AC718" s="275"/>
      <c r="AD718" s="275"/>
      <c r="AE718" s="275"/>
      <c r="AF718" s="275">
        <v>31.5</v>
      </c>
      <c r="AG718" s="275"/>
      <c r="AH718" s="278"/>
      <c r="AI718" s="278"/>
      <c r="AJ718" s="278"/>
      <c r="AK718" s="275"/>
      <c r="AL718" s="275"/>
      <c r="AM718" s="275"/>
      <c r="AN718" s="275"/>
      <c r="AO718" s="275"/>
      <c r="AP718" s="275"/>
      <c r="AQ718" s="275"/>
      <c r="AR718" s="275"/>
      <c r="AS718" s="275"/>
      <c r="AT718" s="275"/>
      <c r="AU718" s="278"/>
      <c r="AV718" s="331"/>
    </row>
    <row r="719" spans="1:48" ht="31.5" x14ac:dyDescent="0.25">
      <c r="A719" s="419"/>
      <c r="B719" s="483"/>
      <c r="C719" s="559"/>
      <c r="D719" s="562"/>
      <c r="E719" s="565"/>
      <c r="F719" s="24" t="s">
        <v>19</v>
      </c>
      <c r="G719" s="24" t="s">
        <v>22</v>
      </c>
      <c r="H719" s="24" t="s">
        <v>59</v>
      </c>
      <c r="I719" s="24" t="s">
        <v>746</v>
      </c>
      <c r="J719" s="480"/>
      <c r="K719" s="480"/>
      <c r="L719" s="556"/>
      <c r="M719" s="51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 t="shared" ref="U719:U723" si="413">SUM(N719:T719)</f>
        <v>0</v>
      </c>
      <c r="V719" s="173" t="s">
        <v>8</v>
      </c>
      <c r="W719" s="94">
        <v>0</v>
      </c>
      <c r="X719" s="94">
        <v>0</v>
      </c>
      <c r="Y719" s="94">
        <v>0</v>
      </c>
      <c r="Z719" s="94">
        <v>0</v>
      </c>
      <c r="AA719" s="94">
        <v>0</v>
      </c>
      <c r="AB719" s="94">
        <v>0</v>
      </c>
      <c r="AC719" s="94">
        <v>0</v>
      </c>
      <c r="AD719" s="94">
        <v>0</v>
      </c>
      <c r="AE719" s="94">
        <v>0</v>
      </c>
      <c r="AF719" s="94">
        <v>0</v>
      </c>
      <c r="AG719" s="94">
        <v>0</v>
      </c>
      <c r="AH719" s="9">
        <v>0</v>
      </c>
      <c r="AI719" s="9">
        <v>0</v>
      </c>
      <c r="AJ719" s="9">
        <v>0</v>
      </c>
      <c r="AK719" s="94">
        <v>0</v>
      </c>
      <c r="AL719" s="94">
        <v>0</v>
      </c>
      <c r="AM719" s="94">
        <v>0</v>
      </c>
      <c r="AN719" s="94">
        <v>0</v>
      </c>
      <c r="AO719" s="94">
        <v>0</v>
      </c>
      <c r="AP719" s="94">
        <v>0</v>
      </c>
      <c r="AQ719" s="94">
        <v>0</v>
      </c>
      <c r="AR719" s="94">
        <v>0</v>
      </c>
      <c r="AS719" s="94">
        <v>0</v>
      </c>
      <c r="AT719" s="94">
        <v>0</v>
      </c>
      <c r="AU719" s="9">
        <v>0</v>
      </c>
      <c r="AV719" s="303"/>
    </row>
    <row r="720" spans="1:48" ht="47.25" x14ac:dyDescent="0.25">
      <c r="A720" s="419"/>
      <c r="B720" s="483"/>
      <c r="C720" s="559"/>
      <c r="D720" s="562"/>
      <c r="E720" s="565"/>
      <c r="F720" s="485" t="s">
        <v>39</v>
      </c>
      <c r="G720" s="485" t="s">
        <v>21</v>
      </c>
      <c r="H720" s="485" t="s">
        <v>59</v>
      </c>
      <c r="I720" s="485" t="s">
        <v>682</v>
      </c>
      <c r="J720" s="480"/>
      <c r="K720" s="480"/>
      <c r="L720" s="556"/>
      <c r="M720" s="51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>SUM(N720:T720)</f>
        <v>0</v>
      </c>
      <c r="V720" s="205" t="s">
        <v>50</v>
      </c>
      <c r="W720" s="94">
        <v>0</v>
      </c>
      <c r="X720" s="94">
        <v>0</v>
      </c>
      <c r="Y720" s="94">
        <v>0</v>
      </c>
      <c r="Z720" s="94">
        <v>0</v>
      </c>
      <c r="AA720" s="94">
        <v>0</v>
      </c>
      <c r="AB720" s="94">
        <v>0</v>
      </c>
      <c r="AC720" s="94">
        <v>0</v>
      </c>
      <c r="AD720" s="94">
        <v>0</v>
      </c>
      <c r="AE720" s="94">
        <v>0</v>
      </c>
      <c r="AF720" s="94">
        <v>0</v>
      </c>
      <c r="AG720" s="94">
        <v>0</v>
      </c>
      <c r="AH720" s="9">
        <v>0</v>
      </c>
      <c r="AI720" s="9">
        <v>0</v>
      </c>
      <c r="AJ720" s="9">
        <v>0</v>
      </c>
      <c r="AK720" s="94">
        <v>0</v>
      </c>
      <c r="AL720" s="94">
        <v>0</v>
      </c>
      <c r="AM720" s="94">
        <v>0</v>
      </c>
      <c r="AN720" s="94">
        <v>0</v>
      </c>
      <c r="AO720" s="94">
        <v>0</v>
      </c>
      <c r="AP720" s="94">
        <v>0</v>
      </c>
      <c r="AQ720" s="94">
        <v>0</v>
      </c>
      <c r="AR720" s="94">
        <v>0</v>
      </c>
      <c r="AS720" s="94">
        <v>0</v>
      </c>
      <c r="AT720" s="94">
        <v>0</v>
      </c>
      <c r="AU720" s="9">
        <v>0</v>
      </c>
      <c r="AV720" s="303"/>
    </row>
    <row r="721" spans="1:48" x14ac:dyDescent="0.25">
      <c r="A721" s="419"/>
      <c r="B721" s="483"/>
      <c r="C721" s="559"/>
      <c r="D721" s="562"/>
      <c r="E721" s="565"/>
      <c r="F721" s="486"/>
      <c r="G721" s="486"/>
      <c r="H721" s="486"/>
      <c r="I721" s="486"/>
      <c r="J721" s="480"/>
      <c r="K721" s="480"/>
      <c r="L721" s="556"/>
      <c r="M721" s="511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si="413"/>
        <v>0</v>
      </c>
      <c r="V721" s="205" t="s">
        <v>51</v>
      </c>
      <c r="W721" s="94">
        <v>0</v>
      </c>
      <c r="X721" s="94">
        <v>0</v>
      </c>
      <c r="Y721" s="94">
        <v>0</v>
      </c>
      <c r="Z721" s="94">
        <v>0</v>
      </c>
      <c r="AA721" s="94">
        <v>0</v>
      </c>
      <c r="AB721" s="94">
        <v>0</v>
      </c>
      <c r="AC721" s="94">
        <v>0</v>
      </c>
      <c r="AD721" s="94">
        <v>0</v>
      </c>
      <c r="AE721" s="94">
        <v>0</v>
      </c>
      <c r="AF721" s="94">
        <v>0</v>
      </c>
      <c r="AG721" s="94">
        <v>0</v>
      </c>
      <c r="AH721" s="9">
        <v>0</v>
      </c>
      <c r="AI721" s="9">
        <v>0</v>
      </c>
      <c r="AJ721" s="9">
        <v>0</v>
      </c>
      <c r="AK721" s="94">
        <v>0</v>
      </c>
      <c r="AL721" s="94">
        <v>0</v>
      </c>
      <c r="AM721" s="94">
        <v>0</v>
      </c>
      <c r="AN721" s="94">
        <v>0</v>
      </c>
      <c r="AO721" s="94">
        <v>0</v>
      </c>
      <c r="AP721" s="94">
        <v>0</v>
      </c>
      <c r="AQ721" s="94">
        <v>0</v>
      </c>
      <c r="AR721" s="94">
        <v>0</v>
      </c>
      <c r="AS721" s="94">
        <v>0</v>
      </c>
      <c r="AT721" s="94">
        <v>0</v>
      </c>
      <c r="AU721" s="9">
        <v>0</v>
      </c>
      <c r="AV721" s="303"/>
    </row>
    <row r="722" spans="1:48" ht="15.75" customHeight="1" x14ac:dyDescent="0.25">
      <c r="A722" s="419"/>
      <c r="B722" s="483"/>
      <c r="C722" s="559"/>
      <c r="D722" s="562"/>
      <c r="E722" s="565"/>
      <c r="F722" s="486"/>
      <c r="G722" s="486"/>
      <c r="H722" s="486"/>
      <c r="I722" s="486"/>
      <c r="J722" s="480"/>
      <c r="K722" s="480"/>
      <c r="L722" s="556"/>
      <c r="M722" s="511"/>
      <c r="N722" s="86">
        <v>0</v>
      </c>
      <c r="O722" s="86">
        <v>0</v>
      </c>
      <c r="P722" s="86">
        <v>0</v>
      </c>
      <c r="Q722" s="86">
        <v>0</v>
      </c>
      <c r="R722" s="86">
        <v>0</v>
      </c>
      <c r="S722" s="86">
        <v>0</v>
      </c>
      <c r="T722" s="86">
        <v>0</v>
      </c>
      <c r="U722" s="9">
        <f t="shared" si="413"/>
        <v>0</v>
      </c>
      <c r="V722" s="205" t="s">
        <v>52</v>
      </c>
      <c r="W722" s="192">
        <v>0</v>
      </c>
      <c r="X722" s="192">
        <v>0</v>
      </c>
      <c r="Y722" s="192">
        <v>0</v>
      </c>
      <c r="Z722" s="192">
        <v>0</v>
      </c>
      <c r="AA722" s="192">
        <v>0</v>
      </c>
      <c r="AB722" s="192">
        <v>0</v>
      </c>
      <c r="AC722" s="192">
        <v>0</v>
      </c>
      <c r="AD722" s="192">
        <v>0</v>
      </c>
      <c r="AE722" s="192">
        <v>0</v>
      </c>
      <c r="AF722" s="192">
        <v>0</v>
      </c>
      <c r="AG722" s="192">
        <v>0</v>
      </c>
      <c r="AH722" s="86">
        <v>0</v>
      </c>
      <c r="AI722" s="86">
        <v>0</v>
      </c>
      <c r="AJ722" s="86">
        <v>0</v>
      </c>
      <c r="AK722" s="192">
        <v>0</v>
      </c>
      <c r="AL722" s="192">
        <v>0</v>
      </c>
      <c r="AM722" s="192">
        <v>0</v>
      </c>
      <c r="AN722" s="192">
        <v>0</v>
      </c>
      <c r="AO722" s="192">
        <v>0</v>
      </c>
      <c r="AP722" s="192">
        <v>0</v>
      </c>
      <c r="AQ722" s="192">
        <v>0</v>
      </c>
      <c r="AR722" s="192">
        <v>0</v>
      </c>
      <c r="AS722" s="192">
        <v>0</v>
      </c>
      <c r="AT722" s="192">
        <v>0</v>
      </c>
      <c r="AU722" s="86">
        <v>0</v>
      </c>
      <c r="AV722" s="303"/>
    </row>
    <row r="723" spans="1:48" x14ac:dyDescent="0.25">
      <c r="A723" s="420"/>
      <c r="B723" s="484"/>
      <c r="C723" s="560"/>
      <c r="D723" s="563"/>
      <c r="E723" s="566"/>
      <c r="F723" s="487"/>
      <c r="G723" s="487"/>
      <c r="H723" s="487"/>
      <c r="I723" s="487"/>
      <c r="J723" s="481"/>
      <c r="K723" s="481"/>
      <c r="L723" s="557"/>
      <c r="M723" s="512"/>
      <c r="N723" s="88">
        <f>SUM(N717:N722)</f>
        <v>0</v>
      </c>
      <c r="O723" s="88">
        <f t="shared" ref="O723:T723" si="414">SUM(O717:O722)</f>
        <v>0</v>
      </c>
      <c r="P723" s="88">
        <f t="shared" si="414"/>
        <v>0</v>
      </c>
      <c r="Q723" s="176">
        <f t="shared" si="414"/>
        <v>0</v>
      </c>
      <c r="R723" s="176">
        <f t="shared" si="414"/>
        <v>6.3753209999999996</v>
      </c>
      <c r="S723" s="176">
        <f t="shared" si="414"/>
        <v>0</v>
      </c>
      <c r="T723" s="176">
        <f t="shared" si="414"/>
        <v>0</v>
      </c>
      <c r="U723" s="177">
        <f t="shared" si="413"/>
        <v>6.3753209999999996</v>
      </c>
      <c r="V723" s="178" t="s">
        <v>11</v>
      </c>
      <c r="W723" s="194">
        <f t="shared" ref="W723:AU723" si="415">SUM(W717:W722)</f>
        <v>0</v>
      </c>
      <c r="X723" s="194">
        <f>X717</f>
        <v>31.5</v>
      </c>
      <c r="Y723" s="194">
        <f t="shared" si="415"/>
        <v>0</v>
      </c>
      <c r="Z723" s="194">
        <f t="shared" si="415"/>
        <v>0</v>
      </c>
      <c r="AA723" s="194">
        <f t="shared" si="415"/>
        <v>0</v>
      </c>
      <c r="AB723" s="194">
        <f t="shared" si="415"/>
        <v>0</v>
      </c>
      <c r="AC723" s="194">
        <f t="shared" si="415"/>
        <v>0</v>
      </c>
      <c r="AD723" s="194">
        <f t="shared" si="415"/>
        <v>0</v>
      </c>
      <c r="AE723" s="194">
        <f t="shared" si="415"/>
        <v>0</v>
      </c>
      <c r="AF723" s="194">
        <f>AF717</f>
        <v>31.5</v>
      </c>
      <c r="AG723" s="194">
        <f t="shared" si="415"/>
        <v>0</v>
      </c>
      <c r="AH723" s="176">
        <f t="shared" si="415"/>
        <v>0</v>
      </c>
      <c r="AI723" s="176">
        <f t="shared" si="415"/>
        <v>0</v>
      </c>
      <c r="AJ723" s="176">
        <f t="shared" si="415"/>
        <v>0</v>
      </c>
      <c r="AK723" s="194">
        <f t="shared" si="415"/>
        <v>0</v>
      </c>
      <c r="AL723" s="194">
        <f t="shared" si="415"/>
        <v>0</v>
      </c>
      <c r="AM723" s="194">
        <f t="shared" si="415"/>
        <v>0</v>
      </c>
      <c r="AN723" s="194">
        <f t="shared" si="415"/>
        <v>0</v>
      </c>
      <c r="AO723" s="194">
        <f t="shared" si="415"/>
        <v>0</v>
      </c>
      <c r="AP723" s="194">
        <f t="shared" si="415"/>
        <v>0</v>
      </c>
      <c r="AQ723" s="194">
        <f t="shared" si="415"/>
        <v>0</v>
      </c>
      <c r="AR723" s="194">
        <f t="shared" si="415"/>
        <v>0</v>
      </c>
      <c r="AS723" s="194">
        <f t="shared" si="415"/>
        <v>0</v>
      </c>
      <c r="AT723" s="194">
        <f t="shared" si="415"/>
        <v>0</v>
      </c>
      <c r="AU723" s="176">
        <f t="shared" si="415"/>
        <v>0</v>
      </c>
      <c r="AV723" s="329"/>
    </row>
    <row r="724" spans="1:48" ht="19.5" customHeight="1" x14ac:dyDescent="0.25">
      <c r="A724" s="503" t="s">
        <v>641</v>
      </c>
      <c r="B724" s="504"/>
      <c r="C724" s="504"/>
      <c r="D724" s="504"/>
      <c r="E724" s="504"/>
      <c r="F724" s="504"/>
      <c r="G724" s="504"/>
      <c r="H724" s="504"/>
      <c r="I724" s="504"/>
      <c r="J724" s="504"/>
      <c r="K724" s="504"/>
      <c r="L724" s="504"/>
      <c r="M724" s="504"/>
      <c r="N724" s="504"/>
      <c r="O724" s="504"/>
      <c r="P724" s="504"/>
      <c r="Q724" s="504"/>
      <c r="R724" s="504"/>
      <c r="S724" s="504"/>
      <c r="T724" s="504"/>
      <c r="U724" s="504"/>
      <c r="V724" s="504"/>
      <c r="W724" s="505"/>
      <c r="X724" s="505"/>
      <c r="Y724" s="505"/>
      <c r="Z724" s="505"/>
      <c r="AA724" s="505"/>
      <c r="AB724" s="505"/>
      <c r="AC724" s="505"/>
      <c r="AD724" s="505"/>
      <c r="AE724" s="505"/>
      <c r="AF724" s="505"/>
      <c r="AG724" s="505"/>
      <c r="AH724" s="505"/>
      <c r="AI724" s="505"/>
      <c r="AJ724" s="505"/>
      <c r="AK724" s="505"/>
      <c r="AL724" s="505"/>
      <c r="AM724" s="505"/>
      <c r="AN724" s="505"/>
      <c r="AO724" s="505"/>
      <c r="AP724" s="505"/>
      <c r="AQ724" s="505"/>
      <c r="AR724" s="505"/>
      <c r="AS724" s="505"/>
      <c r="AT724" s="505"/>
      <c r="AU724" s="505"/>
      <c r="AV724" s="506"/>
    </row>
    <row r="725" spans="1:48" x14ac:dyDescent="0.25">
      <c r="A725" s="543" t="s">
        <v>642</v>
      </c>
      <c r="B725" s="544"/>
      <c r="C725" s="544"/>
      <c r="D725" s="544"/>
      <c r="E725" s="544"/>
      <c r="F725" s="544"/>
      <c r="G725" s="544"/>
      <c r="H725" s="544"/>
      <c r="I725" s="544"/>
      <c r="J725" s="544"/>
      <c r="K725" s="544"/>
      <c r="L725" s="544"/>
      <c r="M725" s="544"/>
      <c r="N725" s="544"/>
      <c r="O725" s="544"/>
      <c r="P725" s="544"/>
      <c r="Q725" s="544"/>
      <c r="R725" s="544"/>
      <c r="S725" s="544"/>
      <c r="T725" s="544"/>
      <c r="U725" s="544"/>
      <c r="V725" s="545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89"/>
      <c r="AI725" s="189"/>
      <c r="AJ725" s="189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89"/>
      <c r="AV725" s="303"/>
    </row>
    <row r="726" spans="1:48" ht="15.75" customHeight="1" x14ac:dyDescent="0.25">
      <c r="B726" s="491" t="s">
        <v>45</v>
      </c>
      <c r="C726" s="492"/>
      <c r="D726" s="492"/>
      <c r="E726" s="492"/>
      <c r="F726" s="492"/>
      <c r="G726" s="492"/>
      <c r="H726" s="492"/>
      <c r="I726" s="492"/>
      <c r="J726" s="492"/>
      <c r="K726" s="492"/>
      <c r="L726" s="492"/>
      <c r="M726" s="493"/>
      <c r="N726" s="86"/>
      <c r="O726" s="86"/>
      <c r="P726" s="86"/>
      <c r="Q726" s="86"/>
      <c r="R726" s="86"/>
      <c r="S726" s="86"/>
      <c r="T726" s="86"/>
      <c r="U726" s="9"/>
      <c r="V726" s="173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89"/>
      <c r="AI726" s="189"/>
      <c r="AJ726" s="189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89"/>
      <c r="AV726" s="303"/>
    </row>
    <row r="727" spans="1:48" x14ac:dyDescent="0.25">
      <c r="A727" s="547"/>
      <c r="B727" s="548"/>
      <c r="C727" s="548"/>
      <c r="D727" s="548"/>
      <c r="E727" s="549"/>
      <c r="F727" s="46"/>
      <c r="G727" s="46"/>
      <c r="H727" s="46"/>
      <c r="I727" s="46"/>
      <c r="J727" s="46"/>
      <c r="K727" s="46"/>
      <c r="L727" s="46"/>
      <c r="M727" s="46"/>
      <c r="N727" s="86">
        <f t="shared" ref="N727:U727" si="416">N717+N711+N705+N699+N693+N685+N677+N669+N663+N657+N651+N645</f>
        <v>4.2690219999999997</v>
      </c>
      <c r="O727" s="86">
        <f t="shared" si="416"/>
        <v>7.4527700000000001</v>
      </c>
      <c r="P727" s="86">
        <f t="shared" si="416"/>
        <v>4.8083999999999989</v>
      </c>
      <c r="Q727" s="86">
        <f t="shared" si="416"/>
        <v>81.437422000000012</v>
      </c>
      <c r="R727" s="86">
        <f t="shared" si="416"/>
        <v>45.308654500000003</v>
      </c>
      <c r="S727" s="86">
        <f t="shared" si="416"/>
        <v>7.3750000000000009E-4</v>
      </c>
      <c r="T727" s="86">
        <f t="shared" si="416"/>
        <v>7.3750000000000009E-4</v>
      </c>
      <c r="U727" s="86">
        <f t="shared" si="416"/>
        <v>143.27774350000001</v>
      </c>
      <c r="V727" s="173" t="s">
        <v>3</v>
      </c>
      <c r="W727" s="192">
        <f t="shared" ref="W727:X727" si="417">W717+W711+W705+W699+W693+W685+W677+W669+W663+W657+W651+W645</f>
        <v>81437.72</v>
      </c>
      <c r="X727" s="192">
        <f t="shared" si="417"/>
        <v>899.5</v>
      </c>
      <c r="Y727" s="192">
        <f t="shared" ref="Y727:AU727" si="418">Y717+Y711+Y705+Y699+Y693+Y685+Y677+Y669+Y663+Y657+Y651+Y645</f>
        <v>0</v>
      </c>
      <c r="Z727" s="192">
        <f t="shared" si="418"/>
        <v>0</v>
      </c>
      <c r="AA727" s="192">
        <f t="shared" si="418"/>
        <v>0</v>
      </c>
      <c r="AB727" s="192">
        <f t="shared" si="418"/>
        <v>0</v>
      </c>
      <c r="AC727" s="192">
        <f t="shared" si="418"/>
        <v>0</v>
      </c>
      <c r="AD727" s="192">
        <f t="shared" si="418"/>
        <v>0</v>
      </c>
      <c r="AE727" s="192">
        <f t="shared" si="418"/>
        <v>0</v>
      </c>
      <c r="AF727" s="192">
        <f t="shared" si="418"/>
        <v>31.5</v>
      </c>
      <c r="AG727" s="192">
        <f t="shared" si="418"/>
        <v>868</v>
      </c>
      <c r="AH727" s="86">
        <f t="shared" si="418"/>
        <v>0</v>
      </c>
      <c r="AI727" s="86">
        <f t="shared" si="418"/>
        <v>0</v>
      </c>
      <c r="AJ727" s="86">
        <f t="shared" si="418"/>
        <v>0</v>
      </c>
      <c r="AK727" s="192">
        <f t="shared" si="418"/>
        <v>0</v>
      </c>
      <c r="AL727" s="192">
        <f t="shared" si="418"/>
        <v>0</v>
      </c>
      <c r="AM727" s="192">
        <f t="shared" si="418"/>
        <v>0</v>
      </c>
      <c r="AN727" s="192">
        <f t="shared" si="418"/>
        <v>0</v>
      </c>
      <c r="AO727" s="192">
        <f t="shared" si="418"/>
        <v>0</v>
      </c>
      <c r="AP727" s="192">
        <f t="shared" si="418"/>
        <v>0</v>
      </c>
      <c r="AQ727" s="192">
        <f t="shared" si="418"/>
        <v>0</v>
      </c>
      <c r="AR727" s="192">
        <f t="shared" si="418"/>
        <v>0</v>
      </c>
      <c r="AS727" s="192">
        <f t="shared" si="418"/>
        <v>0</v>
      </c>
      <c r="AT727" s="192">
        <f t="shared" si="418"/>
        <v>0</v>
      </c>
      <c r="AU727" s="86">
        <f t="shared" si="418"/>
        <v>0</v>
      </c>
      <c r="AV727" s="303"/>
    </row>
    <row r="728" spans="1:48" ht="15.75" customHeight="1" x14ac:dyDescent="0.25">
      <c r="A728" s="550"/>
      <c r="B728" s="551"/>
      <c r="C728" s="551"/>
      <c r="D728" s="551"/>
      <c r="E728" s="552"/>
      <c r="F728" s="46"/>
      <c r="G728" s="46"/>
      <c r="H728" s="46"/>
      <c r="I728" s="46"/>
      <c r="J728" s="46"/>
      <c r="K728" s="46"/>
      <c r="L728" s="46"/>
      <c r="M728" s="46"/>
      <c r="N728" s="86">
        <f t="shared" ref="N728:U732" si="419">N719+N712+N706+N700+N694+N688+N678+N671+N664+N658+N652+N646</f>
        <v>0</v>
      </c>
      <c r="O728" s="86">
        <f t="shared" si="419"/>
        <v>0</v>
      </c>
      <c r="P728" s="86">
        <f t="shared" si="419"/>
        <v>0</v>
      </c>
      <c r="Q728" s="86">
        <f t="shared" si="419"/>
        <v>0</v>
      </c>
      <c r="R728" s="86">
        <f t="shared" si="419"/>
        <v>0</v>
      </c>
      <c r="S728" s="86">
        <f t="shared" si="419"/>
        <v>0</v>
      </c>
      <c r="T728" s="86">
        <f t="shared" si="419"/>
        <v>0</v>
      </c>
      <c r="U728" s="86">
        <f t="shared" si="419"/>
        <v>0</v>
      </c>
      <c r="V728" s="173" t="s">
        <v>8</v>
      </c>
      <c r="W728" s="192">
        <f t="shared" ref="W728:X728" si="420">W719+W712+W706+W700+W694+W688+W678+W671+W664+W658+W652+W646</f>
        <v>0</v>
      </c>
      <c r="X728" s="192">
        <f t="shared" si="420"/>
        <v>0</v>
      </c>
      <c r="Y728" s="192">
        <f t="shared" ref="Y728:AU728" si="421">Y719+Y712+Y706+Y700+Y694+Y688+Y678+Y671+Y664+Y658+Y652+Y646</f>
        <v>0</v>
      </c>
      <c r="Z728" s="192">
        <f t="shared" si="421"/>
        <v>0</v>
      </c>
      <c r="AA728" s="192">
        <f t="shared" si="421"/>
        <v>0</v>
      </c>
      <c r="AB728" s="192">
        <f t="shared" si="421"/>
        <v>0</v>
      </c>
      <c r="AC728" s="192">
        <f t="shared" si="421"/>
        <v>0</v>
      </c>
      <c r="AD728" s="192">
        <f t="shared" si="421"/>
        <v>0</v>
      </c>
      <c r="AE728" s="192">
        <f t="shared" si="421"/>
        <v>0</v>
      </c>
      <c r="AF728" s="192">
        <f t="shared" si="421"/>
        <v>0</v>
      </c>
      <c r="AG728" s="192">
        <f t="shared" si="421"/>
        <v>0</v>
      </c>
      <c r="AH728" s="86">
        <f t="shared" si="421"/>
        <v>0</v>
      </c>
      <c r="AI728" s="86">
        <f t="shared" si="421"/>
        <v>0</v>
      </c>
      <c r="AJ728" s="86">
        <f t="shared" si="421"/>
        <v>0</v>
      </c>
      <c r="AK728" s="192">
        <f t="shared" si="421"/>
        <v>0</v>
      </c>
      <c r="AL728" s="192">
        <f t="shared" si="421"/>
        <v>0</v>
      </c>
      <c r="AM728" s="192">
        <f t="shared" si="421"/>
        <v>0</v>
      </c>
      <c r="AN728" s="192">
        <f t="shared" si="421"/>
        <v>0</v>
      </c>
      <c r="AO728" s="192">
        <f t="shared" si="421"/>
        <v>0</v>
      </c>
      <c r="AP728" s="192">
        <f t="shared" si="421"/>
        <v>0</v>
      </c>
      <c r="AQ728" s="192">
        <f t="shared" si="421"/>
        <v>0</v>
      </c>
      <c r="AR728" s="192">
        <f t="shared" si="421"/>
        <v>0</v>
      </c>
      <c r="AS728" s="192">
        <f t="shared" si="421"/>
        <v>0</v>
      </c>
      <c r="AT728" s="192">
        <f t="shared" si="421"/>
        <v>0</v>
      </c>
      <c r="AU728" s="86">
        <f t="shared" si="421"/>
        <v>0</v>
      </c>
      <c r="AV728" s="303"/>
    </row>
    <row r="729" spans="1:48" ht="47.25" x14ac:dyDescent="0.25">
      <c r="A729" s="550"/>
      <c r="B729" s="551"/>
      <c r="C729" s="551"/>
      <c r="D729" s="551"/>
      <c r="E729" s="552"/>
      <c r="F729" s="46"/>
      <c r="G729" s="46"/>
      <c r="H729" s="46"/>
      <c r="I729" s="46"/>
      <c r="J729" s="46"/>
      <c r="K729" s="46"/>
      <c r="L729" s="46"/>
      <c r="M729" s="46"/>
      <c r="N729" s="86">
        <f t="shared" si="419"/>
        <v>0</v>
      </c>
      <c r="O729" s="86">
        <f t="shared" si="419"/>
        <v>0</v>
      </c>
      <c r="P729" s="86">
        <f t="shared" si="419"/>
        <v>0</v>
      </c>
      <c r="Q729" s="86">
        <f t="shared" si="419"/>
        <v>0</v>
      </c>
      <c r="R729" s="86">
        <f t="shared" si="419"/>
        <v>0</v>
      </c>
      <c r="S729" s="86">
        <f t="shared" si="419"/>
        <v>0</v>
      </c>
      <c r="T729" s="86">
        <f t="shared" si="419"/>
        <v>0</v>
      </c>
      <c r="U729" s="86">
        <f t="shared" si="419"/>
        <v>0</v>
      </c>
      <c r="V729" s="173" t="s">
        <v>50</v>
      </c>
      <c r="W729" s="192">
        <f t="shared" ref="W729:X729" si="422">W720+W713+W707+W701+W695+W689+W679+W672+W665+W659+W653+W647</f>
        <v>0</v>
      </c>
      <c r="X729" s="192">
        <f t="shared" si="422"/>
        <v>0</v>
      </c>
      <c r="Y729" s="192">
        <f t="shared" ref="Y729:AU729" si="423">Y720+Y713+Y707+Y701+Y695+Y689+Y679+Y672+Y665+Y659+Y653+Y647</f>
        <v>0</v>
      </c>
      <c r="Z729" s="192">
        <f t="shared" si="423"/>
        <v>0</v>
      </c>
      <c r="AA729" s="192">
        <f t="shared" si="423"/>
        <v>0</v>
      </c>
      <c r="AB729" s="192">
        <f t="shared" si="423"/>
        <v>0</v>
      </c>
      <c r="AC729" s="192">
        <f t="shared" si="423"/>
        <v>0</v>
      </c>
      <c r="AD729" s="192">
        <f t="shared" si="423"/>
        <v>0</v>
      </c>
      <c r="AE729" s="192">
        <f t="shared" si="423"/>
        <v>0</v>
      </c>
      <c r="AF729" s="192">
        <f t="shared" si="423"/>
        <v>0</v>
      </c>
      <c r="AG729" s="192">
        <f t="shared" si="423"/>
        <v>0</v>
      </c>
      <c r="AH729" s="86">
        <f t="shared" si="423"/>
        <v>0</v>
      </c>
      <c r="AI729" s="86">
        <f t="shared" si="423"/>
        <v>0</v>
      </c>
      <c r="AJ729" s="86">
        <f t="shared" si="423"/>
        <v>0</v>
      </c>
      <c r="AK729" s="192">
        <f t="shared" si="423"/>
        <v>0</v>
      </c>
      <c r="AL729" s="192">
        <f t="shared" si="423"/>
        <v>0</v>
      </c>
      <c r="AM729" s="192">
        <f t="shared" si="423"/>
        <v>0</v>
      </c>
      <c r="AN729" s="192">
        <f t="shared" si="423"/>
        <v>0</v>
      </c>
      <c r="AO729" s="192">
        <f t="shared" si="423"/>
        <v>0</v>
      </c>
      <c r="AP729" s="192">
        <f t="shared" si="423"/>
        <v>0</v>
      </c>
      <c r="AQ729" s="192">
        <f t="shared" si="423"/>
        <v>0</v>
      </c>
      <c r="AR729" s="192">
        <f t="shared" si="423"/>
        <v>0</v>
      </c>
      <c r="AS729" s="192">
        <f t="shared" si="423"/>
        <v>0</v>
      </c>
      <c r="AT729" s="192">
        <f t="shared" si="423"/>
        <v>0</v>
      </c>
      <c r="AU729" s="86">
        <f t="shared" si="423"/>
        <v>0</v>
      </c>
      <c r="AV729" s="303"/>
    </row>
    <row r="730" spans="1:48" x14ac:dyDescent="0.25">
      <c r="A730" s="550"/>
      <c r="B730" s="551"/>
      <c r="C730" s="551"/>
      <c r="D730" s="551"/>
      <c r="E730" s="552"/>
      <c r="F730" s="46"/>
      <c r="G730" s="46"/>
      <c r="H730" s="46"/>
      <c r="I730" s="46"/>
      <c r="J730" s="46"/>
      <c r="K730" s="46"/>
      <c r="L730" s="46"/>
      <c r="M730" s="46"/>
      <c r="N730" s="86">
        <f t="shared" si="419"/>
        <v>0</v>
      </c>
      <c r="O730" s="86">
        <f t="shared" si="419"/>
        <v>0</v>
      </c>
      <c r="P730" s="86">
        <f t="shared" si="419"/>
        <v>0</v>
      </c>
      <c r="Q730" s="86">
        <f t="shared" si="419"/>
        <v>0</v>
      </c>
      <c r="R730" s="86">
        <f t="shared" si="419"/>
        <v>0</v>
      </c>
      <c r="S730" s="86">
        <f t="shared" si="419"/>
        <v>0</v>
      </c>
      <c r="T730" s="86">
        <f t="shared" si="419"/>
        <v>0</v>
      </c>
      <c r="U730" s="86">
        <f t="shared" si="419"/>
        <v>0</v>
      </c>
      <c r="V730" s="173" t="s">
        <v>51</v>
      </c>
      <c r="W730" s="192">
        <f t="shared" ref="W730:X730" si="424">W721+W714+W708+W702+W696+W690+W680+W673+W666+W660+W654+W648</f>
        <v>0</v>
      </c>
      <c r="X730" s="192">
        <f t="shared" si="424"/>
        <v>0</v>
      </c>
      <c r="Y730" s="192">
        <f t="shared" ref="Y730:AU730" si="425">Y721+Y714+Y708+Y702+Y696+Y690+Y680+Y673+Y666+Y660+Y654+Y648</f>
        <v>0</v>
      </c>
      <c r="Z730" s="192">
        <f t="shared" si="425"/>
        <v>0</v>
      </c>
      <c r="AA730" s="192">
        <f t="shared" si="425"/>
        <v>0</v>
      </c>
      <c r="AB730" s="192">
        <f t="shared" si="425"/>
        <v>0</v>
      </c>
      <c r="AC730" s="192">
        <f t="shared" si="425"/>
        <v>0</v>
      </c>
      <c r="AD730" s="192">
        <f t="shared" si="425"/>
        <v>0</v>
      </c>
      <c r="AE730" s="192">
        <f t="shared" si="425"/>
        <v>0</v>
      </c>
      <c r="AF730" s="192">
        <f t="shared" si="425"/>
        <v>0</v>
      </c>
      <c r="AG730" s="192">
        <f t="shared" si="425"/>
        <v>0</v>
      </c>
      <c r="AH730" s="86">
        <f t="shared" si="425"/>
        <v>0</v>
      </c>
      <c r="AI730" s="86">
        <f t="shared" si="425"/>
        <v>0</v>
      </c>
      <c r="AJ730" s="86">
        <f t="shared" si="425"/>
        <v>0</v>
      </c>
      <c r="AK730" s="192">
        <f t="shared" si="425"/>
        <v>0</v>
      </c>
      <c r="AL730" s="192">
        <f t="shared" si="425"/>
        <v>0</v>
      </c>
      <c r="AM730" s="192">
        <f t="shared" si="425"/>
        <v>0</v>
      </c>
      <c r="AN730" s="192">
        <f t="shared" si="425"/>
        <v>0</v>
      </c>
      <c r="AO730" s="192">
        <f t="shared" si="425"/>
        <v>0</v>
      </c>
      <c r="AP730" s="192">
        <f t="shared" si="425"/>
        <v>0</v>
      </c>
      <c r="AQ730" s="192">
        <f t="shared" si="425"/>
        <v>0</v>
      </c>
      <c r="AR730" s="192">
        <f t="shared" si="425"/>
        <v>0</v>
      </c>
      <c r="AS730" s="192">
        <f t="shared" si="425"/>
        <v>0</v>
      </c>
      <c r="AT730" s="192">
        <f t="shared" si="425"/>
        <v>0</v>
      </c>
      <c r="AU730" s="86">
        <f t="shared" si="425"/>
        <v>0</v>
      </c>
      <c r="AV730" s="303"/>
    </row>
    <row r="731" spans="1:48" x14ac:dyDescent="0.25">
      <c r="A731" s="550"/>
      <c r="B731" s="551"/>
      <c r="C731" s="551"/>
      <c r="D731" s="551"/>
      <c r="E731" s="552"/>
      <c r="F731" s="46"/>
      <c r="G731" s="46"/>
      <c r="H731" s="46"/>
      <c r="I731" s="46"/>
      <c r="J731" s="46"/>
      <c r="K731" s="46"/>
      <c r="L731" s="46"/>
      <c r="M731" s="46"/>
      <c r="N731" s="86">
        <f t="shared" si="419"/>
        <v>1.2467699999999999</v>
      </c>
      <c r="O731" s="86">
        <f t="shared" si="419"/>
        <v>0</v>
      </c>
      <c r="P731" s="86">
        <f t="shared" si="419"/>
        <v>0</v>
      </c>
      <c r="Q731" s="86">
        <f t="shared" si="419"/>
        <v>0</v>
      </c>
      <c r="R731" s="86">
        <f t="shared" si="419"/>
        <v>0</v>
      </c>
      <c r="S731" s="86">
        <f t="shared" si="419"/>
        <v>0</v>
      </c>
      <c r="T731" s="86">
        <f t="shared" si="419"/>
        <v>0</v>
      </c>
      <c r="U731" s="86">
        <f t="shared" si="419"/>
        <v>1.2467699999999999</v>
      </c>
      <c r="V731" s="173" t="s">
        <v>52</v>
      </c>
      <c r="W731" s="192">
        <f t="shared" ref="W731:X731" si="426">W722+W715+W709+W703+W697+W691+W681+W674+W667+W661+W655+W649</f>
        <v>0</v>
      </c>
      <c r="X731" s="192">
        <f t="shared" si="426"/>
        <v>0</v>
      </c>
      <c r="Y731" s="192">
        <f t="shared" ref="Y731:AU731" si="427">Y722+Y715+Y709+Y703+Y697+Y691+Y681+Y674+Y667+Y661+Y655+Y649</f>
        <v>0</v>
      </c>
      <c r="Z731" s="192">
        <f t="shared" si="427"/>
        <v>0</v>
      </c>
      <c r="AA731" s="192">
        <f t="shared" si="427"/>
        <v>0</v>
      </c>
      <c r="AB731" s="192">
        <f t="shared" si="427"/>
        <v>0</v>
      </c>
      <c r="AC731" s="192">
        <f t="shared" si="427"/>
        <v>0</v>
      </c>
      <c r="AD731" s="192">
        <f t="shared" si="427"/>
        <v>0</v>
      </c>
      <c r="AE731" s="192">
        <f t="shared" si="427"/>
        <v>0</v>
      </c>
      <c r="AF731" s="192">
        <f t="shared" si="427"/>
        <v>0</v>
      </c>
      <c r="AG731" s="192">
        <f t="shared" si="427"/>
        <v>0</v>
      </c>
      <c r="AH731" s="86">
        <f t="shared" si="427"/>
        <v>0</v>
      </c>
      <c r="AI731" s="86">
        <f t="shared" si="427"/>
        <v>0</v>
      </c>
      <c r="AJ731" s="86">
        <f t="shared" si="427"/>
        <v>0</v>
      </c>
      <c r="AK731" s="192">
        <f t="shared" si="427"/>
        <v>0</v>
      </c>
      <c r="AL731" s="192">
        <f t="shared" si="427"/>
        <v>0</v>
      </c>
      <c r="AM731" s="192">
        <f t="shared" si="427"/>
        <v>0</v>
      </c>
      <c r="AN731" s="192">
        <f t="shared" si="427"/>
        <v>0</v>
      </c>
      <c r="AO731" s="192">
        <f t="shared" si="427"/>
        <v>0</v>
      </c>
      <c r="AP731" s="192">
        <f t="shared" si="427"/>
        <v>0</v>
      </c>
      <c r="AQ731" s="192">
        <f t="shared" si="427"/>
        <v>0</v>
      </c>
      <c r="AR731" s="192">
        <f t="shared" si="427"/>
        <v>0</v>
      </c>
      <c r="AS731" s="192">
        <f t="shared" si="427"/>
        <v>0</v>
      </c>
      <c r="AT731" s="192">
        <f t="shared" si="427"/>
        <v>0</v>
      </c>
      <c r="AU731" s="86">
        <f t="shared" si="427"/>
        <v>0</v>
      </c>
      <c r="AV731" s="303"/>
    </row>
    <row r="732" spans="1:48" s="96" customFormat="1" x14ac:dyDescent="0.25">
      <c r="A732" s="553"/>
      <c r="B732" s="554"/>
      <c r="C732" s="554"/>
      <c r="D732" s="554"/>
      <c r="E732" s="555"/>
      <c r="F732" s="183"/>
      <c r="G732" s="183"/>
      <c r="H732" s="183"/>
      <c r="I732" s="183"/>
      <c r="J732" s="183"/>
      <c r="K732" s="183"/>
      <c r="L732" s="88">
        <f>L717+L711+L705+L699+L693+L685+L677+L669+L663+L657+L651+L645</f>
        <v>151.61799999999999</v>
      </c>
      <c r="M732" s="88">
        <f>M717+M711+M705+M699+M693+M685+M677+M669+M663+M657+M651+M645</f>
        <v>126.74755150000001</v>
      </c>
      <c r="N732" s="88">
        <f t="shared" si="419"/>
        <v>5.5157920000000003</v>
      </c>
      <c r="O732" s="88">
        <f t="shared" si="419"/>
        <v>7.4527700000000001</v>
      </c>
      <c r="P732" s="88">
        <f t="shared" si="419"/>
        <v>4.8083999999999989</v>
      </c>
      <c r="Q732" s="186">
        <f t="shared" si="419"/>
        <v>81.437422000000012</v>
      </c>
      <c r="R732" s="186">
        <f t="shared" si="419"/>
        <v>45.308654500000003</v>
      </c>
      <c r="S732" s="186">
        <f t="shared" si="419"/>
        <v>7.3750000000000009E-4</v>
      </c>
      <c r="T732" s="186">
        <f t="shared" si="419"/>
        <v>7.3750000000000009E-4</v>
      </c>
      <c r="U732" s="186">
        <f t="shared" si="419"/>
        <v>144.52451350000001</v>
      </c>
      <c r="V732" s="178" t="s">
        <v>11</v>
      </c>
      <c r="W732" s="201">
        <f t="shared" ref="W732:X732" si="428">W723+W716+W710+W704+W698+W692+W682+W675+W668+W662+W656+W650</f>
        <v>81437.72</v>
      </c>
      <c r="X732" s="201">
        <f t="shared" si="428"/>
        <v>899.5</v>
      </c>
      <c r="Y732" s="201">
        <f t="shared" ref="Y732:AU732" si="429">Y723+Y716+Y710+Y704+Y698+Y692+Y682+Y675+Y668+Y662+Y656+Y650</f>
        <v>0</v>
      </c>
      <c r="Z732" s="201">
        <f t="shared" si="429"/>
        <v>0</v>
      </c>
      <c r="AA732" s="201">
        <f t="shared" si="429"/>
        <v>0</v>
      </c>
      <c r="AB732" s="201">
        <f t="shared" si="429"/>
        <v>0</v>
      </c>
      <c r="AC732" s="201">
        <f t="shared" si="429"/>
        <v>0</v>
      </c>
      <c r="AD732" s="201">
        <f t="shared" si="429"/>
        <v>0</v>
      </c>
      <c r="AE732" s="201">
        <f t="shared" si="429"/>
        <v>0</v>
      </c>
      <c r="AF732" s="201">
        <f t="shared" si="429"/>
        <v>31.5</v>
      </c>
      <c r="AG732" s="201">
        <f t="shared" si="429"/>
        <v>868</v>
      </c>
      <c r="AH732" s="202">
        <f t="shared" si="429"/>
        <v>0</v>
      </c>
      <c r="AI732" s="202">
        <f t="shared" si="429"/>
        <v>0</v>
      </c>
      <c r="AJ732" s="202">
        <f t="shared" si="429"/>
        <v>0</v>
      </c>
      <c r="AK732" s="201">
        <f t="shared" si="429"/>
        <v>0</v>
      </c>
      <c r="AL732" s="201">
        <f t="shared" si="429"/>
        <v>0</v>
      </c>
      <c r="AM732" s="201">
        <f t="shared" si="429"/>
        <v>0</v>
      </c>
      <c r="AN732" s="201">
        <f t="shared" si="429"/>
        <v>0</v>
      </c>
      <c r="AO732" s="201">
        <f t="shared" si="429"/>
        <v>0</v>
      </c>
      <c r="AP732" s="201">
        <f t="shared" si="429"/>
        <v>0</v>
      </c>
      <c r="AQ732" s="201">
        <f t="shared" si="429"/>
        <v>0</v>
      </c>
      <c r="AR732" s="201">
        <f t="shared" si="429"/>
        <v>0</v>
      </c>
      <c r="AS732" s="201">
        <f t="shared" si="429"/>
        <v>0</v>
      </c>
      <c r="AT732" s="201">
        <f t="shared" si="429"/>
        <v>0</v>
      </c>
      <c r="AU732" s="202">
        <f t="shared" si="429"/>
        <v>0</v>
      </c>
      <c r="AV732" s="333"/>
    </row>
    <row r="733" spans="1:48" ht="15.75" customHeight="1" x14ac:dyDescent="0.25">
      <c r="A733" s="179"/>
      <c r="B733" s="572" t="s">
        <v>747</v>
      </c>
      <c r="C733" s="573"/>
      <c r="D733" s="573"/>
      <c r="E733" s="573"/>
      <c r="F733" s="573"/>
      <c r="G733" s="573"/>
      <c r="H733" s="573"/>
      <c r="I733" s="573"/>
      <c r="J733" s="573"/>
      <c r="K733" s="573"/>
      <c r="L733" s="573"/>
      <c r="M733" s="573"/>
      <c r="N733" s="573"/>
      <c r="O733" s="573"/>
      <c r="P733" s="573"/>
      <c r="Q733" s="573"/>
      <c r="R733" s="573"/>
      <c r="S733" s="573"/>
      <c r="T733" s="573"/>
      <c r="U733" s="573"/>
      <c r="V733" s="573"/>
      <c r="W733" s="408"/>
      <c r="X733" s="408"/>
      <c r="Y733" s="408"/>
      <c r="Z733" s="408"/>
      <c r="AA733" s="408"/>
      <c r="AB733" s="408"/>
      <c r="AC733" s="408"/>
      <c r="AD733" s="408"/>
      <c r="AE733" s="408"/>
      <c r="AF733" s="408"/>
      <c r="AG733" s="408"/>
      <c r="AH733" s="408"/>
      <c r="AI733" s="408"/>
      <c r="AJ733" s="408"/>
      <c r="AK733" s="408"/>
      <c r="AL733" s="408"/>
      <c r="AM733" s="408"/>
      <c r="AN733" s="408"/>
      <c r="AO733" s="408"/>
      <c r="AP733" s="408"/>
      <c r="AQ733" s="408"/>
      <c r="AR733" s="408"/>
      <c r="AS733" s="408"/>
      <c r="AT733" s="408"/>
      <c r="AU733" s="408"/>
      <c r="AV733" s="409"/>
    </row>
    <row r="734" spans="1:48" ht="15.75" customHeight="1" x14ac:dyDescent="0.25">
      <c r="A734" s="179"/>
      <c r="B734" s="572" t="s">
        <v>748</v>
      </c>
      <c r="C734" s="573"/>
      <c r="D734" s="573"/>
      <c r="E734" s="573"/>
      <c r="F734" s="573"/>
      <c r="G734" s="573"/>
      <c r="H734" s="573"/>
      <c r="I734" s="573"/>
      <c r="J734" s="573"/>
      <c r="K734" s="573"/>
      <c r="L734" s="573"/>
      <c r="M734" s="573"/>
      <c r="N734" s="573"/>
      <c r="O734" s="573"/>
      <c r="P734" s="573"/>
      <c r="Q734" s="573"/>
      <c r="R734" s="573"/>
      <c r="S734" s="573"/>
      <c r="T734" s="573"/>
      <c r="U734" s="573"/>
      <c r="V734" s="573"/>
      <c r="W734" s="408"/>
      <c r="X734" s="408"/>
      <c r="Y734" s="408"/>
      <c r="Z734" s="408"/>
      <c r="AA734" s="408"/>
      <c r="AB734" s="408"/>
      <c r="AC734" s="408"/>
      <c r="AD734" s="408"/>
      <c r="AE734" s="408"/>
      <c r="AF734" s="408"/>
      <c r="AG734" s="408"/>
      <c r="AH734" s="408"/>
      <c r="AI734" s="408"/>
      <c r="AJ734" s="408"/>
      <c r="AK734" s="408"/>
      <c r="AL734" s="408"/>
      <c r="AM734" s="408"/>
      <c r="AN734" s="408"/>
      <c r="AO734" s="408"/>
      <c r="AP734" s="408"/>
      <c r="AQ734" s="408"/>
      <c r="AR734" s="408"/>
      <c r="AS734" s="408"/>
      <c r="AT734" s="408"/>
      <c r="AU734" s="408"/>
      <c r="AV734" s="409"/>
    </row>
    <row r="735" spans="1:48" ht="19.5" customHeight="1" x14ac:dyDescent="0.25">
      <c r="A735" s="503" t="s">
        <v>626</v>
      </c>
      <c r="B735" s="504"/>
      <c r="C735" s="504"/>
      <c r="D735" s="504"/>
      <c r="E735" s="504"/>
      <c r="F735" s="504"/>
      <c r="G735" s="504"/>
      <c r="H735" s="504"/>
      <c r="I735" s="504"/>
      <c r="J735" s="504"/>
      <c r="K735" s="504"/>
      <c r="L735" s="504"/>
      <c r="M735" s="504"/>
      <c r="N735" s="504"/>
      <c r="O735" s="504"/>
      <c r="P735" s="504"/>
      <c r="Q735" s="504"/>
      <c r="R735" s="504"/>
      <c r="S735" s="504"/>
      <c r="T735" s="504"/>
      <c r="U735" s="504"/>
      <c r="V735" s="504"/>
      <c r="W735" s="505"/>
      <c r="X735" s="505"/>
      <c r="Y735" s="505"/>
      <c r="Z735" s="505"/>
      <c r="AA735" s="505"/>
      <c r="AB735" s="505"/>
      <c r="AC735" s="505"/>
      <c r="AD735" s="505"/>
      <c r="AE735" s="505"/>
      <c r="AF735" s="505"/>
      <c r="AG735" s="505"/>
      <c r="AH735" s="505"/>
      <c r="AI735" s="505"/>
      <c r="AJ735" s="505"/>
      <c r="AK735" s="505"/>
      <c r="AL735" s="505"/>
      <c r="AM735" s="505"/>
      <c r="AN735" s="505"/>
      <c r="AO735" s="505"/>
      <c r="AP735" s="505"/>
      <c r="AQ735" s="505"/>
      <c r="AR735" s="505"/>
      <c r="AS735" s="505"/>
      <c r="AT735" s="505"/>
      <c r="AU735" s="505"/>
      <c r="AV735" s="506"/>
    </row>
    <row r="736" spans="1:48" ht="15.75" customHeight="1" x14ac:dyDescent="0.25">
      <c r="A736" s="528" t="s">
        <v>53</v>
      </c>
      <c r="B736" s="482" t="s">
        <v>749</v>
      </c>
      <c r="C736" s="558" t="s">
        <v>203</v>
      </c>
      <c r="D736" s="561" t="s">
        <v>660</v>
      </c>
      <c r="E736" s="564" t="s">
        <v>750</v>
      </c>
      <c r="F736" s="6" t="s">
        <v>18</v>
      </c>
      <c r="G736" s="6" t="s">
        <v>20</v>
      </c>
      <c r="H736" s="6" t="s">
        <v>377</v>
      </c>
      <c r="I736" s="6" t="s">
        <v>751</v>
      </c>
      <c r="J736" s="479">
        <v>2023</v>
      </c>
      <c r="K736" s="479">
        <v>2023</v>
      </c>
      <c r="L736" s="488">
        <v>4.9589999999999996</v>
      </c>
      <c r="M736" s="510">
        <f>Q741+R741+S741+T741</f>
        <v>4.9589999999999996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f>SUM(N736:T736)</f>
        <v>0</v>
      </c>
      <c r="V736" s="205" t="s">
        <v>3</v>
      </c>
      <c r="W736" s="94">
        <v>0</v>
      </c>
      <c r="X736" s="94">
        <v>0</v>
      </c>
      <c r="Y736" s="94">
        <v>0</v>
      </c>
      <c r="Z736" s="94">
        <v>0</v>
      </c>
      <c r="AA736" s="94">
        <v>0</v>
      </c>
      <c r="AB736" s="94">
        <v>0</v>
      </c>
      <c r="AC736" s="94">
        <v>0</v>
      </c>
      <c r="AD736" s="94">
        <v>0</v>
      </c>
      <c r="AE736" s="94">
        <v>0</v>
      </c>
      <c r="AF736" s="94">
        <v>0</v>
      </c>
      <c r="AG736" s="94">
        <v>0</v>
      </c>
      <c r="AH736" s="9">
        <v>0</v>
      </c>
      <c r="AI736" s="9">
        <v>0</v>
      </c>
      <c r="AJ736" s="9">
        <v>0</v>
      </c>
      <c r="AK736" s="94">
        <v>0</v>
      </c>
      <c r="AL736" s="94">
        <v>0</v>
      </c>
      <c r="AM736" s="94">
        <v>0</v>
      </c>
      <c r="AN736" s="94">
        <v>0</v>
      </c>
      <c r="AO736" s="94">
        <v>0</v>
      </c>
      <c r="AP736" s="94">
        <v>0</v>
      </c>
      <c r="AQ736" s="94">
        <v>0</v>
      </c>
      <c r="AR736" s="94">
        <v>0</v>
      </c>
      <c r="AS736" s="94">
        <v>0</v>
      </c>
      <c r="AT736" s="94">
        <v>0</v>
      </c>
      <c r="AU736" s="9">
        <v>0</v>
      </c>
      <c r="AV736" s="303"/>
    </row>
    <row r="737" spans="1:48" ht="31.5" x14ac:dyDescent="0.25">
      <c r="A737" s="529"/>
      <c r="B737" s="483"/>
      <c r="C737" s="559"/>
      <c r="D737" s="562"/>
      <c r="E737" s="565"/>
      <c r="F737" s="24" t="s">
        <v>19</v>
      </c>
      <c r="G737" s="24" t="s">
        <v>22</v>
      </c>
      <c r="H737" s="24" t="s">
        <v>752</v>
      </c>
      <c r="I737" s="24" t="s">
        <v>752</v>
      </c>
      <c r="J737" s="480"/>
      <c r="K737" s="480"/>
      <c r="L737" s="556"/>
      <c r="M737" s="511"/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f t="shared" ref="U737:U741" si="430">SUM(N737:T737)</f>
        <v>0</v>
      </c>
      <c r="V737" s="173" t="s">
        <v>8</v>
      </c>
      <c r="W737" s="94">
        <v>0</v>
      </c>
      <c r="X737" s="94">
        <v>0</v>
      </c>
      <c r="Y737" s="94">
        <v>0</v>
      </c>
      <c r="Z737" s="94">
        <v>0</v>
      </c>
      <c r="AA737" s="94">
        <v>0</v>
      </c>
      <c r="AB737" s="94">
        <v>0</v>
      </c>
      <c r="AC737" s="94">
        <v>0</v>
      </c>
      <c r="AD737" s="94">
        <v>0</v>
      </c>
      <c r="AE737" s="94">
        <v>0</v>
      </c>
      <c r="AF737" s="94">
        <v>0</v>
      </c>
      <c r="AG737" s="94">
        <v>0</v>
      </c>
      <c r="AH737" s="9">
        <v>0</v>
      </c>
      <c r="AI737" s="9">
        <v>0</v>
      </c>
      <c r="AJ737" s="9">
        <v>0</v>
      </c>
      <c r="AK737" s="94">
        <v>0</v>
      </c>
      <c r="AL737" s="94">
        <v>0</v>
      </c>
      <c r="AM737" s="94">
        <v>0</v>
      </c>
      <c r="AN737" s="94">
        <v>0</v>
      </c>
      <c r="AO737" s="94">
        <v>0</v>
      </c>
      <c r="AP737" s="94">
        <v>0</v>
      </c>
      <c r="AQ737" s="94">
        <v>0</v>
      </c>
      <c r="AR737" s="94">
        <v>0</v>
      </c>
      <c r="AS737" s="94">
        <v>0</v>
      </c>
      <c r="AT737" s="94">
        <v>0</v>
      </c>
      <c r="AU737" s="9">
        <v>0</v>
      </c>
      <c r="AV737" s="303"/>
    </row>
    <row r="738" spans="1:48" ht="47.25" x14ac:dyDescent="0.25">
      <c r="A738" s="529"/>
      <c r="B738" s="483"/>
      <c r="C738" s="559"/>
      <c r="D738" s="562"/>
      <c r="E738" s="565"/>
      <c r="F738" s="485" t="s">
        <v>39</v>
      </c>
      <c r="G738" s="485" t="s">
        <v>21</v>
      </c>
      <c r="H738" s="485" t="s">
        <v>753</v>
      </c>
      <c r="I738" s="485" t="s">
        <v>297</v>
      </c>
      <c r="J738" s="480"/>
      <c r="K738" s="480"/>
      <c r="L738" s="556"/>
      <c r="M738" s="511"/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f>SUM(N738:T738)</f>
        <v>0</v>
      </c>
      <c r="V738" s="205" t="s">
        <v>50</v>
      </c>
      <c r="W738" s="94">
        <v>0</v>
      </c>
      <c r="X738" s="94">
        <v>0</v>
      </c>
      <c r="Y738" s="94">
        <v>0</v>
      </c>
      <c r="Z738" s="94">
        <v>0</v>
      </c>
      <c r="AA738" s="94">
        <v>0</v>
      </c>
      <c r="AB738" s="94">
        <v>0</v>
      </c>
      <c r="AC738" s="94">
        <v>0</v>
      </c>
      <c r="AD738" s="94">
        <v>0</v>
      </c>
      <c r="AE738" s="94">
        <v>0</v>
      </c>
      <c r="AF738" s="94">
        <v>0</v>
      </c>
      <c r="AG738" s="94">
        <v>0</v>
      </c>
      <c r="AH738" s="9">
        <v>0</v>
      </c>
      <c r="AI738" s="9">
        <v>0</v>
      </c>
      <c r="AJ738" s="9">
        <v>0</v>
      </c>
      <c r="AK738" s="94">
        <v>0</v>
      </c>
      <c r="AL738" s="94">
        <v>0</v>
      </c>
      <c r="AM738" s="94">
        <v>0</v>
      </c>
      <c r="AN738" s="94">
        <v>0</v>
      </c>
      <c r="AO738" s="94">
        <v>0</v>
      </c>
      <c r="AP738" s="94">
        <v>0</v>
      </c>
      <c r="AQ738" s="94">
        <v>0</v>
      </c>
      <c r="AR738" s="94">
        <v>0</v>
      </c>
      <c r="AS738" s="94">
        <v>0</v>
      </c>
      <c r="AT738" s="94">
        <v>0</v>
      </c>
      <c r="AU738" s="9">
        <v>0</v>
      </c>
      <c r="AV738" s="303"/>
    </row>
    <row r="739" spans="1:48" x14ac:dyDescent="0.25">
      <c r="A739" s="529"/>
      <c r="B739" s="483"/>
      <c r="C739" s="559"/>
      <c r="D739" s="562"/>
      <c r="E739" s="565"/>
      <c r="F739" s="486"/>
      <c r="G739" s="486"/>
      <c r="H739" s="486"/>
      <c r="I739" s="486"/>
      <c r="J739" s="480"/>
      <c r="K739" s="480"/>
      <c r="L739" s="556"/>
      <c r="M739" s="511"/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f t="shared" si="430"/>
        <v>0</v>
      </c>
      <c r="V739" s="205" t="s">
        <v>51</v>
      </c>
      <c r="W739" s="94">
        <v>0</v>
      </c>
      <c r="X739" s="94">
        <v>0</v>
      </c>
      <c r="Y739" s="94">
        <v>0</v>
      </c>
      <c r="Z739" s="94">
        <v>0</v>
      </c>
      <c r="AA739" s="94">
        <v>0</v>
      </c>
      <c r="AB739" s="94">
        <v>0</v>
      </c>
      <c r="AC739" s="94">
        <v>0</v>
      </c>
      <c r="AD739" s="94">
        <v>0</v>
      </c>
      <c r="AE739" s="94">
        <v>0</v>
      </c>
      <c r="AF739" s="94">
        <v>0</v>
      </c>
      <c r="AG739" s="94">
        <v>0</v>
      </c>
      <c r="AH739" s="9">
        <v>0</v>
      </c>
      <c r="AI739" s="9">
        <v>0</v>
      </c>
      <c r="AJ739" s="9">
        <v>0</v>
      </c>
      <c r="AK739" s="94">
        <v>0</v>
      </c>
      <c r="AL739" s="94">
        <v>0</v>
      </c>
      <c r="AM739" s="94">
        <v>0</v>
      </c>
      <c r="AN739" s="94">
        <v>0</v>
      </c>
      <c r="AO739" s="94">
        <v>0</v>
      </c>
      <c r="AP739" s="94">
        <v>0</v>
      </c>
      <c r="AQ739" s="94">
        <v>0</v>
      </c>
      <c r="AR739" s="94">
        <v>0</v>
      </c>
      <c r="AS739" s="94">
        <v>0</v>
      </c>
      <c r="AT739" s="94">
        <v>0</v>
      </c>
      <c r="AU739" s="9">
        <v>0</v>
      </c>
      <c r="AV739" s="303"/>
    </row>
    <row r="740" spans="1:48" ht="15.75" customHeight="1" x14ac:dyDescent="0.25">
      <c r="A740" s="529"/>
      <c r="B740" s="483"/>
      <c r="C740" s="559"/>
      <c r="D740" s="562"/>
      <c r="E740" s="565"/>
      <c r="F740" s="486"/>
      <c r="G740" s="486"/>
      <c r="H740" s="486"/>
      <c r="I740" s="486"/>
      <c r="J740" s="480"/>
      <c r="K740" s="480"/>
      <c r="L740" s="556"/>
      <c r="M740" s="511"/>
      <c r="N740" s="9">
        <v>0</v>
      </c>
      <c r="O740" s="9">
        <v>0</v>
      </c>
      <c r="P740" s="9">
        <v>0</v>
      </c>
      <c r="Q740" s="9">
        <v>0</v>
      </c>
      <c r="R740" s="9">
        <v>4.9589999999999996</v>
      </c>
      <c r="S740" s="9">
        <v>0</v>
      </c>
      <c r="T740" s="9">
        <v>0</v>
      </c>
      <c r="U740" s="9">
        <f t="shared" si="430"/>
        <v>4.9589999999999996</v>
      </c>
      <c r="V740" s="205" t="s">
        <v>52</v>
      </c>
      <c r="W740" s="94">
        <v>0</v>
      </c>
      <c r="X740" s="94">
        <v>0</v>
      </c>
      <c r="Y740" s="94">
        <v>0</v>
      </c>
      <c r="Z740" s="94">
        <v>0</v>
      </c>
      <c r="AA740" s="94">
        <v>0</v>
      </c>
      <c r="AB740" s="94">
        <v>0</v>
      </c>
      <c r="AC740" s="94">
        <v>0</v>
      </c>
      <c r="AD740" s="94">
        <v>0</v>
      </c>
      <c r="AE740" s="94">
        <v>0</v>
      </c>
      <c r="AF740" s="94">
        <v>0</v>
      </c>
      <c r="AG740" s="94">
        <v>0</v>
      </c>
      <c r="AH740" s="9">
        <v>0</v>
      </c>
      <c r="AI740" s="9">
        <v>0</v>
      </c>
      <c r="AJ740" s="9">
        <v>0</v>
      </c>
      <c r="AK740" s="94">
        <v>0</v>
      </c>
      <c r="AL740" s="94">
        <v>0</v>
      </c>
      <c r="AM740" s="94">
        <v>0</v>
      </c>
      <c r="AN740" s="94">
        <v>0</v>
      </c>
      <c r="AO740" s="94">
        <v>0</v>
      </c>
      <c r="AP740" s="94">
        <v>0</v>
      </c>
      <c r="AQ740" s="94">
        <v>0</v>
      </c>
      <c r="AR740" s="94">
        <v>0</v>
      </c>
      <c r="AS740" s="94">
        <v>0</v>
      </c>
      <c r="AT740" s="94">
        <v>0</v>
      </c>
      <c r="AU740" s="9">
        <v>0</v>
      </c>
      <c r="AV740" s="303"/>
    </row>
    <row r="741" spans="1:48" x14ac:dyDescent="0.25">
      <c r="A741" s="529"/>
      <c r="B741" s="484"/>
      <c r="C741" s="560"/>
      <c r="D741" s="563"/>
      <c r="E741" s="566"/>
      <c r="F741" s="487"/>
      <c r="G741" s="487"/>
      <c r="H741" s="487"/>
      <c r="I741" s="487"/>
      <c r="J741" s="481"/>
      <c r="K741" s="481"/>
      <c r="L741" s="557"/>
      <c r="M741" s="512"/>
      <c r="N741" s="88">
        <f>SUM(N736:N740)</f>
        <v>0</v>
      </c>
      <c r="O741" s="88">
        <f t="shared" ref="O741:T741" si="431">SUM(O736:O740)</f>
        <v>0</v>
      </c>
      <c r="P741" s="88">
        <f t="shared" si="431"/>
        <v>0</v>
      </c>
      <c r="Q741" s="186">
        <f t="shared" si="431"/>
        <v>0</v>
      </c>
      <c r="R741" s="186">
        <f t="shared" si="431"/>
        <v>4.9589999999999996</v>
      </c>
      <c r="S741" s="186">
        <f t="shared" si="431"/>
        <v>0</v>
      </c>
      <c r="T741" s="186">
        <f t="shared" si="431"/>
        <v>0</v>
      </c>
      <c r="U741" s="186">
        <f t="shared" si="430"/>
        <v>4.9589999999999996</v>
      </c>
      <c r="V741" s="178" t="s">
        <v>11</v>
      </c>
      <c r="W741" s="201">
        <f t="shared" ref="W741:AU741" si="432">SUM(W736:W740)</f>
        <v>0</v>
      </c>
      <c r="X741" s="201">
        <f t="shared" si="432"/>
        <v>0</v>
      </c>
      <c r="Y741" s="201">
        <f t="shared" si="432"/>
        <v>0</v>
      </c>
      <c r="Z741" s="201">
        <f t="shared" si="432"/>
        <v>0</v>
      </c>
      <c r="AA741" s="201">
        <f t="shared" si="432"/>
        <v>0</v>
      </c>
      <c r="AB741" s="201">
        <f t="shared" si="432"/>
        <v>0</v>
      </c>
      <c r="AC741" s="201">
        <f t="shared" si="432"/>
        <v>0</v>
      </c>
      <c r="AD741" s="201">
        <f t="shared" si="432"/>
        <v>0</v>
      </c>
      <c r="AE741" s="201">
        <f t="shared" si="432"/>
        <v>0</v>
      </c>
      <c r="AF741" s="201">
        <f t="shared" si="432"/>
        <v>0</v>
      </c>
      <c r="AG741" s="201">
        <f t="shared" si="432"/>
        <v>0</v>
      </c>
      <c r="AH741" s="202">
        <f t="shared" si="432"/>
        <v>0</v>
      </c>
      <c r="AI741" s="202">
        <f t="shared" si="432"/>
        <v>0</v>
      </c>
      <c r="AJ741" s="202">
        <f t="shared" si="432"/>
        <v>0</v>
      </c>
      <c r="AK741" s="201">
        <f t="shared" si="432"/>
        <v>0</v>
      </c>
      <c r="AL741" s="201">
        <f t="shared" si="432"/>
        <v>0</v>
      </c>
      <c r="AM741" s="201">
        <f t="shared" si="432"/>
        <v>0</v>
      </c>
      <c r="AN741" s="201">
        <f t="shared" si="432"/>
        <v>0</v>
      </c>
      <c r="AO741" s="201">
        <f t="shared" si="432"/>
        <v>0</v>
      </c>
      <c r="AP741" s="201">
        <f t="shared" si="432"/>
        <v>0</v>
      </c>
      <c r="AQ741" s="201">
        <f t="shared" si="432"/>
        <v>0</v>
      </c>
      <c r="AR741" s="201">
        <f t="shared" si="432"/>
        <v>0</v>
      </c>
      <c r="AS741" s="201">
        <f t="shared" si="432"/>
        <v>0</v>
      </c>
      <c r="AT741" s="201">
        <f t="shared" si="432"/>
        <v>0</v>
      </c>
      <c r="AU741" s="202">
        <f t="shared" si="432"/>
        <v>0</v>
      </c>
      <c r="AV741" s="333"/>
    </row>
    <row r="742" spans="1:48" ht="15.75" customHeight="1" x14ac:dyDescent="0.25">
      <c r="A742" s="529"/>
      <c r="B742" s="482" t="s">
        <v>754</v>
      </c>
      <c r="C742" s="558" t="s">
        <v>755</v>
      </c>
      <c r="D742" s="561" t="s">
        <v>660</v>
      </c>
      <c r="E742" s="564" t="s">
        <v>756</v>
      </c>
      <c r="F742" s="6" t="s">
        <v>18</v>
      </c>
      <c r="G742" s="6" t="s">
        <v>20</v>
      </c>
      <c r="H742" s="6" t="s">
        <v>374</v>
      </c>
      <c r="I742" s="6" t="s">
        <v>377</v>
      </c>
      <c r="J742" s="479">
        <v>2022</v>
      </c>
      <c r="K742" s="479">
        <v>2023</v>
      </c>
      <c r="L742" s="488">
        <v>6.8620000000000001</v>
      </c>
      <c r="M742" s="510">
        <f>Q747+R747+S747+T747</f>
        <v>6.8627400000000005</v>
      </c>
      <c r="N742" s="9">
        <v>0</v>
      </c>
      <c r="O742" s="9">
        <v>0</v>
      </c>
      <c r="P742" s="9">
        <v>0</v>
      </c>
      <c r="Q742" s="9">
        <v>2.4004400000000001</v>
      </c>
      <c r="R742" s="9">
        <v>4.4622999999999999</v>
      </c>
      <c r="S742" s="9">
        <v>0</v>
      </c>
      <c r="T742" s="9">
        <v>0</v>
      </c>
      <c r="U742" s="9">
        <f>SUM(N742:T742)</f>
        <v>6.8627400000000005</v>
      </c>
      <c r="V742" s="205" t="s">
        <v>3</v>
      </c>
      <c r="W742" s="94">
        <v>2400.44</v>
      </c>
      <c r="X742" s="94">
        <v>0</v>
      </c>
      <c r="Y742" s="94">
        <v>0</v>
      </c>
      <c r="Z742" s="94">
        <v>0</v>
      </c>
      <c r="AA742" s="94">
        <v>0</v>
      </c>
      <c r="AB742" s="94">
        <v>0</v>
      </c>
      <c r="AC742" s="94">
        <v>0</v>
      </c>
      <c r="AD742" s="94">
        <v>0</v>
      </c>
      <c r="AE742" s="94">
        <v>0</v>
      </c>
      <c r="AF742" s="94">
        <v>0</v>
      </c>
      <c r="AG742" s="94">
        <v>0</v>
      </c>
      <c r="AH742" s="9">
        <v>0</v>
      </c>
      <c r="AI742" s="9">
        <v>0</v>
      </c>
      <c r="AJ742" s="9">
        <v>0</v>
      </c>
      <c r="AK742" s="94">
        <v>0</v>
      </c>
      <c r="AL742" s="94">
        <v>0</v>
      </c>
      <c r="AM742" s="94">
        <v>0</v>
      </c>
      <c r="AN742" s="94">
        <v>0</v>
      </c>
      <c r="AO742" s="94">
        <v>0</v>
      </c>
      <c r="AP742" s="94">
        <v>0</v>
      </c>
      <c r="AQ742" s="94">
        <v>0</v>
      </c>
      <c r="AR742" s="94">
        <v>0</v>
      </c>
      <c r="AS742" s="94">
        <v>0</v>
      </c>
      <c r="AT742" s="94">
        <v>0</v>
      </c>
      <c r="AU742" s="9">
        <v>0</v>
      </c>
      <c r="AV742" s="583" t="s">
        <v>1003</v>
      </c>
    </row>
    <row r="743" spans="1:48" ht="31.5" x14ac:dyDescent="0.25">
      <c r="A743" s="529"/>
      <c r="B743" s="483"/>
      <c r="C743" s="559"/>
      <c r="D743" s="562"/>
      <c r="E743" s="565"/>
      <c r="F743" s="24" t="s">
        <v>19</v>
      </c>
      <c r="G743" s="24" t="s">
        <v>22</v>
      </c>
      <c r="H743" s="24" t="s">
        <v>752</v>
      </c>
      <c r="I743" s="24" t="s">
        <v>752</v>
      </c>
      <c r="J743" s="480"/>
      <c r="K743" s="480"/>
      <c r="L743" s="556"/>
      <c r="M743" s="51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433">SUM(N743:T743)</f>
        <v>0</v>
      </c>
      <c r="V743" s="173" t="s">
        <v>8</v>
      </c>
      <c r="W743" s="94">
        <v>0</v>
      </c>
      <c r="X743" s="94">
        <v>0</v>
      </c>
      <c r="Y743" s="94">
        <v>0</v>
      </c>
      <c r="Z743" s="94">
        <v>0</v>
      </c>
      <c r="AA743" s="94">
        <v>0</v>
      </c>
      <c r="AB743" s="94">
        <v>0</v>
      </c>
      <c r="AC743" s="94">
        <v>0</v>
      </c>
      <c r="AD743" s="94">
        <v>0</v>
      </c>
      <c r="AE743" s="94">
        <v>0</v>
      </c>
      <c r="AF743" s="94">
        <v>0</v>
      </c>
      <c r="AG743" s="94">
        <v>0</v>
      </c>
      <c r="AH743" s="9">
        <v>0</v>
      </c>
      <c r="AI743" s="9">
        <v>0</v>
      </c>
      <c r="AJ743" s="9">
        <v>0</v>
      </c>
      <c r="AK743" s="94">
        <v>0</v>
      </c>
      <c r="AL743" s="94">
        <v>0</v>
      </c>
      <c r="AM743" s="94">
        <v>0</v>
      </c>
      <c r="AN743" s="94">
        <v>0</v>
      </c>
      <c r="AO743" s="94">
        <v>0</v>
      </c>
      <c r="AP743" s="94">
        <v>0</v>
      </c>
      <c r="AQ743" s="94">
        <v>0</v>
      </c>
      <c r="AR743" s="94">
        <v>0</v>
      </c>
      <c r="AS743" s="94">
        <v>0</v>
      </c>
      <c r="AT743" s="94">
        <v>0</v>
      </c>
      <c r="AU743" s="9">
        <v>0</v>
      </c>
      <c r="AV743" s="584"/>
    </row>
    <row r="744" spans="1:48" ht="47.25" x14ac:dyDescent="0.25">
      <c r="A744" s="529"/>
      <c r="B744" s="483"/>
      <c r="C744" s="559"/>
      <c r="D744" s="562"/>
      <c r="E744" s="565"/>
      <c r="F744" s="485" t="s">
        <v>39</v>
      </c>
      <c r="G744" s="485" t="s">
        <v>21</v>
      </c>
      <c r="H744" s="485" t="s">
        <v>374</v>
      </c>
      <c r="I744" s="485" t="s">
        <v>365</v>
      </c>
      <c r="J744" s="480"/>
      <c r="K744" s="480"/>
      <c r="L744" s="556"/>
      <c r="M744" s="51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5" t="s">
        <v>50</v>
      </c>
      <c r="W744" s="94">
        <v>0</v>
      </c>
      <c r="X744" s="94">
        <v>0</v>
      </c>
      <c r="Y744" s="94">
        <v>0</v>
      </c>
      <c r="Z744" s="94">
        <v>0</v>
      </c>
      <c r="AA744" s="94">
        <v>0</v>
      </c>
      <c r="AB744" s="94">
        <v>0</v>
      </c>
      <c r="AC744" s="94">
        <v>0</v>
      </c>
      <c r="AD744" s="94">
        <v>0</v>
      </c>
      <c r="AE744" s="94">
        <v>0</v>
      </c>
      <c r="AF744" s="94">
        <v>0</v>
      </c>
      <c r="AG744" s="94">
        <v>0</v>
      </c>
      <c r="AH744" s="9">
        <v>0</v>
      </c>
      <c r="AI744" s="9">
        <v>0</v>
      </c>
      <c r="AJ744" s="9">
        <v>0</v>
      </c>
      <c r="AK744" s="94">
        <v>0</v>
      </c>
      <c r="AL744" s="94">
        <v>0</v>
      </c>
      <c r="AM744" s="94">
        <v>0</v>
      </c>
      <c r="AN744" s="94">
        <v>0</v>
      </c>
      <c r="AO744" s="94">
        <v>0</v>
      </c>
      <c r="AP744" s="94">
        <v>0</v>
      </c>
      <c r="AQ744" s="94">
        <v>0</v>
      </c>
      <c r="AR744" s="94">
        <v>0</v>
      </c>
      <c r="AS744" s="94">
        <v>0</v>
      </c>
      <c r="AT744" s="94">
        <v>0</v>
      </c>
      <c r="AU744" s="9">
        <v>0</v>
      </c>
      <c r="AV744" s="584"/>
    </row>
    <row r="745" spans="1:48" x14ac:dyDescent="0.25">
      <c r="A745" s="529"/>
      <c r="B745" s="483"/>
      <c r="C745" s="559"/>
      <c r="D745" s="562"/>
      <c r="E745" s="565"/>
      <c r="F745" s="486"/>
      <c r="G745" s="486"/>
      <c r="H745" s="486"/>
      <c r="I745" s="486"/>
      <c r="J745" s="480"/>
      <c r="K745" s="480"/>
      <c r="L745" s="556"/>
      <c r="M745" s="51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433"/>
        <v>0</v>
      </c>
      <c r="V745" s="205" t="s">
        <v>51</v>
      </c>
      <c r="W745" s="94">
        <v>0</v>
      </c>
      <c r="X745" s="94">
        <v>0</v>
      </c>
      <c r="Y745" s="94">
        <v>0</v>
      </c>
      <c r="Z745" s="94">
        <v>0</v>
      </c>
      <c r="AA745" s="94">
        <v>0</v>
      </c>
      <c r="AB745" s="94">
        <v>0</v>
      </c>
      <c r="AC745" s="94">
        <v>0</v>
      </c>
      <c r="AD745" s="94">
        <v>0</v>
      </c>
      <c r="AE745" s="94">
        <v>0</v>
      </c>
      <c r="AF745" s="94">
        <v>0</v>
      </c>
      <c r="AG745" s="94">
        <v>0</v>
      </c>
      <c r="AH745" s="9">
        <v>0</v>
      </c>
      <c r="AI745" s="9">
        <v>0</v>
      </c>
      <c r="AJ745" s="9">
        <v>0</v>
      </c>
      <c r="AK745" s="94">
        <v>0</v>
      </c>
      <c r="AL745" s="94">
        <v>0</v>
      </c>
      <c r="AM745" s="94">
        <v>0</v>
      </c>
      <c r="AN745" s="94">
        <v>0</v>
      </c>
      <c r="AO745" s="94">
        <v>0</v>
      </c>
      <c r="AP745" s="94">
        <v>0</v>
      </c>
      <c r="AQ745" s="94">
        <v>0</v>
      </c>
      <c r="AR745" s="94">
        <v>0</v>
      </c>
      <c r="AS745" s="94">
        <v>0</v>
      </c>
      <c r="AT745" s="94">
        <v>0</v>
      </c>
      <c r="AU745" s="9">
        <v>0</v>
      </c>
      <c r="AV745" s="584"/>
    </row>
    <row r="746" spans="1:48" ht="15.75" customHeight="1" x14ac:dyDescent="0.25">
      <c r="A746" s="529"/>
      <c r="B746" s="483"/>
      <c r="C746" s="559"/>
      <c r="D746" s="562"/>
      <c r="E746" s="565"/>
      <c r="F746" s="486"/>
      <c r="G746" s="486"/>
      <c r="H746" s="486"/>
      <c r="I746" s="486"/>
      <c r="J746" s="480"/>
      <c r="K746" s="480"/>
      <c r="L746" s="556"/>
      <c r="M746" s="511"/>
      <c r="N746" s="86">
        <v>0</v>
      </c>
      <c r="O746" s="86">
        <v>0</v>
      </c>
      <c r="P746" s="86">
        <v>0</v>
      </c>
      <c r="Q746" s="86">
        <v>0</v>
      </c>
      <c r="R746" s="86">
        <v>0</v>
      </c>
      <c r="S746" s="86">
        <v>0</v>
      </c>
      <c r="T746" s="86">
        <v>0</v>
      </c>
      <c r="U746" s="9">
        <f t="shared" si="433"/>
        <v>0</v>
      </c>
      <c r="V746" s="205" t="s">
        <v>52</v>
      </c>
      <c r="W746" s="192">
        <v>0</v>
      </c>
      <c r="X746" s="192">
        <v>0</v>
      </c>
      <c r="Y746" s="192">
        <v>0</v>
      </c>
      <c r="Z746" s="192">
        <v>0</v>
      </c>
      <c r="AA746" s="192">
        <v>0</v>
      </c>
      <c r="AB746" s="192">
        <v>0</v>
      </c>
      <c r="AC746" s="192">
        <v>0</v>
      </c>
      <c r="AD746" s="192">
        <v>0</v>
      </c>
      <c r="AE746" s="192">
        <v>0</v>
      </c>
      <c r="AF746" s="192">
        <v>0</v>
      </c>
      <c r="AG746" s="192">
        <v>0</v>
      </c>
      <c r="AH746" s="86">
        <v>0</v>
      </c>
      <c r="AI746" s="86">
        <v>0</v>
      </c>
      <c r="AJ746" s="86">
        <v>0</v>
      </c>
      <c r="AK746" s="192">
        <v>0</v>
      </c>
      <c r="AL746" s="192">
        <v>0</v>
      </c>
      <c r="AM746" s="192">
        <v>0</v>
      </c>
      <c r="AN746" s="192">
        <v>0</v>
      </c>
      <c r="AO746" s="192">
        <v>0</v>
      </c>
      <c r="AP746" s="192">
        <v>0</v>
      </c>
      <c r="AQ746" s="192">
        <v>0</v>
      </c>
      <c r="AR746" s="192">
        <v>0</v>
      </c>
      <c r="AS746" s="192">
        <v>0</v>
      </c>
      <c r="AT746" s="192">
        <v>0</v>
      </c>
      <c r="AU746" s="86">
        <v>0</v>
      </c>
      <c r="AV746" s="585"/>
    </row>
    <row r="747" spans="1:48" x14ac:dyDescent="0.25">
      <c r="A747" s="529"/>
      <c r="B747" s="484"/>
      <c r="C747" s="560"/>
      <c r="D747" s="563"/>
      <c r="E747" s="566"/>
      <c r="F747" s="487"/>
      <c r="G747" s="487"/>
      <c r="H747" s="487"/>
      <c r="I747" s="487"/>
      <c r="J747" s="481"/>
      <c r="K747" s="481"/>
      <c r="L747" s="557"/>
      <c r="M747" s="512"/>
      <c r="N747" s="88">
        <f>SUM(N742:N746)</f>
        <v>0</v>
      </c>
      <c r="O747" s="88">
        <f t="shared" ref="O747:T747" si="434">SUM(O742:O746)</f>
        <v>0</v>
      </c>
      <c r="P747" s="88">
        <f t="shared" si="434"/>
        <v>0</v>
      </c>
      <c r="Q747" s="186">
        <f t="shared" si="434"/>
        <v>2.4004400000000001</v>
      </c>
      <c r="R747" s="186">
        <f t="shared" si="434"/>
        <v>4.4622999999999999</v>
      </c>
      <c r="S747" s="186">
        <f t="shared" si="434"/>
        <v>0</v>
      </c>
      <c r="T747" s="186">
        <f t="shared" si="434"/>
        <v>0</v>
      </c>
      <c r="U747" s="186">
        <f t="shared" si="433"/>
        <v>6.8627400000000005</v>
      </c>
      <c r="V747" s="178" t="s">
        <v>11</v>
      </c>
      <c r="W747" s="201">
        <f t="shared" ref="W747:X747" si="435">SUM(W742:W746)</f>
        <v>2400.44</v>
      </c>
      <c r="X747" s="201">
        <f t="shared" si="435"/>
        <v>0</v>
      </c>
      <c r="Y747" s="201">
        <f t="shared" ref="Y747:AU747" si="436">SUM(Y742:Y746)</f>
        <v>0</v>
      </c>
      <c r="Z747" s="201">
        <f t="shared" si="436"/>
        <v>0</v>
      </c>
      <c r="AA747" s="201">
        <f t="shared" si="436"/>
        <v>0</v>
      </c>
      <c r="AB747" s="201">
        <f t="shared" si="436"/>
        <v>0</v>
      </c>
      <c r="AC747" s="201">
        <f t="shared" si="436"/>
        <v>0</v>
      </c>
      <c r="AD747" s="201">
        <f t="shared" si="436"/>
        <v>0</v>
      </c>
      <c r="AE747" s="201">
        <f t="shared" si="436"/>
        <v>0</v>
      </c>
      <c r="AF747" s="201">
        <f t="shared" si="436"/>
        <v>0</v>
      </c>
      <c r="AG747" s="201">
        <f t="shared" si="436"/>
        <v>0</v>
      </c>
      <c r="AH747" s="202">
        <f t="shared" si="436"/>
        <v>0</v>
      </c>
      <c r="AI747" s="202">
        <f t="shared" si="436"/>
        <v>0</v>
      </c>
      <c r="AJ747" s="202">
        <f t="shared" si="436"/>
        <v>0</v>
      </c>
      <c r="AK747" s="201">
        <f t="shared" si="436"/>
        <v>0</v>
      </c>
      <c r="AL747" s="201">
        <f t="shared" si="436"/>
        <v>0</v>
      </c>
      <c r="AM747" s="201">
        <f t="shared" si="436"/>
        <v>0</v>
      </c>
      <c r="AN747" s="201">
        <f t="shared" si="436"/>
        <v>0</v>
      </c>
      <c r="AO747" s="201">
        <f t="shared" si="436"/>
        <v>0</v>
      </c>
      <c r="AP747" s="201">
        <f t="shared" si="436"/>
        <v>0</v>
      </c>
      <c r="AQ747" s="201">
        <f t="shared" si="436"/>
        <v>0</v>
      </c>
      <c r="AR747" s="201">
        <f t="shared" si="436"/>
        <v>0</v>
      </c>
      <c r="AS747" s="201">
        <f t="shared" si="436"/>
        <v>0</v>
      </c>
      <c r="AT747" s="201">
        <f t="shared" si="436"/>
        <v>0</v>
      </c>
      <c r="AU747" s="202">
        <f t="shared" si="436"/>
        <v>0</v>
      </c>
      <c r="AV747" s="333"/>
    </row>
    <row r="748" spans="1:48" ht="15.75" customHeight="1" x14ac:dyDescent="0.25">
      <c r="A748" s="529"/>
      <c r="B748" s="534" t="s">
        <v>757</v>
      </c>
      <c r="C748" s="558" t="s">
        <v>758</v>
      </c>
      <c r="D748" s="523" t="s">
        <v>660</v>
      </c>
      <c r="E748" s="516" t="s">
        <v>759</v>
      </c>
      <c r="F748" s="6"/>
      <c r="G748" s="6" t="s">
        <v>20</v>
      </c>
      <c r="H748" s="6" t="s">
        <v>302</v>
      </c>
      <c r="I748" s="6" t="s">
        <v>58</v>
      </c>
      <c r="J748" s="507">
        <v>2022</v>
      </c>
      <c r="K748" s="507">
        <v>2023</v>
      </c>
      <c r="L748" s="510">
        <v>13.855</v>
      </c>
      <c r="M748" s="510">
        <f>Q753+R753+S753+T753</f>
        <v>13.855640000000001</v>
      </c>
      <c r="N748" s="9">
        <v>0</v>
      </c>
      <c r="O748" s="9">
        <v>0</v>
      </c>
      <c r="P748" s="9">
        <v>0</v>
      </c>
      <c r="Q748" s="9">
        <v>2.8042699999999998</v>
      </c>
      <c r="R748" s="9">
        <v>11.05137</v>
      </c>
      <c r="S748" s="9">
        <v>0</v>
      </c>
      <c r="T748" s="9">
        <v>0</v>
      </c>
      <c r="U748" s="9">
        <f>SUM(N748:T748)</f>
        <v>13.855640000000001</v>
      </c>
      <c r="V748" s="205" t="s">
        <v>3</v>
      </c>
      <c r="W748" s="94">
        <v>2804.27</v>
      </c>
      <c r="X748" s="94">
        <v>0</v>
      </c>
      <c r="Y748" s="94">
        <v>0</v>
      </c>
      <c r="Z748" s="94">
        <v>0</v>
      </c>
      <c r="AA748" s="94">
        <v>0</v>
      </c>
      <c r="AB748" s="94">
        <v>0</v>
      </c>
      <c r="AC748" s="94">
        <v>0</v>
      </c>
      <c r="AD748" s="94">
        <v>0</v>
      </c>
      <c r="AE748" s="94">
        <v>0</v>
      </c>
      <c r="AF748" s="94">
        <v>0</v>
      </c>
      <c r="AG748" s="94">
        <v>0</v>
      </c>
      <c r="AH748" s="9">
        <v>0</v>
      </c>
      <c r="AI748" s="9">
        <v>0</v>
      </c>
      <c r="AJ748" s="9">
        <v>0</v>
      </c>
      <c r="AK748" s="94">
        <v>0</v>
      </c>
      <c r="AL748" s="94">
        <v>0</v>
      </c>
      <c r="AM748" s="94">
        <v>0</v>
      </c>
      <c r="AN748" s="94">
        <v>0</v>
      </c>
      <c r="AO748" s="94">
        <v>0</v>
      </c>
      <c r="AP748" s="94">
        <v>0</v>
      </c>
      <c r="AQ748" s="94">
        <v>0</v>
      </c>
      <c r="AR748" s="94">
        <v>0</v>
      </c>
      <c r="AS748" s="94">
        <v>0</v>
      </c>
      <c r="AT748" s="94">
        <v>0</v>
      </c>
      <c r="AU748" s="9">
        <v>0</v>
      </c>
      <c r="AV748" s="583" t="s">
        <v>1003</v>
      </c>
    </row>
    <row r="749" spans="1:48" ht="31.5" x14ac:dyDescent="0.25">
      <c r="A749" s="529"/>
      <c r="B749" s="535"/>
      <c r="C749" s="559"/>
      <c r="D749" s="524"/>
      <c r="E749" s="517"/>
      <c r="F749" s="97" t="s">
        <v>19</v>
      </c>
      <c r="G749" s="97" t="s">
        <v>22</v>
      </c>
      <c r="H749" s="97" t="s">
        <v>323</v>
      </c>
      <c r="I749" s="97" t="s">
        <v>323</v>
      </c>
      <c r="J749" s="508"/>
      <c r="K749" s="508"/>
      <c r="L749" s="511"/>
      <c r="M749" s="511"/>
      <c r="N749" s="84">
        <v>0</v>
      </c>
      <c r="O749" s="84">
        <v>0</v>
      </c>
      <c r="P749" s="84">
        <v>0</v>
      </c>
      <c r="Q749" s="84">
        <v>0</v>
      </c>
      <c r="R749" s="84">
        <v>0</v>
      </c>
      <c r="S749" s="84">
        <v>0</v>
      </c>
      <c r="T749" s="84">
        <v>0</v>
      </c>
      <c r="U749" s="84">
        <f t="shared" ref="U749:U753" si="437">SUM(N749:T749)</f>
        <v>0</v>
      </c>
      <c r="V749" s="172" t="s">
        <v>8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193">
        <v>0</v>
      </c>
      <c r="AD749" s="193">
        <v>0</v>
      </c>
      <c r="AE749" s="193">
        <v>0</v>
      </c>
      <c r="AF749" s="193">
        <v>0</v>
      </c>
      <c r="AG749" s="193">
        <v>0</v>
      </c>
      <c r="AH749" s="84">
        <v>0</v>
      </c>
      <c r="AI749" s="84">
        <v>0</v>
      </c>
      <c r="AJ749" s="84">
        <v>0</v>
      </c>
      <c r="AK749" s="193">
        <v>0</v>
      </c>
      <c r="AL749" s="193">
        <v>0</v>
      </c>
      <c r="AM749" s="193">
        <v>0</v>
      </c>
      <c r="AN749" s="193">
        <v>0</v>
      </c>
      <c r="AO749" s="193">
        <v>0</v>
      </c>
      <c r="AP749" s="193">
        <v>0</v>
      </c>
      <c r="AQ749" s="193">
        <v>0</v>
      </c>
      <c r="AR749" s="193">
        <v>0</v>
      </c>
      <c r="AS749" s="193">
        <v>0</v>
      </c>
      <c r="AT749" s="193">
        <v>0</v>
      </c>
      <c r="AU749" s="84">
        <v>0</v>
      </c>
      <c r="AV749" s="584"/>
    </row>
    <row r="750" spans="1:48" ht="47.25" x14ac:dyDescent="0.25">
      <c r="A750" s="529"/>
      <c r="B750" s="535"/>
      <c r="C750" s="559"/>
      <c r="D750" s="524"/>
      <c r="E750" s="517"/>
      <c r="F750" s="513" t="s">
        <v>39</v>
      </c>
      <c r="G750" s="513" t="s">
        <v>21</v>
      </c>
      <c r="H750" s="513" t="s">
        <v>374</v>
      </c>
      <c r="I750" s="513" t="s">
        <v>365</v>
      </c>
      <c r="J750" s="508"/>
      <c r="K750" s="508"/>
      <c r="L750" s="511"/>
      <c r="M750" s="511"/>
      <c r="N750" s="84">
        <v>0</v>
      </c>
      <c r="O750" s="84">
        <v>0</v>
      </c>
      <c r="P750" s="84">
        <v>0</v>
      </c>
      <c r="Q750" s="84">
        <v>0</v>
      </c>
      <c r="R750" s="84">
        <v>0</v>
      </c>
      <c r="S750" s="84">
        <v>0</v>
      </c>
      <c r="T750" s="84">
        <v>0</v>
      </c>
      <c r="U750" s="84">
        <f>SUM(N750:T750)</f>
        <v>0</v>
      </c>
      <c r="V750" s="171" t="s">
        <v>50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193">
        <v>0</v>
      </c>
      <c r="AD750" s="193">
        <v>0</v>
      </c>
      <c r="AE750" s="193">
        <v>0</v>
      </c>
      <c r="AF750" s="193">
        <v>0</v>
      </c>
      <c r="AG750" s="193">
        <v>0</v>
      </c>
      <c r="AH750" s="84">
        <v>0</v>
      </c>
      <c r="AI750" s="84">
        <v>0</v>
      </c>
      <c r="AJ750" s="84">
        <v>0</v>
      </c>
      <c r="AK750" s="193">
        <v>0</v>
      </c>
      <c r="AL750" s="193">
        <v>0</v>
      </c>
      <c r="AM750" s="193">
        <v>0</v>
      </c>
      <c r="AN750" s="193">
        <v>0</v>
      </c>
      <c r="AO750" s="193">
        <v>0</v>
      </c>
      <c r="AP750" s="193">
        <v>0</v>
      </c>
      <c r="AQ750" s="193">
        <v>0</v>
      </c>
      <c r="AR750" s="193">
        <v>0</v>
      </c>
      <c r="AS750" s="193">
        <v>0</v>
      </c>
      <c r="AT750" s="193">
        <v>0</v>
      </c>
      <c r="AU750" s="84">
        <v>0</v>
      </c>
      <c r="AV750" s="584"/>
    </row>
    <row r="751" spans="1:48" x14ac:dyDescent="0.25">
      <c r="A751" s="529"/>
      <c r="B751" s="535"/>
      <c r="C751" s="559"/>
      <c r="D751" s="524"/>
      <c r="E751" s="517"/>
      <c r="F751" s="514"/>
      <c r="G751" s="514"/>
      <c r="H751" s="514"/>
      <c r="I751" s="514"/>
      <c r="J751" s="508"/>
      <c r="K751" s="508"/>
      <c r="L751" s="511"/>
      <c r="M751" s="511"/>
      <c r="N751" s="84">
        <v>0</v>
      </c>
      <c r="O751" s="84">
        <v>0</v>
      </c>
      <c r="P751" s="84">
        <v>0</v>
      </c>
      <c r="Q751" s="84">
        <v>0</v>
      </c>
      <c r="R751" s="84">
        <v>0</v>
      </c>
      <c r="S751" s="84">
        <v>0</v>
      </c>
      <c r="T751" s="84">
        <v>0</v>
      </c>
      <c r="U751" s="84">
        <f t="shared" si="437"/>
        <v>0</v>
      </c>
      <c r="V751" s="171" t="s">
        <v>51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193">
        <v>0</v>
      </c>
      <c r="AD751" s="193">
        <v>0</v>
      </c>
      <c r="AE751" s="193">
        <v>0</v>
      </c>
      <c r="AF751" s="193">
        <v>0</v>
      </c>
      <c r="AG751" s="193">
        <v>0</v>
      </c>
      <c r="AH751" s="84">
        <v>0</v>
      </c>
      <c r="AI751" s="84">
        <v>0</v>
      </c>
      <c r="AJ751" s="84">
        <v>0</v>
      </c>
      <c r="AK751" s="193">
        <v>0</v>
      </c>
      <c r="AL751" s="193">
        <v>0</v>
      </c>
      <c r="AM751" s="193">
        <v>0</v>
      </c>
      <c r="AN751" s="193">
        <v>0</v>
      </c>
      <c r="AO751" s="193">
        <v>0</v>
      </c>
      <c r="AP751" s="193">
        <v>0</v>
      </c>
      <c r="AQ751" s="193">
        <v>0</v>
      </c>
      <c r="AR751" s="193">
        <v>0</v>
      </c>
      <c r="AS751" s="193">
        <v>0</v>
      </c>
      <c r="AT751" s="193">
        <v>0</v>
      </c>
      <c r="AU751" s="84">
        <v>0</v>
      </c>
      <c r="AV751" s="584"/>
    </row>
    <row r="752" spans="1:48" x14ac:dyDescent="0.25">
      <c r="A752" s="529"/>
      <c r="B752" s="535"/>
      <c r="C752" s="559"/>
      <c r="D752" s="524"/>
      <c r="E752" s="517"/>
      <c r="F752" s="514"/>
      <c r="G752" s="514"/>
      <c r="H752" s="514"/>
      <c r="I752" s="514"/>
      <c r="J752" s="508"/>
      <c r="K752" s="508"/>
      <c r="L752" s="511"/>
      <c r="M752" s="511"/>
      <c r="N752" s="87">
        <v>0</v>
      </c>
      <c r="O752" s="87">
        <v>0</v>
      </c>
      <c r="P752" s="87">
        <v>0</v>
      </c>
      <c r="Q752" s="87">
        <v>0</v>
      </c>
      <c r="R752" s="87">
        <v>0</v>
      </c>
      <c r="S752" s="87">
        <v>0</v>
      </c>
      <c r="T752" s="87">
        <v>0</v>
      </c>
      <c r="U752" s="84">
        <f t="shared" si="437"/>
        <v>0</v>
      </c>
      <c r="V752" s="171" t="s">
        <v>52</v>
      </c>
      <c r="W752" s="208">
        <v>0</v>
      </c>
      <c r="X752" s="208">
        <v>0</v>
      </c>
      <c r="Y752" s="208">
        <v>0</v>
      </c>
      <c r="Z752" s="208">
        <v>0</v>
      </c>
      <c r="AA752" s="208">
        <v>0</v>
      </c>
      <c r="AB752" s="208">
        <v>0</v>
      </c>
      <c r="AC752" s="208">
        <v>0</v>
      </c>
      <c r="AD752" s="208">
        <v>0</v>
      </c>
      <c r="AE752" s="208">
        <v>0</v>
      </c>
      <c r="AF752" s="208">
        <v>0</v>
      </c>
      <c r="AG752" s="208">
        <v>0</v>
      </c>
      <c r="AH752" s="87">
        <v>0</v>
      </c>
      <c r="AI752" s="87">
        <v>0</v>
      </c>
      <c r="AJ752" s="87">
        <v>0</v>
      </c>
      <c r="AK752" s="208">
        <v>0</v>
      </c>
      <c r="AL752" s="208">
        <v>0</v>
      </c>
      <c r="AM752" s="208">
        <v>0</v>
      </c>
      <c r="AN752" s="208">
        <v>0</v>
      </c>
      <c r="AO752" s="208">
        <v>0</v>
      </c>
      <c r="AP752" s="208">
        <v>0</v>
      </c>
      <c r="AQ752" s="208">
        <v>0</v>
      </c>
      <c r="AR752" s="208">
        <v>0</v>
      </c>
      <c r="AS752" s="208">
        <v>0</v>
      </c>
      <c r="AT752" s="208">
        <v>0</v>
      </c>
      <c r="AU752" s="87">
        <v>0</v>
      </c>
      <c r="AV752" s="585"/>
    </row>
    <row r="753" spans="1:48" x14ac:dyDescent="0.25">
      <c r="A753" s="530"/>
      <c r="B753" s="536"/>
      <c r="C753" s="560"/>
      <c r="D753" s="525"/>
      <c r="E753" s="518"/>
      <c r="F753" s="515"/>
      <c r="G753" s="515"/>
      <c r="H753" s="515"/>
      <c r="I753" s="515"/>
      <c r="J753" s="509"/>
      <c r="K753" s="509"/>
      <c r="L753" s="512"/>
      <c r="M753" s="512"/>
      <c r="N753" s="89">
        <f>SUM(N748:N752)</f>
        <v>0</v>
      </c>
      <c r="O753" s="89">
        <f t="shared" ref="O753:T753" si="438">SUM(O748:O752)</f>
        <v>0</v>
      </c>
      <c r="P753" s="89">
        <f t="shared" si="438"/>
        <v>0</v>
      </c>
      <c r="Q753" s="186">
        <f t="shared" si="438"/>
        <v>2.8042699999999998</v>
      </c>
      <c r="R753" s="186">
        <f t="shared" si="438"/>
        <v>11.05137</v>
      </c>
      <c r="S753" s="186">
        <f t="shared" si="438"/>
        <v>0</v>
      </c>
      <c r="T753" s="186">
        <f t="shared" si="438"/>
        <v>0</v>
      </c>
      <c r="U753" s="186">
        <f t="shared" si="437"/>
        <v>13.855640000000001</v>
      </c>
      <c r="V753" s="178" t="s">
        <v>11</v>
      </c>
      <c r="W753" s="201">
        <f t="shared" ref="W753:X753" si="439">SUM(W748:W752)</f>
        <v>2804.27</v>
      </c>
      <c r="X753" s="201">
        <f t="shared" si="439"/>
        <v>0</v>
      </c>
      <c r="Y753" s="201">
        <f t="shared" ref="Y753:AU753" si="440">SUM(Y748:Y752)</f>
        <v>0</v>
      </c>
      <c r="Z753" s="201">
        <f t="shared" si="440"/>
        <v>0</v>
      </c>
      <c r="AA753" s="201">
        <f t="shared" si="440"/>
        <v>0</v>
      </c>
      <c r="AB753" s="201">
        <f t="shared" si="440"/>
        <v>0</v>
      </c>
      <c r="AC753" s="201">
        <f t="shared" si="440"/>
        <v>0</v>
      </c>
      <c r="AD753" s="201">
        <f t="shared" si="440"/>
        <v>0</v>
      </c>
      <c r="AE753" s="201">
        <f t="shared" si="440"/>
        <v>0</v>
      </c>
      <c r="AF753" s="201">
        <f t="shared" si="440"/>
        <v>0</v>
      </c>
      <c r="AG753" s="201">
        <f t="shared" si="440"/>
        <v>0</v>
      </c>
      <c r="AH753" s="202">
        <f t="shared" si="440"/>
        <v>0</v>
      </c>
      <c r="AI753" s="202">
        <f t="shared" si="440"/>
        <v>0</v>
      </c>
      <c r="AJ753" s="202">
        <f t="shared" si="440"/>
        <v>0</v>
      </c>
      <c r="AK753" s="201">
        <f t="shared" si="440"/>
        <v>0</v>
      </c>
      <c r="AL753" s="201">
        <f t="shared" si="440"/>
        <v>0</v>
      </c>
      <c r="AM753" s="201">
        <f t="shared" si="440"/>
        <v>0</v>
      </c>
      <c r="AN753" s="201">
        <f t="shared" si="440"/>
        <v>0</v>
      </c>
      <c r="AO753" s="201">
        <f t="shared" si="440"/>
        <v>0</v>
      </c>
      <c r="AP753" s="201">
        <f t="shared" si="440"/>
        <v>0</v>
      </c>
      <c r="AQ753" s="201">
        <f t="shared" si="440"/>
        <v>0</v>
      </c>
      <c r="AR753" s="201">
        <f t="shared" si="440"/>
        <v>0</v>
      </c>
      <c r="AS753" s="201">
        <f t="shared" si="440"/>
        <v>0</v>
      </c>
      <c r="AT753" s="201">
        <f t="shared" si="440"/>
        <v>0</v>
      </c>
      <c r="AU753" s="202">
        <f t="shared" si="440"/>
        <v>0</v>
      </c>
      <c r="AV753" s="333"/>
    </row>
    <row r="754" spans="1:48" ht="19.5" customHeight="1" x14ac:dyDescent="0.25">
      <c r="A754" s="503" t="s">
        <v>641</v>
      </c>
      <c r="B754" s="504"/>
      <c r="C754" s="504"/>
      <c r="D754" s="504"/>
      <c r="E754" s="504"/>
      <c r="F754" s="504"/>
      <c r="G754" s="504"/>
      <c r="H754" s="504"/>
      <c r="I754" s="504"/>
      <c r="J754" s="504"/>
      <c r="K754" s="504"/>
      <c r="L754" s="504"/>
      <c r="M754" s="504"/>
      <c r="N754" s="504"/>
      <c r="O754" s="504"/>
      <c r="P754" s="504"/>
      <c r="Q754" s="504"/>
      <c r="R754" s="504"/>
      <c r="S754" s="504"/>
      <c r="T754" s="504"/>
      <c r="U754" s="504"/>
      <c r="V754" s="504"/>
      <c r="W754" s="505"/>
      <c r="X754" s="505"/>
      <c r="Y754" s="505"/>
      <c r="Z754" s="505"/>
      <c r="AA754" s="505"/>
      <c r="AB754" s="505"/>
      <c r="AC754" s="505"/>
      <c r="AD754" s="505"/>
      <c r="AE754" s="505"/>
      <c r="AF754" s="505"/>
      <c r="AG754" s="505"/>
      <c r="AH754" s="505"/>
      <c r="AI754" s="505"/>
      <c r="AJ754" s="505"/>
      <c r="AK754" s="505"/>
      <c r="AL754" s="505"/>
      <c r="AM754" s="505"/>
      <c r="AN754" s="505"/>
      <c r="AO754" s="505"/>
      <c r="AP754" s="505"/>
      <c r="AQ754" s="505"/>
      <c r="AR754" s="505"/>
      <c r="AS754" s="505"/>
      <c r="AT754" s="505"/>
      <c r="AU754" s="505"/>
      <c r="AV754" s="506"/>
    </row>
    <row r="755" spans="1:48" ht="15.75" customHeight="1" x14ac:dyDescent="0.25">
      <c r="A755" s="531" t="s">
        <v>54</v>
      </c>
      <c r="B755" s="534" t="s">
        <v>760</v>
      </c>
      <c r="C755" s="558" t="s">
        <v>761</v>
      </c>
      <c r="D755" s="523" t="s">
        <v>660</v>
      </c>
      <c r="E755" s="516" t="s">
        <v>681</v>
      </c>
      <c r="F755" s="6" t="s">
        <v>18</v>
      </c>
      <c r="G755" s="6" t="s">
        <v>20</v>
      </c>
      <c r="H755" s="6" t="s">
        <v>302</v>
      </c>
      <c r="I755" s="6" t="s">
        <v>722</v>
      </c>
      <c r="J755" s="507">
        <v>2023</v>
      </c>
      <c r="K755" s="507">
        <v>2025</v>
      </c>
      <c r="L755" s="510">
        <v>15.35</v>
      </c>
      <c r="M755" s="510">
        <f>Q760+R760+S760+T760</f>
        <v>2.2125000000000001E-3</v>
      </c>
      <c r="N755" s="9">
        <v>0</v>
      </c>
      <c r="O755" s="9">
        <v>0</v>
      </c>
      <c r="P755" s="9">
        <v>0</v>
      </c>
      <c r="Q755" s="9">
        <v>0</v>
      </c>
      <c r="R755" s="9">
        <v>7.3750000000000009E-4</v>
      </c>
      <c r="S755" s="9">
        <v>7.3750000000000009E-4</v>
      </c>
      <c r="T755" s="9">
        <v>7.3750000000000009E-4</v>
      </c>
      <c r="U755" s="9">
        <f>SUM(N755:T755)</f>
        <v>2.2125000000000001E-3</v>
      </c>
      <c r="V755" s="205" t="s">
        <v>3</v>
      </c>
      <c r="W755" s="94">
        <v>0</v>
      </c>
      <c r="X755" s="94">
        <v>0</v>
      </c>
      <c r="Y755" s="94">
        <v>0</v>
      </c>
      <c r="Z755" s="94">
        <v>0</v>
      </c>
      <c r="AA755" s="94">
        <v>0</v>
      </c>
      <c r="AB755" s="94">
        <v>0</v>
      </c>
      <c r="AC755" s="94">
        <v>0</v>
      </c>
      <c r="AD755" s="94">
        <v>0</v>
      </c>
      <c r="AE755" s="94">
        <v>0</v>
      </c>
      <c r="AF755" s="94">
        <v>0</v>
      </c>
      <c r="AG755" s="94">
        <v>0</v>
      </c>
      <c r="AH755" s="9">
        <v>0</v>
      </c>
      <c r="AI755" s="9">
        <v>0</v>
      </c>
      <c r="AJ755" s="9">
        <v>0</v>
      </c>
      <c r="AK755" s="94">
        <v>0</v>
      </c>
      <c r="AL755" s="94">
        <v>0</v>
      </c>
      <c r="AM755" s="94">
        <v>0</v>
      </c>
      <c r="AN755" s="94">
        <v>0</v>
      </c>
      <c r="AO755" s="94">
        <v>0</v>
      </c>
      <c r="AP755" s="94">
        <v>0</v>
      </c>
      <c r="AQ755" s="94">
        <v>0</v>
      </c>
      <c r="AR755" s="94">
        <v>0</v>
      </c>
      <c r="AS755" s="94">
        <v>0</v>
      </c>
      <c r="AT755" s="94">
        <v>0</v>
      </c>
      <c r="AU755" s="9">
        <v>0</v>
      </c>
      <c r="AV755" s="303"/>
    </row>
    <row r="756" spans="1:48" ht="15.75" customHeight="1" x14ac:dyDescent="0.25">
      <c r="A756" s="532"/>
      <c r="B756" s="535"/>
      <c r="C756" s="559"/>
      <c r="D756" s="524"/>
      <c r="E756" s="517"/>
      <c r="F756" s="97" t="s">
        <v>19</v>
      </c>
      <c r="G756" s="97" t="s">
        <v>22</v>
      </c>
      <c r="H756" s="97" t="s">
        <v>762</v>
      </c>
      <c r="I756" s="97" t="s">
        <v>762</v>
      </c>
      <c r="J756" s="508"/>
      <c r="K756" s="508"/>
      <c r="L756" s="511"/>
      <c r="M756" s="511"/>
      <c r="N756" s="84">
        <v>0</v>
      </c>
      <c r="O756" s="84">
        <v>0</v>
      </c>
      <c r="P756" s="84">
        <v>0</v>
      </c>
      <c r="Q756" s="84">
        <v>0</v>
      </c>
      <c r="R756" s="84">
        <v>0</v>
      </c>
      <c r="S756" s="84">
        <v>0</v>
      </c>
      <c r="T756" s="84">
        <v>0</v>
      </c>
      <c r="U756" s="84">
        <f t="shared" ref="U756:U760" si="441">SUM(N756:T756)</f>
        <v>0</v>
      </c>
      <c r="V756" s="172" t="s">
        <v>8</v>
      </c>
      <c r="W756" s="193">
        <v>0</v>
      </c>
      <c r="X756" s="193">
        <v>0</v>
      </c>
      <c r="Y756" s="193">
        <v>0</v>
      </c>
      <c r="Z756" s="193">
        <v>0</v>
      </c>
      <c r="AA756" s="193">
        <v>0</v>
      </c>
      <c r="AB756" s="193">
        <v>0</v>
      </c>
      <c r="AC756" s="193">
        <v>0</v>
      </c>
      <c r="AD756" s="193">
        <v>0</v>
      </c>
      <c r="AE756" s="193">
        <v>0</v>
      </c>
      <c r="AF756" s="193">
        <v>0</v>
      </c>
      <c r="AG756" s="193">
        <v>0</v>
      </c>
      <c r="AH756" s="84">
        <v>0</v>
      </c>
      <c r="AI756" s="84">
        <v>0</v>
      </c>
      <c r="AJ756" s="84">
        <v>0</v>
      </c>
      <c r="AK756" s="193">
        <v>0</v>
      </c>
      <c r="AL756" s="193">
        <v>0</v>
      </c>
      <c r="AM756" s="193">
        <v>0</v>
      </c>
      <c r="AN756" s="193">
        <v>0</v>
      </c>
      <c r="AO756" s="193">
        <v>0</v>
      </c>
      <c r="AP756" s="193">
        <v>0</v>
      </c>
      <c r="AQ756" s="193">
        <v>0</v>
      </c>
      <c r="AR756" s="193">
        <v>0</v>
      </c>
      <c r="AS756" s="193">
        <v>0</v>
      </c>
      <c r="AT756" s="193">
        <v>0</v>
      </c>
      <c r="AU756" s="84">
        <v>0</v>
      </c>
      <c r="AV756" s="303"/>
    </row>
    <row r="757" spans="1:48" ht="15.75" customHeight="1" x14ac:dyDescent="0.25">
      <c r="A757" s="532"/>
      <c r="B757" s="535"/>
      <c r="C757" s="559"/>
      <c r="D757" s="524"/>
      <c r="E757" s="517"/>
      <c r="F757" s="513" t="s">
        <v>39</v>
      </c>
      <c r="G757" s="513" t="s">
        <v>21</v>
      </c>
      <c r="H757" s="513" t="s">
        <v>374</v>
      </c>
      <c r="I757" s="513" t="s">
        <v>365</v>
      </c>
      <c r="J757" s="508"/>
      <c r="K757" s="508"/>
      <c r="L757" s="511"/>
      <c r="M757" s="511"/>
      <c r="N757" s="84">
        <v>0</v>
      </c>
      <c r="O757" s="84">
        <v>0</v>
      </c>
      <c r="P757" s="84">
        <v>0</v>
      </c>
      <c r="Q757" s="84">
        <v>0</v>
      </c>
      <c r="R757" s="84">
        <v>0</v>
      </c>
      <c r="S757" s="84">
        <v>0</v>
      </c>
      <c r="T757" s="84">
        <v>0</v>
      </c>
      <c r="U757" s="84">
        <f>SUM(N757:T757)</f>
        <v>0</v>
      </c>
      <c r="V757" s="171" t="s">
        <v>50</v>
      </c>
      <c r="W757" s="193">
        <v>0</v>
      </c>
      <c r="X757" s="193">
        <v>0</v>
      </c>
      <c r="Y757" s="193">
        <v>0</v>
      </c>
      <c r="Z757" s="193">
        <v>0</v>
      </c>
      <c r="AA757" s="193">
        <v>0</v>
      </c>
      <c r="AB757" s="193">
        <v>0</v>
      </c>
      <c r="AC757" s="193">
        <v>0</v>
      </c>
      <c r="AD757" s="193">
        <v>0</v>
      </c>
      <c r="AE757" s="193">
        <v>0</v>
      </c>
      <c r="AF757" s="193">
        <v>0</v>
      </c>
      <c r="AG757" s="193">
        <v>0</v>
      </c>
      <c r="AH757" s="84">
        <v>0</v>
      </c>
      <c r="AI757" s="84">
        <v>0</v>
      </c>
      <c r="AJ757" s="84">
        <v>0</v>
      </c>
      <c r="AK757" s="193">
        <v>0</v>
      </c>
      <c r="AL757" s="193">
        <v>0</v>
      </c>
      <c r="AM757" s="193">
        <v>0</v>
      </c>
      <c r="AN757" s="193">
        <v>0</v>
      </c>
      <c r="AO757" s="193">
        <v>0</v>
      </c>
      <c r="AP757" s="193">
        <v>0</v>
      </c>
      <c r="AQ757" s="193">
        <v>0</v>
      </c>
      <c r="AR757" s="193">
        <v>0</v>
      </c>
      <c r="AS757" s="193">
        <v>0</v>
      </c>
      <c r="AT757" s="193">
        <v>0</v>
      </c>
      <c r="AU757" s="84">
        <v>0</v>
      </c>
      <c r="AV757" s="303"/>
    </row>
    <row r="758" spans="1:48" ht="15.75" customHeight="1" x14ac:dyDescent="0.25">
      <c r="A758" s="532"/>
      <c r="B758" s="535"/>
      <c r="C758" s="559"/>
      <c r="D758" s="524"/>
      <c r="E758" s="517"/>
      <c r="F758" s="514"/>
      <c r="G758" s="514"/>
      <c r="H758" s="514"/>
      <c r="I758" s="514"/>
      <c r="J758" s="508"/>
      <c r="K758" s="508"/>
      <c r="L758" s="511"/>
      <c r="M758" s="511"/>
      <c r="N758" s="84">
        <v>0</v>
      </c>
      <c r="O758" s="84">
        <v>0</v>
      </c>
      <c r="P758" s="84">
        <v>0</v>
      </c>
      <c r="Q758" s="84">
        <v>0</v>
      </c>
      <c r="R758" s="84">
        <v>0</v>
      </c>
      <c r="S758" s="84">
        <v>0</v>
      </c>
      <c r="T758" s="84">
        <v>0</v>
      </c>
      <c r="U758" s="84">
        <f t="shared" si="441"/>
        <v>0</v>
      </c>
      <c r="V758" s="171" t="s">
        <v>51</v>
      </c>
      <c r="W758" s="193">
        <v>0</v>
      </c>
      <c r="X758" s="193">
        <v>0</v>
      </c>
      <c r="Y758" s="193">
        <v>0</v>
      </c>
      <c r="Z758" s="193">
        <v>0</v>
      </c>
      <c r="AA758" s="193">
        <v>0</v>
      </c>
      <c r="AB758" s="193">
        <v>0</v>
      </c>
      <c r="AC758" s="193">
        <v>0</v>
      </c>
      <c r="AD758" s="193">
        <v>0</v>
      </c>
      <c r="AE758" s="193">
        <v>0</v>
      </c>
      <c r="AF758" s="193">
        <v>0</v>
      </c>
      <c r="AG758" s="193">
        <v>0</v>
      </c>
      <c r="AH758" s="84">
        <v>0</v>
      </c>
      <c r="AI758" s="84">
        <v>0</v>
      </c>
      <c r="AJ758" s="84">
        <v>0</v>
      </c>
      <c r="AK758" s="193">
        <v>0</v>
      </c>
      <c r="AL758" s="193">
        <v>0</v>
      </c>
      <c r="AM758" s="193">
        <v>0</v>
      </c>
      <c r="AN758" s="193">
        <v>0</v>
      </c>
      <c r="AO758" s="193">
        <v>0</v>
      </c>
      <c r="AP758" s="193">
        <v>0</v>
      </c>
      <c r="AQ758" s="193">
        <v>0</v>
      </c>
      <c r="AR758" s="193">
        <v>0</v>
      </c>
      <c r="AS758" s="193">
        <v>0</v>
      </c>
      <c r="AT758" s="193">
        <v>0</v>
      </c>
      <c r="AU758" s="84">
        <v>0</v>
      </c>
      <c r="AV758" s="303"/>
    </row>
    <row r="759" spans="1:48" x14ac:dyDescent="0.25">
      <c r="A759" s="532"/>
      <c r="B759" s="535"/>
      <c r="C759" s="559"/>
      <c r="D759" s="524"/>
      <c r="E759" s="517"/>
      <c r="F759" s="514"/>
      <c r="G759" s="514"/>
      <c r="H759" s="514"/>
      <c r="I759" s="514"/>
      <c r="J759" s="508"/>
      <c r="K759" s="508"/>
      <c r="L759" s="511"/>
      <c r="M759" s="511"/>
      <c r="N759" s="87">
        <v>0</v>
      </c>
      <c r="O759" s="87">
        <v>0</v>
      </c>
      <c r="P759" s="87">
        <v>0</v>
      </c>
      <c r="Q759" s="87">
        <v>0</v>
      </c>
      <c r="R759" s="87">
        <v>0</v>
      </c>
      <c r="S759" s="87">
        <v>0</v>
      </c>
      <c r="T759" s="87">
        <v>0</v>
      </c>
      <c r="U759" s="84">
        <f t="shared" si="441"/>
        <v>0</v>
      </c>
      <c r="V759" s="171" t="s">
        <v>52</v>
      </c>
      <c r="W759" s="208">
        <v>0</v>
      </c>
      <c r="X759" s="208">
        <v>0</v>
      </c>
      <c r="Y759" s="208">
        <v>0</v>
      </c>
      <c r="Z759" s="208">
        <v>0</v>
      </c>
      <c r="AA759" s="208">
        <v>0</v>
      </c>
      <c r="AB759" s="208">
        <v>0</v>
      </c>
      <c r="AC759" s="208">
        <v>0</v>
      </c>
      <c r="AD759" s="208">
        <v>0</v>
      </c>
      <c r="AE759" s="208">
        <v>0</v>
      </c>
      <c r="AF759" s="208">
        <v>0</v>
      </c>
      <c r="AG759" s="208">
        <v>0</v>
      </c>
      <c r="AH759" s="87">
        <v>0</v>
      </c>
      <c r="AI759" s="87">
        <v>0</v>
      </c>
      <c r="AJ759" s="87">
        <v>0</v>
      </c>
      <c r="AK759" s="208">
        <v>0</v>
      </c>
      <c r="AL759" s="208">
        <v>0</v>
      </c>
      <c r="AM759" s="208">
        <v>0</v>
      </c>
      <c r="AN759" s="208">
        <v>0</v>
      </c>
      <c r="AO759" s="208">
        <v>0</v>
      </c>
      <c r="AP759" s="208">
        <v>0</v>
      </c>
      <c r="AQ759" s="208">
        <v>0</v>
      </c>
      <c r="AR759" s="208">
        <v>0</v>
      </c>
      <c r="AS759" s="208">
        <v>0</v>
      </c>
      <c r="AT759" s="208">
        <v>0</v>
      </c>
      <c r="AU759" s="87">
        <v>0</v>
      </c>
      <c r="AV759" s="303"/>
    </row>
    <row r="760" spans="1:48" x14ac:dyDescent="0.25">
      <c r="A760" s="533"/>
      <c r="B760" s="536"/>
      <c r="C760" s="560"/>
      <c r="D760" s="525"/>
      <c r="E760" s="518"/>
      <c r="F760" s="515"/>
      <c r="G760" s="515"/>
      <c r="H760" s="515"/>
      <c r="I760" s="515"/>
      <c r="J760" s="509"/>
      <c r="K760" s="509"/>
      <c r="L760" s="512"/>
      <c r="M760" s="512"/>
      <c r="N760" s="89">
        <f>SUM(N755:N759)</f>
        <v>0</v>
      </c>
      <c r="O760" s="89">
        <f t="shared" ref="O760:T760" si="442">SUM(O755:O759)</f>
        <v>0</v>
      </c>
      <c r="P760" s="89">
        <f t="shared" si="442"/>
        <v>0</v>
      </c>
      <c r="Q760" s="186">
        <f t="shared" si="442"/>
        <v>0</v>
      </c>
      <c r="R760" s="186">
        <f t="shared" si="442"/>
        <v>7.3750000000000009E-4</v>
      </c>
      <c r="S760" s="186">
        <f t="shared" si="442"/>
        <v>7.3750000000000009E-4</v>
      </c>
      <c r="T760" s="186">
        <f t="shared" si="442"/>
        <v>7.3750000000000009E-4</v>
      </c>
      <c r="U760" s="186">
        <f t="shared" si="441"/>
        <v>2.2125000000000001E-3</v>
      </c>
      <c r="V760" s="178" t="s">
        <v>11</v>
      </c>
      <c r="W760" s="201">
        <f t="shared" ref="W760:AU760" si="443">SUM(W755:W759)</f>
        <v>0</v>
      </c>
      <c r="X760" s="201">
        <f t="shared" si="443"/>
        <v>0</v>
      </c>
      <c r="Y760" s="201">
        <f t="shared" si="443"/>
        <v>0</v>
      </c>
      <c r="Z760" s="201">
        <f t="shared" si="443"/>
        <v>0</v>
      </c>
      <c r="AA760" s="201">
        <f t="shared" si="443"/>
        <v>0</v>
      </c>
      <c r="AB760" s="201">
        <f t="shared" si="443"/>
        <v>0</v>
      </c>
      <c r="AC760" s="201">
        <f t="shared" si="443"/>
        <v>0</v>
      </c>
      <c r="AD760" s="201">
        <f t="shared" si="443"/>
        <v>0</v>
      </c>
      <c r="AE760" s="201">
        <f t="shared" si="443"/>
        <v>0</v>
      </c>
      <c r="AF760" s="201">
        <f t="shared" si="443"/>
        <v>0</v>
      </c>
      <c r="AG760" s="201">
        <f t="shared" si="443"/>
        <v>0</v>
      </c>
      <c r="AH760" s="202">
        <f t="shared" si="443"/>
        <v>0</v>
      </c>
      <c r="AI760" s="202">
        <f t="shared" si="443"/>
        <v>0</v>
      </c>
      <c r="AJ760" s="202">
        <f t="shared" si="443"/>
        <v>0</v>
      </c>
      <c r="AK760" s="201">
        <f t="shared" si="443"/>
        <v>0</v>
      </c>
      <c r="AL760" s="201">
        <f t="shared" si="443"/>
        <v>0</v>
      </c>
      <c r="AM760" s="201">
        <f t="shared" si="443"/>
        <v>0</v>
      </c>
      <c r="AN760" s="201">
        <f t="shared" si="443"/>
        <v>0</v>
      </c>
      <c r="AO760" s="201">
        <f t="shared" si="443"/>
        <v>0</v>
      </c>
      <c r="AP760" s="201">
        <f t="shared" si="443"/>
        <v>0</v>
      </c>
      <c r="AQ760" s="201">
        <f t="shared" si="443"/>
        <v>0</v>
      </c>
      <c r="AR760" s="201">
        <f t="shared" si="443"/>
        <v>0</v>
      </c>
      <c r="AS760" s="201">
        <f t="shared" si="443"/>
        <v>0</v>
      </c>
      <c r="AT760" s="201">
        <f t="shared" si="443"/>
        <v>0</v>
      </c>
      <c r="AU760" s="202">
        <f t="shared" si="443"/>
        <v>0</v>
      </c>
      <c r="AV760" s="333"/>
    </row>
    <row r="761" spans="1:48" ht="15.75" customHeight="1" x14ac:dyDescent="0.25">
      <c r="A761" s="179"/>
      <c r="B761" s="572" t="s">
        <v>763</v>
      </c>
      <c r="C761" s="573"/>
      <c r="D761" s="573"/>
      <c r="E761" s="573"/>
      <c r="F761" s="573"/>
      <c r="G761" s="573"/>
      <c r="H761" s="573"/>
      <c r="I761" s="573"/>
      <c r="J761" s="573"/>
      <c r="K761" s="573"/>
      <c r="L761" s="573"/>
      <c r="M761" s="573"/>
      <c r="N761" s="573"/>
      <c r="O761" s="573"/>
      <c r="P761" s="573"/>
      <c r="Q761" s="573"/>
      <c r="R761" s="573"/>
      <c r="S761" s="573"/>
      <c r="T761" s="573"/>
      <c r="U761" s="573"/>
      <c r="V761" s="573"/>
      <c r="W761" s="408"/>
      <c r="X761" s="408"/>
      <c r="Y761" s="408"/>
      <c r="Z761" s="408"/>
      <c r="AA761" s="408"/>
      <c r="AB761" s="408"/>
      <c r="AC761" s="408"/>
      <c r="AD761" s="408"/>
      <c r="AE761" s="408"/>
      <c r="AF761" s="408"/>
      <c r="AG761" s="408"/>
      <c r="AH761" s="408"/>
      <c r="AI761" s="408"/>
      <c r="AJ761" s="408"/>
      <c r="AK761" s="408"/>
      <c r="AL761" s="408"/>
      <c r="AM761" s="408"/>
      <c r="AN761" s="408"/>
      <c r="AO761" s="408"/>
      <c r="AP761" s="408"/>
      <c r="AQ761" s="408"/>
      <c r="AR761" s="408"/>
      <c r="AS761" s="408"/>
      <c r="AT761" s="408"/>
      <c r="AU761" s="408"/>
      <c r="AV761" s="409"/>
    </row>
    <row r="762" spans="1:48" ht="15.75" customHeight="1" x14ac:dyDescent="0.25">
      <c r="A762" s="418" t="s">
        <v>53</v>
      </c>
      <c r="B762" s="482" t="s">
        <v>427</v>
      </c>
      <c r="C762" s="558" t="s">
        <v>764</v>
      </c>
      <c r="D762" s="561" t="s">
        <v>628</v>
      </c>
      <c r="E762" s="564" t="s">
        <v>689</v>
      </c>
      <c r="F762" s="6" t="s">
        <v>18</v>
      </c>
      <c r="G762" s="6" t="s">
        <v>20</v>
      </c>
      <c r="H762" s="6" t="s">
        <v>296</v>
      </c>
      <c r="I762" s="6" t="s">
        <v>296</v>
      </c>
      <c r="J762" s="479">
        <v>2019</v>
      </c>
      <c r="K762" s="479">
        <v>2019</v>
      </c>
      <c r="L762" s="488">
        <v>5.6109999999999998</v>
      </c>
      <c r="M762" s="510">
        <f>Q767+R767+S767+T767</f>
        <v>0.41602999999999996</v>
      </c>
      <c r="N762" s="9">
        <v>0</v>
      </c>
      <c r="O762" s="9">
        <v>5.0374399999999993</v>
      </c>
      <c r="P762" s="9">
        <v>0.15759489000000029</v>
      </c>
      <c r="Q762" s="9">
        <v>0.41602999999999996</v>
      </c>
      <c r="R762" s="9">
        <v>0</v>
      </c>
      <c r="S762" s="9">
        <v>0</v>
      </c>
      <c r="T762" s="9">
        <v>0</v>
      </c>
      <c r="U762" s="9">
        <f>SUM(N762:T762)</f>
        <v>5.6110648899999997</v>
      </c>
      <c r="V762" s="205" t="s">
        <v>3</v>
      </c>
      <c r="W762" s="94">
        <v>416.03</v>
      </c>
      <c r="X762" s="94">
        <v>0</v>
      </c>
      <c r="Y762" s="94">
        <v>0</v>
      </c>
      <c r="Z762" s="94">
        <v>0</v>
      </c>
      <c r="AA762" s="94">
        <v>0</v>
      </c>
      <c r="AB762" s="94">
        <v>0</v>
      </c>
      <c r="AC762" s="94">
        <v>0</v>
      </c>
      <c r="AD762" s="94">
        <v>0</v>
      </c>
      <c r="AE762" s="94">
        <v>0</v>
      </c>
      <c r="AF762" s="94">
        <v>0</v>
      </c>
      <c r="AG762" s="94">
        <v>0</v>
      </c>
      <c r="AH762" s="9">
        <v>0</v>
      </c>
      <c r="AI762" s="9">
        <v>0</v>
      </c>
      <c r="AJ762" s="9">
        <v>0</v>
      </c>
      <c r="AK762" s="94">
        <v>0</v>
      </c>
      <c r="AL762" s="94">
        <v>0</v>
      </c>
      <c r="AM762" s="94">
        <v>0</v>
      </c>
      <c r="AN762" s="94">
        <v>0</v>
      </c>
      <c r="AO762" s="94">
        <v>0</v>
      </c>
      <c r="AP762" s="94">
        <v>0</v>
      </c>
      <c r="AQ762" s="94">
        <v>0</v>
      </c>
      <c r="AR762" s="94">
        <v>0</v>
      </c>
      <c r="AS762" s="94">
        <v>0</v>
      </c>
      <c r="AT762" s="94">
        <v>0</v>
      </c>
      <c r="AU762" s="9">
        <v>0</v>
      </c>
      <c r="AV762" s="583" t="s">
        <v>996</v>
      </c>
    </row>
    <row r="763" spans="1:48" ht="31.5" x14ac:dyDescent="0.25">
      <c r="A763" s="419"/>
      <c r="B763" s="483"/>
      <c r="C763" s="559"/>
      <c r="D763" s="562"/>
      <c r="E763" s="565"/>
      <c r="F763" s="6" t="s">
        <v>19</v>
      </c>
      <c r="G763" s="6" t="s">
        <v>22</v>
      </c>
      <c r="H763" s="6" t="s">
        <v>296</v>
      </c>
      <c r="I763" s="6" t="s">
        <v>296</v>
      </c>
      <c r="J763" s="480"/>
      <c r="K763" s="480"/>
      <c r="L763" s="556"/>
      <c r="M763" s="511"/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f t="shared" ref="U763:U767" si="444">SUM(N763:T763)</f>
        <v>0</v>
      </c>
      <c r="V763" s="173" t="s">
        <v>8</v>
      </c>
      <c r="W763" s="94">
        <v>0</v>
      </c>
      <c r="X763" s="94">
        <v>0</v>
      </c>
      <c r="Y763" s="94">
        <v>0</v>
      </c>
      <c r="Z763" s="94">
        <v>0</v>
      </c>
      <c r="AA763" s="94">
        <v>0</v>
      </c>
      <c r="AB763" s="94">
        <v>0</v>
      </c>
      <c r="AC763" s="94">
        <v>0</v>
      </c>
      <c r="AD763" s="94">
        <v>0</v>
      </c>
      <c r="AE763" s="94">
        <v>0</v>
      </c>
      <c r="AF763" s="94">
        <v>0</v>
      </c>
      <c r="AG763" s="94">
        <v>0</v>
      </c>
      <c r="AH763" s="9">
        <v>0</v>
      </c>
      <c r="AI763" s="9">
        <v>0</v>
      </c>
      <c r="AJ763" s="9">
        <v>0</v>
      </c>
      <c r="AK763" s="94">
        <v>0</v>
      </c>
      <c r="AL763" s="94">
        <v>0</v>
      </c>
      <c r="AM763" s="94">
        <v>0</v>
      </c>
      <c r="AN763" s="94">
        <v>0</v>
      </c>
      <c r="AO763" s="94">
        <v>0</v>
      </c>
      <c r="AP763" s="94">
        <v>0</v>
      </c>
      <c r="AQ763" s="94">
        <v>0</v>
      </c>
      <c r="AR763" s="94">
        <v>0</v>
      </c>
      <c r="AS763" s="94">
        <v>0</v>
      </c>
      <c r="AT763" s="94">
        <v>0</v>
      </c>
      <c r="AU763" s="9">
        <v>0</v>
      </c>
      <c r="AV763" s="584"/>
    </row>
    <row r="764" spans="1:48" ht="15.75" customHeight="1" x14ac:dyDescent="0.25">
      <c r="A764" s="419"/>
      <c r="B764" s="483"/>
      <c r="C764" s="559"/>
      <c r="D764" s="562"/>
      <c r="E764" s="565"/>
      <c r="F764" s="485" t="s">
        <v>39</v>
      </c>
      <c r="G764" s="485" t="s">
        <v>21</v>
      </c>
      <c r="H764" s="485" t="s">
        <v>318</v>
      </c>
      <c r="I764" s="485" t="s">
        <v>765</v>
      </c>
      <c r="J764" s="480"/>
      <c r="K764" s="480"/>
      <c r="L764" s="556"/>
      <c r="M764" s="511"/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f>SUM(N764:T764)</f>
        <v>0</v>
      </c>
      <c r="V764" s="205" t="s">
        <v>50</v>
      </c>
      <c r="W764" s="94">
        <v>0</v>
      </c>
      <c r="X764" s="94">
        <v>0</v>
      </c>
      <c r="Y764" s="94">
        <v>0</v>
      </c>
      <c r="Z764" s="94">
        <v>0</v>
      </c>
      <c r="AA764" s="94">
        <v>0</v>
      </c>
      <c r="AB764" s="94">
        <v>0</v>
      </c>
      <c r="AC764" s="94">
        <v>0</v>
      </c>
      <c r="AD764" s="94">
        <v>0</v>
      </c>
      <c r="AE764" s="94">
        <v>0</v>
      </c>
      <c r="AF764" s="94">
        <v>0</v>
      </c>
      <c r="AG764" s="94">
        <v>0</v>
      </c>
      <c r="AH764" s="9">
        <v>0</v>
      </c>
      <c r="AI764" s="9">
        <v>0</v>
      </c>
      <c r="AJ764" s="9">
        <v>0</v>
      </c>
      <c r="AK764" s="94">
        <v>0</v>
      </c>
      <c r="AL764" s="94">
        <v>0</v>
      </c>
      <c r="AM764" s="94">
        <v>0</v>
      </c>
      <c r="AN764" s="94">
        <v>0</v>
      </c>
      <c r="AO764" s="94">
        <v>0</v>
      </c>
      <c r="AP764" s="94">
        <v>0</v>
      </c>
      <c r="AQ764" s="94">
        <v>0</v>
      </c>
      <c r="AR764" s="94">
        <v>0</v>
      </c>
      <c r="AS764" s="94">
        <v>0</v>
      </c>
      <c r="AT764" s="94">
        <v>0</v>
      </c>
      <c r="AU764" s="9">
        <v>0</v>
      </c>
      <c r="AV764" s="584"/>
    </row>
    <row r="765" spans="1:48" x14ac:dyDescent="0.25">
      <c r="A765" s="419"/>
      <c r="B765" s="483"/>
      <c r="C765" s="559"/>
      <c r="D765" s="562"/>
      <c r="E765" s="565"/>
      <c r="F765" s="486"/>
      <c r="G765" s="486"/>
      <c r="H765" s="486"/>
      <c r="I765" s="486"/>
      <c r="J765" s="480"/>
      <c r="K765" s="480"/>
      <c r="L765" s="556"/>
      <c r="M765" s="511"/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f t="shared" si="444"/>
        <v>0</v>
      </c>
      <c r="V765" s="205" t="s">
        <v>51</v>
      </c>
      <c r="W765" s="94">
        <v>0</v>
      </c>
      <c r="X765" s="94">
        <v>0</v>
      </c>
      <c r="Y765" s="94">
        <v>0</v>
      </c>
      <c r="Z765" s="94">
        <v>0</v>
      </c>
      <c r="AA765" s="94">
        <v>0</v>
      </c>
      <c r="AB765" s="94">
        <v>0</v>
      </c>
      <c r="AC765" s="94">
        <v>0</v>
      </c>
      <c r="AD765" s="94">
        <v>0</v>
      </c>
      <c r="AE765" s="94">
        <v>0</v>
      </c>
      <c r="AF765" s="94">
        <v>0</v>
      </c>
      <c r="AG765" s="94">
        <v>0</v>
      </c>
      <c r="AH765" s="9">
        <v>0</v>
      </c>
      <c r="AI765" s="9">
        <v>0</v>
      </c>
      <c r="AJ765" s="9">
        <v>0</v>
      </c>
      <c r="AK765" s="94">
        <v>0</v>
      </c>
      <c r="AL765" s="94">
        <v>0</v>
      </c>
      <c r="AM765" s="94">
        <v>0</v>
      </c>
      <c r="AN765" s="94">
        <v>0</v>
      </c>
      <c r="AO765" s="94">
        <v>0</v>
      </c>
      <c r="AP765" s="94">
        <v>0</v>
      </c>
      <c r="AQ765" s="94">
        <v>0</v>
      </c>
      <c r="AR765" s="94">
        <v>0</v>
      </c>
      <c r="AS765" s="94">
        <v>0</v>
      </c>
      <c r="AT765" s="94">
        <v>0</v>
      </c>
      <c r="AU765" s="9">
        <v>0</v>
      </c>
      <c r="AV765" s="584"/>
    </row>
    <row r="766" spans="1:48" x14ac:dyDescent="0.25">
      <c r="A766" s="419"/>
      <c r="B766" s="483"/>
      <c r="C766" s="559"/>
      <c r="D766" s="562"/>
      <c r="E766" s="565"/>
      <c r="F766" s="486"/>
      <c r="G766" s="486"/>
      <c r="H766" s="486"/>
      <c r="I766" s="486"/>
      <c r="J766" s="480"/>
      <c r="K766" s="480"/>
      <c r="L766" s="556"/>
      <c r="M766" s="511"/>
      <c r="N766" s="86">
        <v>0</v>
      </c>
      <c r="O766" s="86">
        <v>0</v>
      </c>
      <c r="P766" s="86">
        <v>0</v>
      </c>
      <c r="Q766" s="86">
        <v>0</v>
      </c>
      <c r="R766" s="86">
        <v>0</v>
      </c>
      <c r="S766" s="86">
        <v>0</v>
      </c>
      <c r="T766" s="86">
        <v>0</v>
      </c>
      <c r="U766" s="9">
        <f t="shared" si="444"/>
        <v>0</v>
      </c>
      <c r="V766" s="205" t="s">
        <v>52</v>
      </c>
      <c r="W766" s="192">
        <v>0</v>
      </c>
      <c r="X766" s="192">
        <v>0</v>
      </c>
      <c r="Y766" s="192">
        <v>0</v>
      </c>
      <c r="Z766" s="192">
        <v>0</v>
      </c>
      <c r="AA766" s="192">
        <v>0</v>
      </c>
      <c r="AB766" s="192">
        <v>0</v>
      </c>
      <c r="AC766" s="192">
        <v>0</v>
      </c>
      <c r="AD766" s="192">
        <v>0</v>
      </c>
      <c r="AE766" s="192">
        <v>0</v>
      </c>
      <c r="AF766" s="192">
        <v>0</v>
      </c>
      <c r="AG766" s="192">
        <v>0</v>
      </c>
      <c r="AH766" s="86">
        <v>0</v>
      </c>
      <c r="AI766" s="86">
        <v>0</v>
      </c>
      <c r="AJ766" s="86">
        <v>0</v>
      </c>
      <c r="AK766" s="192">
        <v>0</v>
      </c>
      <c r="AL766" s="192">
        <v>0</v>
      </c>
      <c r="AM766" s="192">
        <v>0</v>
      </c>
      <c r="AN766" s="192">
        <v>0</v>
      </c>
      <c r="AO766" s="192">
        <v>0</v>
      </c>
      <c r="AP766" s="192">
        <v>0</v>
      </c>
      <c r="AQ766" s="192">
        <v>0</v>
      </c>
      <c r="AR766" s="192">
        <v>0</v>
      </c>
      <c r="AS766" s="192">
        <v>0</v>
      </c>
      <c r="AT766" s="192">
        <v>0</v>
      </c>
      <c r="AU766" s="86">
        <v>0</v>
      </c>
      <c r="AV766" s="585"/>
    </row>
    <row r="767" spans="1:48" x14ac:dyDescent="0.25">
      <c r="A767" s="419"/>
      <c r="B767" s="484"/>
      <c r="C767" s="560"/>
      <c r="D767" s="563"/>
      <c r="E767" s="566"/>
      <c r="F767" s="487"/>
      <c r="G767" s="487"/>
      <c r="H767" s="487"/>
      <c r="I767" s="487"/>
      <c r="J767" s="481"/>
      <c r="K767" s="481"/>
      <c r="L767" s="557"/>
      <c r="M767" s="512"/>
      <c r="N767" s="88">
        <f>SUM(N762:N766)</f>
        <v>0</v>
      </c>
      <c r="O767" s="88">
        <f t="shared" ref="O767:T767" si="445">SUM(O762:O766)</f>
        <v>5.0374399999999993</v>
      </c>
      <c r="P767" s="88">
        <f t="shared" si="445"/>
        <v>0.15759489000000029</v>
      </c>
      <c r="Q767" s="186">
        <f t="shared" si="445"/>
        <v>0.41602999999999996</v>
      </c>
      <c r="R767" s="186">
        <f t="shared" si="445"/>
        <v>0</v>
      </c>
      <c r="S767" s="186">
        <f t="shared" si="445"/>
        <v>0</v>
      </c>
      <c r="T767" s="186">
        <f t="shared" si="445"/>
        <v>0</v>
      </c>
      <c r="U767" s="186">
        <f t="shared" si="444"/>
        <v>5.6110648899999997</v>
      </c>
      <c r="V767" s="178" t="s">
        <v>11</v>
      </c>
      <c r="W767" s="201">
        <f t="shared" ref="W767:X767" si="446">SUM(W762:W766)</f>
        <v>416.03</v>
      </c>
      <c r="X767" s="201">
        <f t="shared" si="446"/>
        <v>0</v>
      </c>
      <c r="Y767" s="201">
        <f t="shared" ref="Y767:AU767" si="447">SUM(Y762:Y766)</f>
        <v>0</v>
      </c>
      <c r="Z767" s="201">
        <f t="shared" si="447"/>
        <v>0</v>
      </c>
      <c r="AA767" s="201">
        <f t="shared" si="447"/>
        <v>0</v>
      </c>
      <c r="AB767" s="201">
        <f t="shared" si="447"/>
        <v>0</v>
      </c>
      <c r="AC767" s="201">
        <f t="shared" si="447"/>
        <v>0</v>
      </c>
      <c r="AD767" s="201">
        <f t="shared" si="447"/>
        <v>0</v>
      </c>
      <c r="AE767" s="201">
        <f t="shared" si="447"/>
        <v>0</v>
      </c>
      <c r="AF767" s="201">
        <f t="shared" si="447"/>
        <v>0</v>
      </c>
      <c r="AG767" s="201">
        <f t="shared" si="447"/>
        <v>0</v>
      </c>
      <c r="AH767" s="202">
        <f t="shared" si="447"/>
        <v>0</v>
      </c>
      <c r="AI767" s="202">
        <f t="shared" si="447"/>
        <v>0</v>
      </c>
      <c r="AJ767" s="202">
        <f t="shared" si="447"/>
        <v>0</v>
      </c>
      <c r="AK767" s="201">
        <f t="shared" si="447"/>
        <v>0</v>
      </c>
      <c r="AL767" s="201">
        <f t="shared" si="447"/>
        <v>0</v>
      </c>
      <c r="AM767" s="201">
        <f t="shared" si="447"/>
        <v>0</v>
      </c>
      <c r="AN767" s="201">
        <f t="shared" si="447"/>
        <v>0</v>
      </c>
      <c r="AO767" s="201">
        <f t="shared" si="447"/>
        <v>0</v>
      </c>
      <c r="AP767" s="201">
        <f t="shared" si="447"/>
        <v>0</v>
      </c>
      <c r="AQ767" s="201">
        <f t="shared" si="447"/>
        <v>0</v>
      </c>
      <c r="AR767" s="201">
        <f t="shared" si="447"/>
        <v>0</v>
      </c>
      <c r="AS767" s="201">
        <f t="shared" si="447"/>
        <v>0</v>
      </c>
      <c r="AT767" s="201">
        <f t="shared" si="447"/>
        <v>0</v>
      </c>
      <c r="AU767" s="202">
        <f t="shared" si="447"/>
        <v>0</v>
      </c>
      <c r="AV767" s="333"/>
    </row>
    <row r="768" spans="1:48" ht="15.75" customHeight="1" x14ac:dyDescent="0.25">
      <c r="A768" s="419"/>
      <c r="B768" s="482" t="s">
        <v>766</v>
      </c>
      <c r="C768" s="558" t="s">
        <v>767</v>
      </c>
      <c r="D768" s="561" t="s">
        <v>628</v>
      </c>
      <c r="E768" s="564" t="s">
        <v>689</v>
      </c>
      <c r="F768" s="6" t="s">
        <v>18</v>
      </c>
      <c r="G768" s="6" t="s">
        <v>20</v>
      </c>
      <c r="H768" s="6" t="s">
        <v>296</v>
      </c>
      <c r="I768" s="6" t="s">
        <v>296</v>
      </c>
      <c r="J768" s="479">
        <v>2020</v>
      </c>
      <c r="K768" s="479">
        <v>2023</v>
      </c>
      <c r="L768" s="488">
        <v>140.749</v>
      </c>
      <c r="M768" s="510">
        <f>Q773+R773+S773+T773</f>
        <v>33.206200000000003</v>
      </c>
      <c r="N768" s="9">
        <v>1.82511</v>
      </c>
      <c r="O768" s="9">
        <v>57.476200000000006</v>
      </c>
      <c r="P768" s="9">
        <v>30.284520000000001</v>
      </c>
      <c r="Q768" s="9">
        <v>13.866520000000001</v>
      </c>
      <c r="R768" s="9">
        <v>3.33968</v>
      </c>
      <c r="S768" s="9">
        <v>8</v>
      </c>
      <c r="T768" s="9">
        <v>8</v>
      </c>
      <c r="U768" s="9">
        <f>SUM(N768:T768)</f>
        <v>122.79203000000003</v>
      </c>
      <c r="V768" s="205" t="s">
        <v>3</v>
      </c>
      <c r="W768" s="94">
        <v>13866.52</v>
      </c>
      <c r="X768" s="94">
        <v>0</v>
      </c>
      <c r="Y768" s="94">
        <v>0</v>
      </c>
      <c r="Z768" s="94">
        <v>0</v>
      </c>
      <c r="AA768" s="94">
        <v>0</v>
      </c>
      <c r="AB768" s="94">
        <v>0</v>
      </c>
      <c r="AC768" s="94">
        <v>0</v>
      </c>
      <c r="AD768" s="94">
        <v>0</v>
      </c>
      <c r="AE768" s="94">
        <v>0</v>
      </c>
      <c r="AF768" s="94">
        <v>0</v>
      </c>
      <c r="AG768" s="94">
        <v>0</v>
      </c>
      <c r="AH768" s="9">
        <v>0</v>
      </c>
      <c r="AI768" s="9">
        <v>0</v>
      </c>
      <c r="AJ768" s="9">
        <v>0</v>
      </c>
      <c r="AK768" s="94">
        <v>0</v>
      </c>
      <c r="AL768" s="94">
        <v>0</v>
      </c>
      <c r="AM768" s="94">
        <v>0</v>
      </c>
      <c r="AN768" s="94">
        <v>0</v>
      </c>
      <c r="AO768" s="94">
        <v>0</v>
      </c>
      <c r="AP768" s="94">
        <v>0</v>
      </c>
      <c r="AQ768" s="94">
        <v>0</v>
      </c>
      <c r="AR768" s="94">
        <v>0</v>
      </c>
      <c r="AS768" s="94">
        <v>0</v>
      </c>
      <c r="AT768" s="94">
        <v>0</v>
      </c>
      <c r="AU768" s="9">
        <v>0</v>
      </c>
      <c r="AV768" s="583" t="s">
        <v>1005</v>
      </c>
    </row>
    <row r="769" spans="1:48" ht="31.5" x14ac:dyDescent="0.25">
      <c r="A769" s="419"/>
      <c r="B769" s="483"/>
      <c r="C769" s="559"/>
      <c r="D769" s="562"/>
      <c r="E769" s="565"/>
      <c r="F769" s="6" t="s">
        <v>19</v>
      </c>
      <c r="G769" s="6" t="s">
        <v>22</v>
      </c>
      <c r="H769" s="6" t="s">
        <v>296</v>
      </c>
      <c r="I769" s="6" t="s">
        <v>296</v>
      </c>
      <c r="J769" s="480"/>
      <c r="K769" s="480"/>
      <c r="L769" s="556"/>
      <c r="M769" s="51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448">SUM(N769:T769)</f>
        <v>0</v>
      </c>
      <c r="V769" s="173" t="s">
        <v>8</v>
      </c>
      <c r="W769" s="94">
        <v>0</v>
      </c>
      <c r="X769" s="94">
        <v>0</v>
      </c>
      <c r="Y769" s="94">
        <v>0</v>
      </c>
      <c r="Z769" s="94">
        <v>0</v>
      </c>
      <c r="AA769" s="94">
        <v>0</v>
      </c>
      <c r="AB769" s="94">
        <v>0</v>
      </c>
      <c r="AC769" s="94">
        <v>0</v>
      </c>
      <c r="AD769" s="94">
        <v>0</v>
      </c>
      <c r="AE769" s="94">
        <v>0</v>
      </c>
      <c r="AF769" s="94">
        <v>0</v>
      </c>
      <c r="AG769" s="94">
        <v>0</v>
      </c>
      <c r="AH769" s="9">
        <v>0</v>
      </c>
      <c r="AI769" s="9">
        <v>0</v>
      </c>
      <c r="AJ769" s="9">
        <v>0</v>
      </c>
      <c r="AK769" s="94">
        <v>0</v>
      </c>
      <c r="AL769" s="94">
        <v>0</v>
      </c>
      <c r="AM769" s="94">
        <v>0</v>
      </c>
      <c r="AN769" s="94">
        <v>0</v>
      </c>
      <c r="AO769" s="94">
        <v>0</v>
      </c>
      <c r="AP769" s="94">
        <v>0</v>
      </c>
      <c r="AQ769" s="94">
        <v>0</v>
      </c>
      <c r="AR769" s="94">
        <v>0</v>
      </c>
      <c r="AS769" s="94">
        <v>0</v>
      </c>
      <c r="AT769" s="94">
        <v>0</v>
      </c>
      <c r="AU769" s="9">
        <v>0</v>
      </c>
      <c r="AV769" s="584"/>
    </row>
    <row r="770" spans="1:48" ht="15.75" customHeight="1" x14ac:dyDescent="0.25">
      <c r="A770" s="419"/>
      <c r="B770" s="483"/>
      <c r="C770" s="559"/>
      <c r="D770" s="562"/>
      <c r="E770" s="565"/>
      <c r="F770" s="485" t="s">
        <v>39</v>
      </c>
      <c r="G770" s="485" t="s">
        <v>21</v>
      </c>
      <c r="H770" s="485" t="s">
        <v>318</v>
      </c>
      <c r="I770" s="485" t="s">
        <v>765</v>
      </c>
      <c r="J770" s="480"/>
      <c r="K770" s="480"/>
      <c r="L770" s="556"/>
      <c r="M770" s="51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5" t="s">
        <v>50</v>
      </c>
      <c r="W770" s="94">
        <v>0</v>
      </c>
      <c r="X770" s="94">
        <v>0</v>
      </c>
      <c r="Y770" s="94">
        <v>0</v>
      </c>
      <c r="Z770" s="94">
        <v>0</v>
      </c>
      <c r="AA770" s="94">
        <v>0</v>
      </c>
      <c r="AB770" s="94">
        <v>0</v>
      </c>
      <c r="AC770" s="94">
        <v>0</v>
      </c>
      <c r="AD770" s="94">
        <v>0</v>
      </c>
      <c r="AE770" s="94">
        <v>0</v>
      </c>
      <c r="AF770" s="94">
        <v>0</v>
      </c>
      <c r="AG770" s="94">
        <v>0</v>
      </c>
      <c r="AH770" s="9">
        <v>0</v>
      </c>
      <c r="AI770" s="9">
        <v>0</v>
      </c>
      <c r="AJ770" s="9">
        <v>0</v>
      </c>
      <c r="AK770" s="94">
        <v>0</v>
      </c>
      <c r="AL770" s="94">
        <v>0</v>
      </c>
      <c r="AM770" s="94">
        <v>0</v>
      </c>
      <c r="AN770" s="94">
        <v>0</v>
      </c>
      <c r="AO770" s="94">
        <v>0</v>
      </c>
      <c r="AP770" s="94">
        <v>0</v>
      </c>
      <c r="AQ770" s="94">
        <v>0</v>
      </c>
      <c r="AR770" s="94">
        <v>0</v>
      </c>
      <c r="AS770" s="94">
        <v>0</v>
      </c>
      <c r="AT770" s="94">
        <v>0</v>
      </c>
      <c r="AU770" s="9">
        <v>0</v>
      </c>
      <c r="AV770" s="584"/>
    </row>
    <row r="771" spans="1:48" x14ac:dyDescent="0.25">
      <c r="A771" s="419"/>
      <c r="B771" s="483"/>
      <c r="C771" s="559"/>
      <c r="D771" s="562"/>
      <c r="E771" s="565"/>
      <c r="F771" s="486"/>
      <c r="G771" s="486"/>
      <c r="H771" s="486"/>
      <c r="I771" s="486"/>
      <c r="J771" s="480"/>
      <c r="K771" s="480"/>
      <c r="L771" s="556"/>
      <c r="M771" s="51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448"/>
        <v>0</v>
      </c>
      <c r="V771" s="205" t="s">
        <v>51</v>
      </c>
      <c r="W771" s="94">
        <v>0</v>
      </c>
      <c r="X771" s="94">
        <v>0</v>
      </c>
      <c r="Y771" s="94">
        <v>0</v>
      </c>
      <c r="Z771" s="94">
        <v>0</v>
      </c>
      <c r="AA771" s="94">
        <v>0</v>
      </c>
      <c r="AB771" s="94">
        <v>0</v>
      </c>
      <c r="AC771" s="94">
        <v>0</v>
      </c>
      <c r="AD771" s="94">
        <v>0</v>
      </c>
      <c r="AE771" s="94">
        <v>0</v>
      </c>
      <c r="AF771" s="94">
        <v>0</v>
      </c>
      <c r="AG771" s="94">
        <v>0</v>
      </c>
      <c r="AH771" s="9">
        <v>0</v>
      </c>
      <c r="AI771" s="9">
        <v>0</v>
      </c>
      <c r="AJ771" s="9">
        <v>0</v>
      </c>
      <c r="AK771" s="94">
        <v>0</v>
      </c>
      <c r="AL771" s="94">
        <v>0</v>
      </c>
      <c r="AM771" s="94">
        <v>0</v>
      </c>
      <c r="AN771" s="94">
        <v>0</v>
      </c>
      <c r="AO771" s="94">
        <v>0</v>
      </c>
      <c r="AP771" s="94">
        <v>0</v>
      </c>
      <c r="AQ771" s="94">
        <v>0</v>
      </c>
      <c r="AR771" s="94">
        <v>0</v>
      </c>
      <c r="AS771" s="94">
        <v>0</v>
      </c>
      <c r="AT771" s="94">
        <v>0</v>
      </c>
      <c r="AU771" s="9">
        <v>0</v>
      </c>
      <c r="AV771" s="584"/>
    </row>
    <row r="772" spans="1:48" x14ac:dyDescent="0.25">
      <c r="A772" s="419"/>
      <c r="B772" s="483"/>
      <c r="C772" s="559"/>
      <c r="D772" s="562"/>
      <c r="E772" s="565"/>
      <c r="F772" s="486"/>
      <c r="G772" s="486"/>
      <c r="H772" s="486"/>
      <c r="I772" s="486"/>
      <c r="J772" s="480"/>
      <c r="K772" s="480"/>
      <c r="L772" s="556"/>
      <c r="M772" s="511"/>
      <c r="N772" s="86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9">
        <f t="shared" si="448"/>
        <v>0</v>
      </c>
      <c r="V772" s="205" t="s">
        <v>52</v>
      </c>
      <c r="W772" s="192">
        <v>0</v>
      </c>
      <c r="X772" s="192">
        <v>0</v>
      </c>
      <c r="Y772" s="192">
        <v>0</v>
      </c>
      <c r="Z772" s="192">
        <v>0</v>
      </c>
      <c r="AA772" s="192">
        <v>0</v>
      </c>
      <c r="AB772" s="192">
        <v>0</v>
      </c>
      <c r="AC772" s="192">
        <v>0</v>
      </c>
      <c r="AD772" s="192">
        <v>0</v>
      </c>
      <c r="AE772" s="192">
        <v>0</v>
      </c>
      <c r="AF772" s="192">
        <v>0</v>
      </c>
      <c r="AG772" s="192">
        <v>0</v>
      </c>
      <c r="AH772" s="86">
        <v>0</v>
      </c>
      <c r="AI772" s="86">
        <v>0</v>
      </c>
      <c r="AJ772" s="86">
        <v>0</v>
      </c>
      <c r="AK772" s="192">
        <v>0</v>
      </c>
      <c r="AL772" s="192">
        <v>0</v>
      </c>
      <c r="AM772" s="192">
        <v>0</v>
      </c>
      <c r="AN772" s="192">
        <v>0</v>
      </c>
      <c r="AO772" s="192">
        <v>0</v>
      </c>
      <c r="AP772" s="192">
        <v>0</v>
      </c>
      <c r="AQ772" s="192">
        <v>0</v>
      </c>
      <c r="AR772" s="192">
        <v>0</v>
      </c>
      <c r="AS772" s="192">
        <v>0</v>
      </c>
      <c r="AT772" s="192">
        <v>0</v>
      </c>
      <c r="AU772" s="86">
        <v>0</v>
      </c>
      <c r="AV772" s="585"/>
    </row>
    <row r="773" spans="1:48" x14ac:dyDescent="0.25">
      <c r="A773" s="419"/>
      <c r="B773" s="484"/>
      <c r="C773" s="560"/>
      <c r="D773" s="563"/>
      <c r="E773" s="566"/>
      <c r="F773" s="487"/>
      <c r="G773" s="487"/>
      <c r="H773" s="487"/>
      <c r="I773" s="487"/>
      <c r="J773" s="481"/>
      <c r="K773" s="481"/>
      <c r="L773" s="557"/>
      <c r="M773" s="512"/>
      <c r="N773" s="88">
        <f>SUM(N768:N772)</f>
        <v>1.82511</v>
      </c>
      <c r="O773" s="88">
        <f t="shared" ref="O773:T773" si="449">SUM(O768:O772)</f>
        <v>57.476200000000006</v>
      </c>
      <c r="P773" s="88">
        <f t="shared" si="449"/>
        <v>30.284520000000001</v>
      </c>
      <c r="Q773" s="186">
        <f t="shared" si="449"/>
        <v>13.866520000000001</v>
      </c>
      <c r="R773" s="186">
        <f t="shared" si="449"/>
        <v>3.33968</v>
      </c>
      <c r="S773" s="186">
        <f t="shared" si="449"/>
        <v>8</v>
      </c>
      <c r="T773" s="186">
        <f t="shared" si="449"/>
        <v>8</v>
      </c>
      <c r="U773" s="186">
        <f t="shared" si="448"/>
        <v>122.79203000000003</v>
      </c>
      <c r="V773" s="178" t="s">
        <v>11</v>
      </c>
      <c r="W773" s="201">
        <f t="shared" ref="W773:X773" si="450">SUM(W768:W772)</f>
        <v>13866.52</v>
      </c>
      <c r="X773" s="201">
        <f t="shared" si="450"/>
        <v>0</v>
      </c>
      <c r="Y773" s="201">
        <f t="shared" ref="Y773:AU773" si="451">SUM(Y768:Y772)</f>
        <v>0</v>
      </c>
      <c r="Z773" s="201">
        <f t="shared" si="451"/>
        <v>0</v>
      </c>
      <c r="AA773" s="201">
        <f t="shared" si="451"/>
        <v>0</v>
      </c>
      <c r="AB773" s="201">
        <f t="shared" si="451"/>
        <v>0</v>
      </c>
      <c r="AC773" s="201">
        <f t="shared" si="451"/>
        <v>0</v>
      </c>
      <c r="AD773" s="201">
        <f t="shared" si="451"/>
        <v>0</v>
      </c>
      <c r="AE773" s="201">
        <f t="shared" si="451"/>
        <v>0</v>
      </c>
      <c r="AF773" s="201">
        <f t="shared" si="451"/>
        <v>0</v>
      </c>
      <c r="AG773" s="201">
        <f t="shared" si="451"/>
        <v>0</v>
      </c>
      <c r="AH773" s="202">
        <f t="shared" si="451"/>
        <v>0</v>
      </c>
      <c r="AI773" s="202">
        <f t="shared" si="451"/>
        <v>0</v>
      </c>
      <c r="AJ773" s="202">
        <f t="shared" si="451"/>
        <v>0</v>
      </c>
      <c r="AK773" s="201">
        <f t="shared" si="451"/>
        <v>0</v>
      </c>
      <c r="AL773" s="201">
        <f t="shared" si="451"/>
        <v>0</v>
      </c>
      <c r="AM773" s="201">
        <f t="shared" si="451"/>
        <v>0</v>
      </c>
      <c r="AN773" s="201">
        <f t="shared" si="451"/>
        <v>0</v>
      </c>
      <c r="AO773" s="201">
        <f t="shared" si="451"/>
        <v>0</v>
      </c>
      <c r="AP773" s="201">
        <f t="shared" si="451"/>
        <v>0</v>
      </c>
      <c r="AQ773" s="201">
        <f t="shared" si="451"/>
        <v>0</v>
      </c>
      <c r="AR773" s="201">
        <f t="shared" si="451"/>
        <v>0</v>
      </c>
      <c r="AS773" s="201">
        <f t="shared" si="451"/>
        <v>0</v>
      </c>
      <c r="AT773" s="201">
        <f t="shared" si="451"/>
        <v>0</v>
      </c>
      <c r="AU773" s="202">
        <f t="shared" si="451"/>
        <v>0</v>
      </c>
      <c r="AV773" s="333"/>
    </row>
    <row r="774" spans="1:48" ht="15.75" customHeight="1" x14ac:dyDescent="0.25">
      <c r="A774" s="419"/>
      <c r="B774" s="482" t="s">
        <v>768</v>
      </c>
      <c r="C774" s="558" t="s">
        <v>769</v>
      </c>
      <c r="D774" s="561" t="s">
        <v>660</v>
      </c>
      <c r="E774" s="564" t="s">
        <v>770</v>
      </c>
      <c r="F774" s="6" t="s">
        <v>18</v>
      </c>
      <c r="G774" s="6" t="s">
        <v>20</v>
      </c>
      <c r="H774" s="6" t="s">
        <v>296</v>
      </c>
      <c r="I774" s="6" t="s">
        <v>296</v>
      </c>
      <c r="J774" s="479">
        <v>2019</v>
      </c>
      <c r="K774" s="479">
        <v>2020</v>
      </c>
      <c r="L774" s="488">
        <v>27.018999999999998</v>
      </c>
      <c r="M774" s="510">
        <f>W779+R779+S779+T779</f>
        <v>0</v>
      </c>
      <c r="N774" s="9">
        <v>27.019380000000002</v>
      </c>
      <c r="O774" s="9">
        <v>0</v>
      </c>
      <c r="P774" s="9">
        <v>0</v>
      </c>
      <c r="R774" s="9">
        <v>0</v>
      </c>
      <c r="S774" s="9">
        <v>0</v>
      </c>
      <c r="T774" s="9">
        <v>0</v>
      </c>
      <c r="U774" s="9">
        <f>SUM(N774:T774)</f>
        <v>27.019380000000002</v>
      </c>
      <c r="V774" s="205" t="s">
        <v>3</v>
      </c>
      <c r="W774" s="94">
        <v>0</v>
      </c>
      <c r="X774" s="94">
        <v>0</v>
      </c>
      <c r="Y774" s="94">
        <v>0</v>
      </c>
      <c r="Z774" s="94">
        <v>0</v>
      </c>
      <c r="AA774" s="94">
        <v>0</v>
      </c>
      <c r="AB774" s="94">
        <v>0</v>
      </c>
      <c r="AC774" s="94">
        <v>0</v>
      </c>
      <c r="AD774" s="94">
        <v>0</v>
      </c>
      <c r="AE774" s="94">
        <v>0</v>
      </c>
      <c r="AF774" s="94">
        <v>0</v>
      </c>
      <c r="AG774" s="94">
        <v>0</v>
      </c>
      <c r="AH774" s="9">
        <v>0</v>
      </c>
      <c r="AI774" s="9">
        <v>0</v>
      </c>
      <c r="AJ774" s="9">
        <v>0</v>
      </c>
      <c r="AK774" s="94">
        <v>0</v>
      </c>
      <c r="AL774" s="94">
        <v>0</v>
      </c>
      <c r="AM774" s="94">
        <v>0</v>
      </c>
      <c r="AN774" s="94">
        <v>0</v>
      </c>
      <c r="AO774" s="94">
        <v>0</v>
      </c>
      <c r="AP774" s="94">
        <v>0</v>
      </c>
      <c r="AQ774" s="94">
        <v>0</v>
      </c>
      <c r="AR774" s="94">
        <v>0</v>
      </c>
      <c r="AS774" s="94">
        <v>0</v>
      </c>
      <c r="AT774" s="94">
        <v>0</v>
      </c>
      <c r="AU774" s="9">
        <v>0</v>
      </c>
      <c r="AV774" s="303"/>
    </row>
    <row r="775" spans="1:48" ht="31.5" x14ac:dyDescent="0.25">
      <c r="A775" s="419"/>
      <c r="B775" s="483"/>
      <c r="C775" s="559"/>
      <c r="D775" s="562"/>
      <c r="E775" s="565"/>
      <c r="F775" s="6" t="s">
        <v>19</v>
      </c>
      <c r="G775" s="6" t="s">
        <v>22</v>
      </c>
      <c r="H775" s="6" t="s">
        <v>296</v>
      </c>
      <c r="I775" s="6" t="s">
        <v>296</v>
      </c>
      <c r="J775" s="480"/>
      <c r="K775" s="480"/>
      <c r="L775" s="556"/>
      <c r="M775" s="511"/>
      <c r="N775" s="9">
        <v>0</v>
      </c>
      <c r="O775" s="9">
        <v>0</v>
      </c>
      <c r="P775" s="9">
        <v>0</v>
      </c>
      <c r="R775" s="9">
        <v>0</v>
      </c>
      <c r="S775" s="9">
        <v>0</v>
      </c>
      <c r="T775" s="9">
        <v>0</v>
      </c>
      <c r="U775" s="9">
        <f t="shared" ref="U775:U779" si="452">SUM(N775:T775)</f>
        <v>0</v>
      </c>
      <c r="V775" s="173" t="s">
        <v>8</v>
      </c>
      <c r="W775" s="94">
        <v>0</v>
      </c>
      <c r="X775" s="94">
        <v>0</v>
      </c>
      <c r="Y775" s="94">
        <v>0</v>
      </c>
      <c r="Z775" s="94">
        <v>0</v>
      </c>
      <c r="AA775" s="94">
        <v>0</v>
      </c>
      <c r="AB775" s="94">
        <v>0</v>
      </c>
      <c r="AC775" s="94">
        <v>0</v>
      </c>
      <c r="AD775" s="94">
        <v>0</v>
      </c>
      <c r="AE775" s="94">
        <v>0</v>
      </c>
      <c r="AF775" s="94">
        <v>0</v>
      </c>
      <c r="AG775" s="94">
        <v>0</v>
      </c>
      <c r="AH775" s="9">
        <v>0</v>
      </c>
      <c r="AI775" s="9">
        <v>0</v>
      </c>
      <c r="AJ775" s="9">
        <v>0</v>
      </c>
      <c r="AK775" s="94">
        <v>0</v>
      </c>
      <c r="AL775" s="94">
        <v>0</v>
      </c>
      <c r="AM775" s="94">
        <v>0</v>
      </c>
      <c r="AN775" s="94">
        <v>0</v>
      </c>
      <c r="AO775" s="94">
        <v>0</v>
      </c>
      <c r="AP775" s="94">
        <v>0</v>
      </c>
      <c r="AQ775" s="94">
        <v>0</v>
      </c>
      <c r="AR775" s="94">
        <v>0</v>
      </c>
      <c r="AS775" s="94">
        <v>0</v>
      </c>
      <c r="AT775" s="94">
        <v>0</v>
      </c>
      <c r="AU775" s="9">
        <v>0</v>
      </c>
      <c r="AV775" s="303"/>
    </row>
    <row r="776" spans="1:48" ht="15.75" customHeight="1" x14ac:dyDescent="0.25">
      <c r="A776" s="419"/>
      <c r="B776" s="483"/>
      <c r="C776" s="559"/>
      <c r="D776" s="562"/>
      <c r="E776" s="565"/>
      <c r="F776" s="485" t="s">
        <v>39</v>
      </c>
      <c r="G776" s="485" t="s">
        <v>21</v>
      </c>
      <c r="H776" s="485" t="s">
        <v>771</v>
      </c>
      <c r="I776" s="485" t="s">
        <v>772</v>
      </c>
      <c r="J776" s="480"/>
      <c r="K776" s="480"/>
      <c r="L776" s="556"/>
      <c r="M776" s="511"/>
      <c r="N776" s="9">
        <v>0</v>
      </c>
      <c r="O776" s="9">
        <v>0</v>
      </c>
      <c r="P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5" t="s">
        <v>50</v>
      </c>
      <c r="W776" s="94">
        <v>0</v>
      </c>
      <c r="X776" s="94">
        <v>0</v>
      </c>
      <c r="Y776" s="94">
        <v>0</v>
      </c>
      <c r="Z776" s="94">
        <v>0</v>
      </c>
      <c r="AA776" s="94">
        <v>0</v>
      </c>
      <c r="AB776" s="94">
        <v>0</v>
      </c>
      <c r="AC776" s="94">
        <v>0</v>
      </c>
      <c r="AD776" s="94">
        <v>0</v>
      </c>
      <c r="AE776" s="94">
        <v>0</v>
      </c>
      <c r="AF776" s="94">
        <v>0</v>
      </c>
      <c r="AG776" s="94">
        <v>0</v>
      </c>
      <c r="AH776" s="9">
        <v>0</v>
      </c>
      <c r="AI776" s="9">
        <v>0</v>
      </c>
      <c r="AJ776" s="9">
        <v>0</v>
      </c>
      <c r="AK776" s="94">
        <v>0</v>
      </c>
      <c r="AL776" s="94">
        <v>0</v>
      </c>
      <c r="AM776" s="94">
        <v>0</v>
      </c>
      <c r="AN776" s="94">
        <v>0</v>
      </c>
      <c r="AO776" s="94">
        <v>0</v>
      </c>
      <c r="AP776" s="94">
        <v>0</v>
      </c>
      <c r="AQ776" s="94">
        <v>0</v>
      </c>
      <c r="AR776" s="94">
        <v>0</v>
      </c>
      <c r="AS776" s="94">
        <v>0</v>
      </c>
      <c r="AT776" s="94">
        <v>0</v>
      </c>
      <c r="AU776" s="9">
        <v>0</v>
      </c>
      <c r="AV776" s="303"/>
    </row>
    <row r="777" spans="1:48" ht="15.75" customHeight="1" x14ac:dyDescent="0.25">
      <c r="A777" s="419"/>
      <c r="B777" s="483"/>
      <c r="C777" s="559"/>
      <c r="D777" s="562"/>
      <c r="E777" s="565"/>
      <c r="F777" s="486"/>
      <c r="G777" s="486"/>
      <c r="H777" s="486"/>
      <c r="I777" s="486"/>
      <c r="J777" s="480"/>
      <c r="K777" s="480"/>
      <c r="L777" s="556"/>
      <c r="M777" s="511"/>
      <c r="N777" s="9">
        <v>0</v>
      </c>
      <c r="O777" s="9">
        <v>0</v>
      </c>
      <c r="P777" s="9">
        <v>0</v>
      </c>
      <c r="R777" s="9">
        <v>0</v>
      </c>
      <c r="S777" s="9">
        <v>0</v>
      </c>
      <c r="T777" s="9">
        <v>0</v>
      </c>
      <c r="U777" s="9">
        <f t="shared" si="452"/>
        <v>0</v>
      </c>
      <c r="V777" s="205" t="s">
        <v>51</v>
      </c>
      <c r="W777" s="94">
        <v>0</v>
      </c>
      <c r="X777" s="94">
        <v>0</v>
      </c>
      <c r="Y777" s="94">
        <v>0</v>
      </c>
      <c r="Z777" s="94">
        <v>0</v>
      </c>
      <c r="AA777" s="94">
        <v>0</v>
      </c>
      <c r="AB777" s="94">
        <v>0</v>
      </c>
      <c r="AC777" s="94">
        <v>0</v>
      </c>
      <c r="AD777" s="94">
        <v>0</v>
      </c>
      <c r="AE777" s="94">
        <v>0</v>
      </c>
      <c r="AF777" s="94">
        <v>0</v>
      </c>
      <c r="AG777" s="94">
        <v>0</v>
      </c>
      <c r="AH777" s="9">
        <v>0</v>
      </c>
      <c r="AI777" s="9">
        <v>0</v>
      </c>
      <c r="AJ777" s="9">
        <v>0</v>
      </c>
      <c r="AK777" s="94">
        <v>0</v>
      </c>
      <c r="AL777" s="94">
        <v>0</v>
      </c>
      <c r="AM777" s="94">
        <v>0</v>
      </c>
      <c r="AN777" s="94">
        <v>0</v>
      </c>
      <c r="AO777" s="94">
        <v>0</v>
      </c>
      <c r="AP777" s="94">
        <v>0</v>
      </c>
      <c r="AQ777" s="94">
        <v>0</v>
      </c>
      <c r="AR777" s="94">
        <v>0</v>
      </c>
      <c r="AS777" s="94">
        <v>0</v>
      </c>
      <c r="AT777" s="94">
        <v>0</v>
      </c>
      <c r="AU777" s="9">
        <v>0</v>
      </c>
      <c r="AV777" s="303"/>
    </row>
    <row r="778" spans="1:48" x14ac:dyDescent="0.25">
      <c r="A778" s="419"/>
      <c r="B778" s="483"/>
      <c r="C778" s="559"/>
      <c r="D778" s="562"/>
      <c r="E778" s="565"/>
      <c r="F778" s="486"/>
      <c r="G778" s="486"/>
      <c r="H778" s="486"/>
      <c r="I778" s="486"/>
      <c r="J778" s="480"/>
      <c r="K778" s="480"/>
      <c r="L778" s="556"/>
      <c r="M778" s="511"/>
      <c r="N778" s="86">
        <v>0</v>
      </c>
      <c r="O778" s="86">
        <v>0</v>
      </c>
      <c r="P778" s="86">
        <v>0</v>
      </c>
      <c r="R778" s="86">
        <v>0</v>
      </c>
      <c r="S778" s="86">
        <v>0</v>
      </c>
      <c r="T778" s="86">
        <v>0</v>
      </c>
      <c r="U778" s="9">
        <f t="shared" si="452"/>
        <v>0</v>
      </c>
      <c r="V778" s="205" t="s">
        <v>52</v>
      </c>
      <c r="W778" s="192">
        <v>0</v>
      </c>
      <c r="X778" s="192">
        <v>0</v>
      </c>
      <c r="Y778" s="192">
        <v>0</v>
      </c>
      <c r="Z778" s="192">
        <v>0</v>
      </c>
      <c r="AA778" s="192">
        <v>0</v>
      </c>
      <c r="AB778" s="192">
        <v>0</v>
      </c>
      <c r="AC778" s="192">
        <v>0</v>
      </c>
      <c r="AD778" s="192">
        <v>0</v>
      </c>
      <c r="AE778" s="192">
        <v>0</v>
      </c>
      <c r="AF778" s="192">
        <v>0</v>
      </c>
      <c r="AG778" s="192">
        <v>0</v>
      </c>
      <c r="AH778" s="86">
        <v>0</v>
      </c>
      <c r="AI778" s="86">
        <v>0</v>
      </c>
      <c r="AJ778" s="86">
        <v>0</v>
      </c>
      <c r="AK778" s="192">
        <v>0</v>
      </c>
      <c r="AL778" s="192">
        <v>0</v>
      </c>
      <c r="AM778" s="192">
        <v>0</v>
      </c>
      <c r="AN778" s="192">
        <v>0</v>
      </c>
      <c r="AO778" s="192">
        <v>0</v>
      </c>
      <c r="AP778" s="192">
        <v>0</v>
      </c>
      <c r="AQ778" s="192">
        <v>0</v>
      </c>
      <c r="AR778" s="192">
        <v>0</v>
      </c>
      <c r="AS778" s="192">
        <v>0</v>
      </c>
      <c r="AT778" s="192">
        <v>0</v>
      </c>
      <c r="AU778" s="86">
        <v>0</v>
      </c>
      <c r="AV778" s="303"/>
    </row>
    <row r="779" spans="1:48" x14ac:dyDescent="0.25">
      <c r="A779" s="419"/>
      <c r="B779" s="484"/>
      <c r="C779" s="560"/>
      <c r="D779" s="563"/>
      <c r="E779" s="566"/>
      <c r="F779" s="487"/>
      <c r="G779" s="487"/>
      <c r="H779" s="487"/>
      <c r="I779" s="487"/>
      <c r="J779" s="481"/>
      <c r="K779" s="481"/>
      <c r="L779" s="557"/>
      <c r="M779" s="512"/>
      <c r="N779" s="88">
        <f>SUM(N774:N778)</f>
        <v>27.019380000000002</v>
      </c>
      <c r="O779" s="88">
        <f t="shared" ref="O779:T779" si="453">SUM(O774:O778)</f>
        <v>0</v>
      </c>
      <c r="P779" s="88">
        <f t="shared" si="453"/>
        <v>0</v>
      </c>
      <c r="Q779" s="195"/>
      <c r="R779" s="176">
        <f t="shared" si="453"/>
        <v>0</v>
      </c>
      <c r="S779" s="176">
        <f t="shared" si="453"/>
        <v>0</v>
      </c>
      <c r="T779" s="176">
        <f t="shared" si="453"/>
        <v>0</v>
      </c>
      <c r="U779" s="177">
        <f t="shared" si="452"/>
        <v>27.019380000000002</v>
      </c>
      <c r="V779" s="178" t="s">
        <v>11</v>
      </c>
      <c r="W779" s="194">
        <f>SUM(W774:W778)</f>
        <v>0</v>
      </c>
      <c r="X779" s="194">
        <f t="shared" ref="X779:AU779" si="454">SUM(X774:X778)</f>
        <v>0</v>
      </c>
      <c r="Y779" s="194">
        <f t="shared" si="454"/>
        <v>0</v>
      </c>
      <c r="Z779" s="194">
        <f t="shared" si="454"/>
        <v>0</v>
      </c>
      <c r="AA779" s="194">
        <f t="shared" si="454"/>
        <v>0</v>
      </c>
      <c r="AB779" s="194">
        <f t="shared" si="454"/>
        <v>0</v>
      </c>
      <c r="AC779" s="194">
        <f t="shared" si="454"/>
        <v>0</v>
      </c>
      <c r="AD779" s="194">
        <f t="shared" si="454"/>
        <v>0</v>
      </c>
      <c r="AE779" s="194">
        <f t="shared" si="454"/>
        <v>0</v>
      </c>
      <c r="AF779" s="194">
        <f t="shared" si="454"/>
        <v>0</v>
      </c>
      <c r="AG779" s="194">
        <f t="shared" si="454"/>
        <v>0</v>
      </c>
      <c r="AH779" s="176">
        <f t="shared" si="454"/>
        <v>0</v>
      </c>
      <c r="AI779" s="176">
        <f t="shared" si="454"/>
        <v>0</v>
      </c>
      <c r="AJ779" s="176">
        <f t="shared" si="454"/>
        <v>0</v>
      </c>
      <c r="AK779" s="194">
        <f t="shared" si="454"/>
        <v>0</v>
      </c>
      <c r="AL779" s="194">
        <f t="shared" si="454"/>
        <v>0</v>
      </c>
      <c r="AM779" s="194">
        <f t="shared" si="454"/>
        <v>0</v>
      </c>
      <c r="AN779" s="194">
        <f t="shared" si="454"/>
        <v>0</v>
      </c>
      <c r="AO779" s="194">
        <f t="shared" si="454"/>
        <v>0</v>
      </c>
      <c r="AP779" s="194">
        <f t="shared" si="454"/>
        <v>0</v>
      </c>
      <c r="AQ779" s="194">
        <f t="shared" si="454"/>
        <v>0</v>
      </c>
      <c r="AR779" s="194">
        <f t="shared" si="454"/>
        <v>0</v>
      </c>
      <c r="AS779" s="194">
        <f t="shared" si="454"/>
        <v>0</v>
      </c>
      <c r="AT779" s="194">
        <f t="shared" si="454"/>
        <v>0</v>
      </c>
      <c r="AU779" s="176">
        <f t="shared" si="454"/>
        <v>0</v>
      </c>
      <c r="AV779" s="329"/>
    </row>
    <row r="780" spans="1:48" ht="15.75" customHeight="1" x14ac:dyDescent="0.25">
      <c r="A780" s="419"/>
      <c r="B780" s="482" t="s">
        <v>773</v>
      </c>
      <c r="C780" s="558" t="s">
        <v>774</v>
      </c>
      <c r="D780" s="561" t="s">
        <v>660</v>
      </c>
      <c r="E780" s="564" t="s">
        <v>775</v>
      </c>
      <c r="F780" s="6" t="s">
        <v>18</v>
      </c>
      <c r="G780" s="6" t="s">
        <v>20</v>
      </c>
      <c r="H780" s="6" t="s">
        <v>59</v>
      </c>
      <c r="I780" s="6" t="s">
        <v>722</v>
      </c>
      <c r="J780" s="479">
        <v>2020</v>
      </c>
      <c r="K780" s="479">
        <v>2023</v>
      </c>
      <c r="L780" s="488">
        <v>36.412999999999997</v>
      </c>
      <c r="M780" s="510">
        <f>W785+R785+S785+T785</f>
        <v>0</v>
      </c>
      <c r="N780" s="9">
        <v>0</v>
      </c>
      <c r="O780" s="9">
        <v>0</v>
      </c>
      <c r="P780" s="9">
        <v>2.5207100000000002</v>
      </c>
      <c r="R780" s="9">
        <v>0</v>
      </c>
      <c r="S780" s="9">
        <v>0</v>
      </c>
      <c r="T780" s="9">
        <v>0</v>
      </c>
      <c r="U780" s="9">
        <f>SUM(N780:T780)</f>
        <v>2.5207100000000002</v>
      </c>
      <c r="V780" s="205" t="s">
        <v>3</v>
      </c>
      <c r="W780" s="94">
        <v>0</v>
      </c>
      <c r="X780" s="94">
        <v>0</v>
      </c>
      <c r="Y780" s="94">
        <v>0</v>
      </c>
      <c r="Z780" s="94">
        <v>0</v>
      </c>
      <c r="AA780" s="94">
        <v>0</v>
      </c>
      <c r="AB780" s="94">
        <v>0</v>
      </c>
      <c r="AC780" s="94">
        <v>0</v>
      </c>
      <c r="AD780" s="94">
        <v>0</v>
      </c>
      <c r="AE780" s="94">
        <v>0</v>
      </c>
      <c r="AF780" s="94">
        <v>0</v>
      </c>
      <c r="AG780" s="94">
        <v>0</v>
      </c>
      <c r="AH780" s="9">
        <v>0</v>
      </c>
      <c r="AI780" s="9">
        <v>0</v>
      </c>
      <c r="AJ780" s="9">
        <v>0</v>
      </c>
      <c r="AK780" s="94">
        <v>0</v>
      </c>
      <c r="AL780" s="94">
        <v>0</v>
      </c>
      <c r="AM780" s="94">
        <v>0</v>
      </c>
      <c r="AN780" s="94">
        <v>0</v>
      </c>
      <c r="AO780" s="94">
        <v>0</v>
      </c>
      <c r="AP780" s="94">
        <v>0</v>
      </c>
      <c r="AQ780" s="94">
        <v>0</v>
      </c>
      <c r="AR780" s="94">
        <v>0</v>
      </c>
      <c r="AS780" s="94">
        <v>0</v>
      </c>
      <c r="AT780" s="94">
        <v>0</v>
      </c>
      <c r="AU780" s="9">
        <v>0</v>
      </c>
      <c r="AV780" s="303"/>
    </row>
    <row r="781" spans="1:48" ht="31.5" x14ac:dyDescent="0.25">
      <c r="A781" s="419"/>
      <c r="B781" s="483"/>
      <c r="C781" s="559"/>
      <c r="D781" s="562"/>
      <c r="E781" s="565"/>
      <c r="F781" s="6" t="s">
        <v>19</v>
      </c>
      <c r="G781" s="6" t="s">
        <v>22</v>
      </c>
      <c r="H781" s="6" t="s">
        <v>59</v>
      </c>
      <c r="I781" s="6" t="s">
        <v>776</v>
      </c>
      <c r="J781" s="480"/>
      <c r="K781" s="480"/>
      <c r="L781" s="556"/>
      <c r="M781" s="51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455">SUM(N781:T781)</f>
        <v>0</v>
      </c>
      <c r="V781" s="173" t="s">
        <v>8</v>
      </c>
      <c r="W781" s="94">
        <v>0</v>
      </c>
      <c r="X781" s="94">
        <v>0</v>
      </c>
      <c r="Y781" s="94">
        <v>0</v>
      </c>
      <c r="Z781" s="94">
        <v>0</v>
      </c>
      <c r="AA781" s="94">
        <v>0</v>
      </c>
      <c r="AB781" s="94">
        <v>0</v>
      </c>
      <c r="AC781" s="94">
        <v>0</v>
      </c>
      <c r="AD781" s="94">
        <v>0</v>
      </c>
      <c r="AE781" s="94">
        <v>0</v>
      </c>
      <c r="AF781" s="94">
        <v>0</v>
      </c>
      <c r="AG781" s="94">
        <v>0</v>
      </c>
      <c r="AH781" s="9">
        <v>0</v>
      </c>
      <c r="AI781" s="9">
        <v>0</v>
      </c>
      <c r="AJ781" s="9">
        <v>0</v>
      </c>
      <c r="AK781" s="94">
        <v>0</v>
      </c>
      <c r="AL781" s="94">
        <v>0</v>
      </c>
      <c r="AM781" s="94">
        <v>0</v>
      </c>
      <c r="AN781" s="94">
        <v>0</v>
      </c>
      <c r="AO781" s="94">
        <v>0</v>
      </c>
      <c r="AP781" s="94">
        <v>0</v>
      </c>
      <c r="AQ781" s="94">
        <v>0</v>
      </c>
      <c r="AR781" s="94">
        <v>0</v>
      </c>
      <c r="AS781" s="94">
        <v>0</v>
      </c>
      <c r="AT781" s="94">
        <v>0</v>
      </c>
      <c r="AU781" s="9">
        <v>0</v>
      </c>
      <c r="AV781" s="303"/>
    </row>
    <row r="782" spans="1:48" ht="47.25" x14ac:dyDescent="0.25">
      <c r="A782" s="419"/>
      <c r="B782" s="483"/>
      <c r="C782" s="559"/>
      <c r="D782" s="562"/>
      <c r="E782" s="565"/>
      <c r="F782" s="485" t="s">
        <v>39</v>
      </c>
      <c r="G782" s="485" t="s">
        <v>21</v>
      </c>
      <c r="H782" s="485" t="s">
        <v>59</v>
      </c>
      <c r="I782" s="485" t="s">
        <v>377</v>
      </c>
      <c r="J782" s="480"/>
      <c r="K782" s="480"/>
      <c r="L782" s="556"/>
      <c r="M782" s="51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5" t="s">
        <v>50</v>
      </c>
      <c r="W782" s="94">
        <v>0</v>
      </c>
      <c r="X782" s="94">
        <v>0</v>
      </c>
      <c r="Y782" s="94">
        <v>0</v>
      </c>
      <c r="Z782" s="94">
        <v>0</v>
      </c>
      <c r="AA782" s="94">
        <v>0</v>
      </c>
      <c r="AB782" s="94">
        <v>0</v>
      </c>
      <c r="AC782" s="94">
        <v>0</v>
      </c>
      <c r="AD782" s="94">
        <v>0</v>
      </c>
      <c r="AE782" s="94">
        <v>0</v>
      </c>
      <c r="AF782" s="94">
        <v>0</v>
      </c>
      <c r="AG782" s="94">
        <v>0</v>
      </c>
      <c r="AH782" s="9">
        <v>0</v>
      </c>
      <c r="AI782" s="9">
        <v>0</v>
      </c>
      <c r="AJ782" s="9">
        <v>0</v>
      </c>
      <c r="AK782" s="94">
        <v>0</v>
      </c>
      <c r="AL782" s="94">
        <v>0</v>
      </c>
      <c r="AM782" s="94">
        <v>0</v>
      </c>
      <c r="AN782" s="94">
        <v>0</v>
      </c>
      <c r="AO782" s="94">
        <v>0</v>
      </c>
      <c r="AP782" s="94">
        <v>0</v>
      </c>
      <c r="AQ782" s="94">
        <v>0</v>
      </c>
      <c r="AR782" s="94">
        <v>0</v>
      </c>
      <c r="AS782" s="94">
        <v>0</v>
      </c>
      <c r="AT782" s="94">
        <v>0</v>
      </c>
      <c r="AU782" s="9">
        <v>0</v>
      </c>
      <c r="AV782" s="303"/>
    </row>
    <row r="783" spans="1:48" ht="15.75" customHeight="1" x14ac:dyDescent="0.25">
      <c r="A783" s="419"/>
      <c r="B783" s="483"/>
      <c r="C783" s="559"/>
      <c r="D783" s="562"/>
      <c r="E783" s="565"/>
      <c r="F783" s="486"/>
      <c r="G783" s="486"/>
      <c r="H783" s="486"/>
      <c r="I783" s="486"/>
      <c r="J783" s="480"/>
      <c r="K783" s="480"/>
      <c r="L783" s="556"/>
      <c r="M783" s="51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455"/>
        <v>0</v>
      </c>
      <c r="V783" s="205" t="s">
        <v>51</v>
      </c>
      <c r="W783" s="94">
        <v>0</v>
      </c>
      <c r="X783" s="94">
        <v>0</v>
      </c>
      <c r="Y783" s="94">
        <v>0</v>
      </c>
      <c r="Z783" s="94">
        <v>0</v>
      </c>
      <c r="AA783" s="94">
        <v>0</v>
      </c>
      <c r="AB783" s="94">
        <v>0</v>
      </c>
      <c r="AC783" s="94">
        <v>0</v>
      </c>
      <c r="AD783" s="94">
        <v>0</v>
      </c>
      <c r="AE783" s="94">
        <v>0</v>
      </c>
      <c r="AF783" s="94">
        <v>0</v>
      </c>
      <c r="AG783" s="94">
        <v>0</v>
      </c>
      <c r="AH783" s="9">
        <v>0</v>
      </c>
      <c r="AI783" s="9">
        <v>0</v>
      </c>
      <c r="AJ783" s="9">
        <v>0</v>
      </c>
      <c r="AK783" s="94">
        <v>0</v>
      </c>
      <c r="AL783" s="94">
        <v>0</v>
      </c>
      <c r="AM783" s="94">
        <v>0</v>
      </c>
      <c r="AN783" s="94">
        <v>0</v>
      </c>
      <c r="AO783" s="94">
        <v>0</v>
      </c>
      <c r="AP783" s="94">
        <v>0</v>
      </c>
      <c r="AQ783" s="94">
        <v>0</v>
      </c>
      <c r="AR783" s="94">
        <v>0</v>
      </c>
      <c r="AS783" s="94">
        <v>0</v>
      </c>
      <c r="AT783" s="94">
        <v>0</v>
      </c>
      <c r="AU783" s="9">
        <v>0</v>
      </c>
      <c r="AV783" s="303"/>
    </row>
    <row r="784" spans="1:48" ht="15.75" customHeight="1" x14ac:dyDescent="0.25">
      <c r="A784" s="419"/>
      <c r="B784" s="483"/>
      <c r="C784" s="559"/>
      <c r="D784" s="562"/>
      <c r="E784" s="565"/>
      <c r="F784" s="486"/>
      <c r="G784" s="486"/>
      <c r="H784" s="486"/>
      <c r="I784" s="486"/>
      <c r="J784" s="480"/>
      <c r="K784" s="480"/>
      <c r="L784" s="556"/>
      <c r="M784" s="511"/>
      <c r="N784" s="86">
        <v>0</v>
      </c>
      <c r="O784" s="86">
        <v>33.892000000000003</v>
      </c>
      <c r="P784" s="86">
        <v>0</v>
      </c>
      <c r="R784" s="86">
        <v>0</v>
      </c>
      <c r="S784" s="86">
        <v>0</v>
      </c>
      <c r="T784" s="86">
        <v>0</v>
      </c>
      <c r="U784" s="9">
        <f t="shared" si="455"/>
        <v>33.892000000000003</v>
      </c>
      <c r="V784" s="205" t="s">
        <v>52</v>
      </c>
      <c r="W784" s="192">
        <v>0</v>
      </c>
      <c r="X784" s="192">
        <v>0</v>
      </c>
      <c r="Y784" s="192">
        <v>0</v>
      </c>
      <c r="Z784" s="192">
        <v>0</v>
      </c>
      <c r="AA784" s="192">
        <v>0</v>
      </c>
      <c r="AB784" s="192">
        <v>0</v>
      </c>
      <c r="AC784" s="192">
        <v>0</v>
      </c>
      <c r="AD784" s="192">
        <v>0</v>
      </c>
      <c r="AE784" s="192">
        <v>0</v>
      </c>
      <c r="AF784" s="192">
        <v>0</v>
      </c>
      <c r="AG784" s="192">
        <v>0</v>
      </c>
      <c r="AH784" s="86">
        <v>0</v>
      </c>
      <c r="AI784" s="86">
        <v>0</v>
      </c>
      <c r="AJ784" s="86">
        <v>0</v>
      </c>
      <c r="AK784" s="192">
        <v>0</v>
      </c>
      <c r="AL784" s="192">
        <v>0</v>
      </c>
      <c r="AM784" s="192">
        <v>0</v>
      </c>
      <c r="AN784" s="192">
        <v>0</v>
      </c>
      <c r="AO784" s="192">
        <v>0</v>
      </c>
      <c r="AP784" s="192">
        <v>0</v>
      </c>
      <c r="AQ784" s="192">
        <v>0</v>
      </c>
      <c r="AR784" s="192">
        <v>0</v>
      </c>
      <c r="AS784" s="192">
        <v>0</v>
      </c>
      <c r="AT784" s="192">
        <v>0</v>
      </c>
      <c r="AU784" s="86">
        <v>0</v>
      </c>
      <c r="AV784" s="303"/>
    </row>
    <row r="785" spans="1:48" x14ac:dyDescent="0.25">
      <c r="A785" s="419"/>
      <c r="B785" s="484"/>
      <c r="C785" s="560"/>
      <c r="D785" s="563"/>
      <c r="E785" s="566"/>
      <c r="F785" s="487"/>
      <c r="G785" s="487"/>
      <c r="H785" s="487"/>
      <c r="I785" s="487"/>
      <c r="J785" s="481"/>
      <c r="K785" s="481"/>
      <c r="L785" s="557"/>
      <c r="M785" s="512"/>
      <c r="N785" s="88">
        <f>SUM(N780:N784)</f>
        <v>0</v>
      </c>
      <c r="O785" s="88">
        <f t="shared" ref="O785:T785" si="456">SUM(O780:O784)</f>
        <v>33.892000000000003</v>
      </c>
      <c r="P785" s="88">
        <f t="shared" si="456"/>
        <v>2.5207100000000002</v>
      </c>
      <c r="Q785" s="186"/>
      <c r="R785" s="186">
        <f t="shared" si="456"/>
        <v>0</v>
      </c>
      <c r="S785" s="186">
        <f t="shared" si="456"/>
        <v>0</v>
      </c>
      <c r="T785" s="186">
        <f t="shared" si="456"/>
        <v>0</v>
      </c>
      <c r="U785" s="186">
        <f t="shared" si="455"/>
        <v>36.412710000000004</v>
      </c>
      <c r="V785" s="178" t="s">
        <v>11</v>
      </c>
      <c r="W785" s="201">
        <f>SUM(W780:W784)</f>
        <v>0</v>
      </c>
      <c r="X785" s="201">
        <f t="shared" ref="X785:AU785" si="457">SUM(X780:X784)</f>
        <v>0</v>
      </c>
      <c r="Y785" s="201">
        <f t="shared" si="457"/>
        <v>0</v>
      </c>
      <c r="Z785" s="201">
        <f t="shared" si="457"/>
        <v>0</v>
      </c>
      <c r="AA785" s="201">
        <f t="shared" si="457"/>
        <v>0</v>
      </c>
      <c r="AB785" s="201">
        <f t="shared" si="457"/>
        <v>0</v>
      </c>
      <c r="AC785" s="201">
        <f t="shared" si="457"/>
        <v>0</v>
      </c>
      <c r="AD785" s="201">
        <f t="shared" si="457"/>
        <v>0</v>
      </c>
      <c r="AE785" s="201">
        <f t="shared" si="457"/>
        <v>0</v>
      </c>
      <c r="AF785" s="201">
        <f t="shared" si="457"/>
        <v>0</v>
      </c>
      <c r="AG785" s="201">
        <f t="shared" si="457"/>
        <v>0</v>
      </c>
      <c r="AH785" s="202">
        <f t="shared" si="457"/>
        <v>0</v>
      </c>
      <c r="AI785" s="202">
        <f t="shared" si="457"/>
        <v>0</v>
      </c>
      <c r="AJ785" s="202">
        <f t="shared" si="457"/>
        <v>0</v>
      </c>
      <c r="AK785" s="201">
        <f t="shared" si="457"/>
        <v>0</v>
      </c>
      <c r="AL785" s="201">
        <f t="shared" si="457"/>
        <v>0</v>
      </c>
      <c r="AM785" s="201">
        <f t="shared" si="457"/>
        <v>0</v>
      </c>
      <c r="AN785" s="201">
        <f t="shared" si="457"/>
        <v>0</v>
      </c>
      <c r="AO785" s="201">
        <f t="shared" si="457"/>
        <v>0</v>
      </c>
      <c r="AP785" s="201">
        <f t="shared" si="457"/>
        <v>0</v>
      </c>
      <c r="AQ785" s="201">
        <f t="shared" si="457"/>
        <v>0</v>
      </c>
      <c r="AR785" s="201">
        <f t="shared" si="457"/>
        <v>0</v>
      </c>
      <c r="AS785" s="201">
        <f t="shared" si="457"/>
        <v>0</v>
      </c>
      <c r="AT785" s="201">
        <f t="shared" si="457"/>
        <v>0</v>
      </c>
      <c r="AU785" s="202">
        <f t="shared" si="457"/>
        <v>0</v>
      </c>
      <c r="AV785" s="333"/>
    </row>
    <row r="786" spans="1:48" ht="15.75" customHeight="1" x14ac:dyDescent="0.25">
      <c r="A786" s="419"/>
      <c r="B786" s="482" t="s">
        <v>777</v>
      </c>
      <c r="C786" s="558" t="s">
        <v>778</v>
      </c>
      <c r="D786" s="561" t="s">
        <v>628</v>
      </c>
      <c r="E786" s="564" t="s">
        <v>779</v>
      </c>
      <c r="F786" s="6" t="s">
        <v>18</v>
      </c>
      <c r="G786" s="6" t="s">
        <v>20</v>
      </c>
      <c r="H786" s="6" t="s">
        <v>296</v>
      </c>
      <c r="I786" s="6" t="s">
        <v>296</v>
      </c>
      <c r="J786" s="479">
        <v>2021</v>
      </c>
      <c r="K786" s="479">
        <v>2021</v>
      </c>
      <c r="L786" s="488">
        <v>6.4619999999999997</v>
      </c>
      <c r="M786" s="510">
        <f>Q791+R791+S791+T791</f>
        <v>0</v>
      </c>
      <c r="N786" s="9">
        <v>0</v>
      </c>
      <c r="O786" s="9">
        <v>0</v>
      </c>
      <c r="P786" s="9">
        <v>6.4629700000000003</v>
      </c>
      <c r="Q786" s="9">
        <v>0</v>
      </c>
      <c r="R786" s="9">
        <v>0</v>
      </c>
      <c r="S786" s="9">
        <v>0</v>
      </c>
      <c r="T786" s="9">
        <v>0</v>
      </c>
      <c r="U786" s="9">
        <f>SUM(N786:T786)</f>
        <v>6.4629700000000003</v>
      </c>
      <c r="V786" s="205" t="s">
        <v>3</v>
      </c>
      <c r="W786" s="94">
        <v>0</v>
      </c>
      <c r="X786" s="94">
        <v>0</v>
      </c>
      <c r="Y786" s="94">
        <v>0</v>
      </c>
      <c r="Z786" s="94">
        <v>0</v>
      </c>
      <c r="AA786" s="94">
        <v>0</v>
      </c>
      <c r="AB786" s="94">
        <v>0</v>
      </c>
      <c r="AC786" s="94">
        <v>0</v>
      </c>
      <c r="AD786" s="94">
        <v>0</v>
      </c>
      <c r="AE786" s="94">
        <v>0</v>
      </c>
      <c r="AF786" s="94">
        <v>0</v>
      </c>
      <c r="AG786" s="94">
        <v>0</v>
      </c>
      <c r="AH786" s="9">
        <v>0</v>
      </c>
      <c r="AI786" s="9">
        <v>0</v>
      </c>
      <c r="AJ786" s="9">
        <v>0</v>
      </c>
      <c r="AK786" s="94">
        <v>0</v>
      </c>
      <c r="AL786" s="94">
        <v>0</v>
      </c>
      <c r="AM786" s="94">
        <v>0</v>
      </c>
      <c r="AN786" s="94">
        <v>0</v>
      </c>
      <c r="AO786" s="94">
        <v>0</v>
      </c>
      <c r="AP786" s="94">
        <v>0</v>
      </c>
      <c r="AQ786" s="94">
        <v>0</v>
      </c>
      <c r="AR786" s="94">
        <v>0</v>
      </c>
      <c r="AS786" s="94">
        <v>0</v>
      </c>
      <c r="AT786" s="94">
        <v>0</v>
      </c>
      <c r="AU786" s="9">
        <v>0</v>
      </c>
      <c r="AV786" s="303"/>
    </row>
    <row r="787" spans="1:48" ht="31.5" x14ac:dyDescent="0.25">
      <c r="A787" s="419"/>
      <c r="B787" s="483"/>
      <c r="C787" s="559"/>
      <c r="D787" s="562"/>
      <c r="E787" s="565"/>
      <c r="F787" s="6" t="s">
        <v>19</v>
      </c>
      <c r="G787" s="6" t="s">
        <v>22</v>
      </c>
      <c r="H787" s="6" t="s">
        <v>296</v>
      </c>
      <c r="I787" s="6" t="s">
        <v>296</v>
      </c>
      <c r="J787" s="480"/>
      <c r="K787" s="480"/>
      <c r="L787" s="556"/>
      <c r="M787" s="511"/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f t="shared" ref="U787:U791" si="458">SUM(N787:T787)</f>
        <v>0</v>
      </c>
      <c r="V787" s="173" t="s">
        <v>8</v>
      </c>
      <c r="W787" s="94">
        <v>0</v>
      </c>
      <c r="X787" s="94">
        <v>0</v>
      </c>
      <c r="Y787" s="94">
        <v>0</v>
      </c>
      <c r="Z787" s="94">
        <v>0</v>
      </c>
      <c r="AA787" s="94">
        <v>0</v>
      </c>
      <c r="AB787" s="94">
        <v>0</v>
      </c>
      <c r="AC787" s="94">
        <v>0</v>
      </c>
      <c r="AD787" s="94">
        <v>0</v>
      </c>
      <c r="AE787" s="94">
        <v>0</v>
      </c>
      <c r="AF787" s="94">
        <v>0</v>
      </c>
      <c r="AG787" s="94">
        <v>0</v>
      </c>
      <c r="AH787" s="9">
        <v>0</v>
      </c>
      <c r="AI787" s="9">
        <v>0</v>
      </c>
      <c r="AJ787" s="9">
        <v>0</v>
      </c>
      <c r="AK787" s="94">
        <v>0</v>
      </c>
      <c r="AL787" s="94">
        <v>0</v>
      </c>
      <c r="AM787" s="94">
        <v>0</v>
      </c>
      <c r="AN787" s="94">
        <v>0</v>
      </c>
      <c r="AO787" s="94">
        <v>0</v>
      </c>
      <c r="AP787" s="94">
        <v>0</v>
      </c>
      <c r="AQ787" s="94">
        <v>0</v>
      </c>
      <c r="AR787" s="94">
        <v>0</v>
      </c>
      <c r="AS787" s="94">
        <v>0</v>
      </c>
      <c r="AT787" s="94">
        <v>0</v>
      </c>
      <c r="AU787" s="9">
        <v>0</v>
      </c>
      <c r="AV787" s="303"/>
    </row>
    <row r="788" spans="1:48" ht="47.25" x14ac:dyDescent="0.25">
      <c r="A788" s="419"/>
      <c r="B788" s="483"/>
      <c r="C788" s="559"/>
      <c r="D788" s="562"/>
      <c r="E788" s="565"/>
      <c r="F788" s="485" t="s">
        <v>39</v>
      </c>
      <c r="G788" s="485" t="s">
        <v>21</v>
      </c>
      <c r="H788" s="485" t="s">
        <v>297</v>
      </c>
      <c r="I788" s="485" t="s">
        <v>780</v>
      </c>
      <c r="J788" s="480"/>
      <c r="K788" s="480"/>
      <c r="L788" s="556"/>
      <c r="M788" s="511"/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5" t="s">
        <v>50</v>
      </c>
      <c r="W788" s="94">
        <v>0</v>
      </c>
      <c r="X788" s="94">
        <v>0</v>
      </c>
      <c r="Y788" s="94">
        <v>0</v>
      </c>
      <c r="Z788" s="94">
        <v>0</v>
      </c>
      <c r="AA788" s="94">
        <v>0</v>
      </c>
      <c r="AB788" s="94">
        <v>0</v>
      </c>
      <c r="AC788" s="94">
        <v>0</v>
      </c>
      <c r="AD788" s="94">
        <v>0</v>
      </c>
      <c r="AE788" s="94">
        <v>0</v>
      </c>
      <c r="AF788" s="94">
        <v>0</v>
      </c>
      <c r="AG788" s="94">
        <v>0</v>
      </c>
      <c r="AH788" s="9">
        <v>0</v>
      </c>
      <c r="AI788" s="9">
        <v>0</v>
      </c>
      <c r="AJ788" s="9">
        <v>0</v>
      </c>
      <c r="AK788" s="94">
        <v>0</v>
      </c>
      <c r="AL788" s="94">
        <v>0</v>
      </c>
      <c r="AM788" s="94">
        <v>0</v>
      </c>
      <c r="AN788" s="94">
        <v>0</v>
      </c>
      <c r="AO788" s="94">
        <v>0</v>
      </c>
      <c r="AP788" s="94">
        <v>0</v>
      </c>
      <c r="AQ788" s="94">
        <v>0</v>
      </c>
      <c r="AR788" s="94">
        <v>0</v>
      </c>
      <c r="AS788" s="94">
        <v>0</v>
      </c>
      <c r="AT788" s="94">
        <v>0</v>
      </c>
      <c r="AU788" s="9">
        <v>0</v>
      </c>
      <c r="AV788" s="303"/>
    </row>
    <row r="789" spans="1:48" x14ac:dyDescent="0.25">
      <c r="A789" s="419"/>
      <c r="B789" s="483"/>
      <c r="C789" s="559"/>
      <c r="D789" s="562"/>
      <c r="E789" s="565"/>
      <c r="F789" s="486"/>
      <c r="G789" s="486"/>
      <c r="H789" s="486"/>
      <c r="I789" s="486"/>
      <c r="J789" s="480"/>
      <c r="K789" s="480"/>
      <c r="L789" s="556"/>
      <c r="M789" s="511"/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f t="shared" si="458"/>
        <v>0</v>
      </c>
      <c r="V789" s="205" t="s">
        <v>51</v>
      </c>
      <c r="W789" s="94">
        <v>0</v>
      </c>
      <c r="X789" s="94">
        <v>0</v>
      </c>
      <c r="Y789" s="94">
        <v>0</v>
      </c>
      <c r="Z789" s="94">
        <v>0</v>
      </c>
      <c r="AA789" s="94">
        <v>0</v>
      </c>
      <c r="AB789" s="94">
        <v>0</v>
      </c>
      <c r="AC789" s="94">
        <v>0</v>
      </c>
      <c r="AD789" s="94">
        <v>0</v>
      </c>
      <c r="AE789" s="94">
        <v>0</v>
      </c>
      <c r="AF789" s="94">
        <v>0</v>
      </c>
      <c r="AG789" s="94">
        <v>0</v>
      </c>
      <c r="AH789" s="9">
        <v>0</v>
      </c>
      <c r="AI789" s="9">
        <v>0</v>
      </c>
      <c r="AJ789" s="9">
        <v>0</v>
      </c>
      <c r="AK789" s="94">
        <v>0</v>
      </c>
      <c r="AL789" s="94">
        <v>0</v>
      </c>
      <c r="AM789" s="94">
        <v>0</v>
      </c>
      <c r="AN789" s="94">
        <v>0</v>
      </c>
      <c r="AO789" s="94">
        <v>0</v>
      </c>
      <c r="AP789" s="94">
        <v>0</v>
      </c>
      <c r="AQ789" s="94">
        <v>0</v>
      </c>
      <c r="AR789" s="94">
        <v>0</v>
      </c>
      <c r="AS789" s="94">
        <v>0</v>
      </c>
      <c r="AT789" s="94">
        <v>0</v>
      </c>
      <c r="AU789" s="9">
        <v>0</v>
      </c>
      <c r="AV789" s="303"/>
    </row>
    <row r="790" spans="1:48" ht="15.75" customHeight="1" x14ac:dyDescent="0.25">
      <c r="A790" s="419"/>
      <c r="B790" s="483"/>
      <c r="C790" s="559"/>
      <c r="D790" s="562"/>
      <c r="E790" s="565"/>
      <c r="F790" s="486"/>
      <c r="G790" s="486"/>
      <c r="H790" s="486"/>
      <c r="I790" s="486"/>
      <c r="J790" s="480"/>
      <c r="K790" s="480"/>
      <c r="L790" s="556"/>
      <c r="M790" s="511"/>
      <c r="N790" s="86">
        <v>0</v>
      </c>
      <c r="O790" s="86">
        <v>0</v>
      </c>
      <c r="P790" s="86">
        <v>0</v>
      </c>
      <c r="Q790" s="86">
        <v>0</v>
      </c>
      <c r="R790" s="86">
        <v>0</v>
      </c>
      <c r="S790" s="86">
        <v>0</v>
      </c>
      <c r="T790" s="86">
        <v>0</v>
      </c>
      <c r="U790" s="9">
        <f t="shared" si="458"/>
        <v>0</v>
      </c>
      <c r="V790" s="205" t="s">
        <v>52</v>
      </c>
      <c r="W790" s="192">
        <v>0</v>
      </c>
      <c r="X790" s="192">
        <v>0</v>
      </c>
      <c r="Y790" s="192">
        <v>0</v>
      </c>
      <c r="Z790" s="192">
        <v>0</v>
      </c>
      <c r="AA790" s="192">
        <v>0</v>
      </c>
      <c r="AB790" s="192">
        <v>0</v>
      </c>
      <c r="AC790" s="192">
        <v>0</v>
      </c>
      <c r="AD790" s="192">
        <v>0</v>
      </c>
      <c r="AE790" s="192">
        <v>0</v>
      </c>
      <c r="AF790" s="192">
        <v>0</v>
      </c>
      <c r="AG790" s="192">
        <v>0</v>
      </c>
      <c r="AH790" s="86">
        <v>0</v>
      </c>
      <c r="AI790" s="86">
        <v>0</v>
      </c>
      <c r="AJ790" s="86">
        <v>0</v>
      </c>
      <c r="AK790" s="192">
        <v>0</v>
      </c>
      <c r="AL790" s="192">
        <v>0</v>
      </c>
      <c r="AM790" s="192">
        <v>0</v>
      </c>
      <c r="AN790" s="192">
        <v>0</v>
      </c>
      <c r="AO790" s="192">
        <v>0</v>
      </c>
      <c r="AP790" s="192">
        <v>0</v>
      </c>
      <c r="AQ790" s="192">
        <v>0</v>
      </c>
      <c r="AR790" s="192">
        <v>0</v>
      </c>
      <c r="AS790" s="192">
        <v>0</v>
      </c>
      <c r="AT790" s="192">
        <v>0</v>
      </c>
      <c r="AU790" s="86">
        <v>0</v>
      </c>
      <c r="AV790" s="303"/>
    </row>
    <row r="791" spans="1:48" x14ac:dyDescent="0.25">
      <c r="A791" s="419"/>
      <c r="B791" s="484"/>
      <c r="C791" s="560"/>
      <c r="D791" s="563"/>
      <c r="E791" s="566"/>
      <c r="F791" s="487"/>
      <c r="G791" s="487"/>
      <c r="H791" s="487"/>
      <c r="I791" s="487"/>
      <c r="J791" s="481"/>
      <c r="K791" s="481"/>
      <c r="L791" s="557"/>
      <c r="M791" s="512"/>
      <c r="N791" s="88">
        <f>SUM(N786:N790)</f>
        <v>0</v>
      </c>
      <c r="O791" s="88">
        <f t="shared" ref="O791:T791" si="459">SUM(O786:O790)</f>
        <v>0</v>
      </c>
      <c r="P791" s="88">
        <f t="shared" si="459"/>
        <v>6.4629700000000003</v>
      </c>
      <c r="Q791" s="186">
        <f t="shared" si="459"/>
        <v>0</v>
      </c>
      <c r="R791" s="186">
        <f t="shared" si="459"/>
        <v>0</v>
      </c>
      <c r="S791" s="186">
        <f t="shared" si="459"/>
        <v>0</v>
      </c>
      <c r="T791" s="186">
        <f t="shared" si="459"/>
        <v>0</v>
      </c>
      <c r="U791" s="186">
        <f t="shared" si="458"/>
        <v>6.4629700000000003</v>
      </c>
      <c r="V791" s="178" t="s">
        <v>11</v>
      </c>
      <c r="W791" s="201">
        <f t="shared" ref="W791:AU791" si="460">SUM(W786:W790)</f>
        <v>0</v>
      </c>
      <c r="X791" s="201">
        <f t="shared" si="460"/>
        <v>0</v>
      </c>
      <c r="Y791" s="201">
        <f t="shared" si="460"/>
        <v>0</v>
      </c>
      <c r="Z791" s="201">
        <f t="shared" si="460"/>
        <v>0</v>
      </c>
      <c r="AA791" s="201">
        <f t="shared" si="460"/>
        <v>0</v>
      </c>
      <c r="AB791" s="201">
        <f t="shared" si="460"/>
        <v>0</v>
      </c>
      <c r="AC791" s="201">
        <f t="shared" si="460"/>
        <v>0</v>
      </c>
      <c r="AD791" s="201">
        <f t="shared" si="460"/>
        <v>0</v>
      </c>
      <c r="AE791" s="201">
        <f t="shared" si="460"/>
        <v>0</v>
      </c>
      <c r="AF791" s="201">
        <f t="shared" si="460"/>
        <v>0</v>
      </c>
      <c r="AG791" s="201">
        <f t="shared" si="460"/>
        <v>0</v>
      </c>
      <c r="AH791" s="202">
        <f t="shared" si="460"/>
        <v>0</v>
      </c>
      <c r="AI791" s="202">
        <f t="shared" si="460"/>
        <v>0</v>
      </c>
      <c r="AJ791" s="202">
        <f t="shared" si="460"/>
        <v>0</v>
      </c>
      <c r="AK791" s="201">
        <f t="shared" si="460"/>
        <v>0</v>
      </c>
      <c r="AL791" s="201">
        <f t="shared" si="460"/>
        <v>0</v>
      </c>
      <c r="AM791" s="201">
        <f t="shared" si="460"/>
        <v>0</v>
      </c>
      <c r="AN791" s="201">
        <f t="shared" si="460"/>
        <v>0</v>
      </c>
      <c r="AO791" s="201">
        <f t="shared" si="460"/>
        <v>0</v>
      </c>
      <c r="AP791" s="201">
        <f t="shared" si="460"/>
        <v>0</v>
      </c>
      <c r="AQ791" s="201">
        <f t="shared" si="460"/>
        <v>0</v>
      </c>
      <c r="AR791" s="201">
        <f t="shared" si="460"/>
        <v>0</v>
      </c>
      <c r="AS791" s="201">
        <f t="shared" si="460"/>
        <v>0</v>
      </c>
      <c r="AT791" s="201">
        <f t="shared" si="460"/>
        <v>0</v>
      </c>
      <c r="AU791" s="202">
        <f t="shared" si="460"/>
        <v>0</v>
      </c>
      <c r="AV791" s="333"/>
    </row>
    <row r="792" spans="1:48" ht="15.75" customHeight="1" x14ac:dyDescent="0.25">
      <c r="A792" s="419"/>
      <c r="B792" s="482" t="s">
        <v>781</v>
      </c>
      <c r="C792" s="558" t="s">
        <v>782</v>
      </c>
      <c r="D792" s="561" t="s">
        <v>660</v>
      </c>
      <c r="E792" s="564" t="s">
        <v>783</v>
      </c>
      <c r="F792" s="6" t="s">
        <v>18</v>
      </c>
      <c r="G792" s="6" t="s">
        <v>20</v>
      </c>
      <c r="H792" s="6" t="s">
        <v>59</v>
      </c>
      <c r="I792" s="6" t="s">
        <v>55</v>
      </c>
      <c r="J792" s="479">
        <v>2019</v>
      </c>
      <c r="K792" s="479">
        <v>2023</v>
      </c>
      <c r="L792" s="488">
        <v>47.296999999999997</v>
      </c>
      <c r="M792" s="510">
        <f>Q798+R798+S798+T798</f>
        <v>40.219919999999995</v>
      </c>
      <c r="N792" s="9">
        <v>3.3479000000000002E-2</v>
      </c>
      <c r="O792" s="9">
        <v>7.0444399999999998</v>
      </c>
      <c r="P792" s="9">
        <v>0</v>
      </c>
      <c r="Q792" s="9">
        <v>40.219919999999995</v>
      </c>
      <c r="R792" s="9">
        <v>0</v>
      </c>
      <c r="S792" s="9">
        <v>0</v>
      </c>
      <c r="T792" s="9">
        <v>0</v>
      </c>
      <c r="U792" s="9">
        <f>SUM(N792:T792)</f>
        <v>47.297838999999996</v>
      </c>
      <c r="V792" s="205" t="s">
        <v>3</v>
      </c>
      <c r="W792" s="94">
        <v>40219.919999999998</v>
      </c>
      <c r="X792" s="94">
        <f>X793</f>
        <v>169.93</v>
      </c>
      <c r="Y792" s="94">
        <f t="shared" ref="Y792:AS792" si="461">Y793</f>
        <v>0</v>
      </c>
      <c r="Z792" s="94">
        <f t="shared" si="461"/>
        <v>0</v>
      </c>
      <c r="AA792" s="94">
        <f t="shared" si="461"/>
        <v>0</v>
      </c>
      <c r="AB792" s="94">
        <f t="shared" si="461"/>
        <v>0</v>
      </c>
      <c r="AC792" s="94">
        <f t="shared" si="461"/>
        <v>0</v>
      </c>
      <c r="AD792" s="94">
        <f t="shared" si="461"/>
        <v>0</v>
      </c>
      <c r="AE792" s="94">
        <f t="shared" si="461"/>
        <v>0</v>
      </c>
      <c r="AF792" s="94">
        <f t="shared" si="461"/>
        <v>169.93</v>
      </c>
      <c r="AG792" s="94">
        <f t="shared" si="461"/>
        <v>169.93</v>
      </c>
      <c r="AH792" s="94">
        <f t="shared" si="461"/>
        <v>0</v>
      </c>
      <c r="AI792" s="94">
        <f t="shared" si="461"/>
        <v>0</v>
      </c>
      <c r="AJ792" s="94">
        <f t="shared" si="461"/>
        <v>0</v>
      </c>
      <c r="AK792" s="94">
        <f t="shared" si="461"/>
        <v>169.93</v>
      </c>
      <c r="AL792" s="94">
        <f t="shared" si="461"/>
        <v>0</v>
      </c>
      <c r="AM792" s="94">
        <f t="shared" si="461"/>
        <v>0</v>
      </c>
      <c r="AN792" s="94">
        <f t="shared" si="461"/>
        <v>0</v>
      </c>
      <c r="AO792" s="94">
        <f t="shared" si="461"/>
        <v>0</v>
      </c>
      <c r="AP792" s="94">
        <f t="shared" si="461"/>
        <v>0</v>
      </c>
      <c r="AQ792" s="94">
        <f t="shared" si="461"/>
        <v>0</v>
      </c>
      <c r="AR792" s="94">
        <f t="shared" si="461"/>
        <v>0</v>
      </c>
      <c r="AS792" s="94">
        <f t="shared" si="461"/>
        <v>0</v>
      </c>
      <c r="AT792" s="94">
        <v>0</v>
      </c>
      <c r="AU792" s="9">
        <v>0</v>
      </c>
      <c r="AV792" s="583" t="s">
        <v>998</v>
      </c>
    </row>
    <row r="793" spans="1:48" s="276" customFormat="1" ht="31.5" hidden="1" customHeight="1" x14ac:dyDescent="0.2">
      <c r="A793" s="419"/>
      <c r="B793" s="483"/>
      <c r="C793" s="559"/>
      <c r="D793" s="562"/>
      <c r="E793" s="565"/>
      <c r="F793" s="273"/>
      <c r="G793" s="273"/>
      <c r="H793" s="273"/>
      <c r="I793" s="273"/>
      <c r="J793" s="480"/>
      <c r="K793" s="480"/>
      <c r="L793" s="556"/>
      <c r="M793" s="511"/>
      <c r="N793" s="278"/>
      <c r="O793" s="278"/>
      <c r="P793" s="278"/>
      <c r="Q793" s="278"/>
      <c r="R793" s="278"/>
      <c r="S793" s="278"/>
      <c r="T793" s="278"/>
      <c r="U793" s="278"/>
      <c r="V793" s="288" t="s">
        <v>973</v>
      </c>
      <c r="W793" s="275"/>
      <c r="X793" s="275">
        <f>AF793</f>
        <v>169.93</v>
      </c>
      <c r="Y793" s="275"/>
      <c r="Z793" s="275"/>
      <c r="AA793" s="275"/>
      <c r="AB793" s="275"/>
      <c r="AC793" s="275"/>
      <c r="AD793" s="275"/>
      <c r="AE793" s="275"/>
      <c r="AF793" s="275">
        <v>169.93</v>
      </c>
      <c r="AG793" s="275">
        <f>AK793</f>
        <v>169.93</v>
      </c>
      <c r="AH793" s="278"/>
      <c r="AI793" s="278"/>
      <c r="AJ793" s="278"/>
      <c r="AK793" s="275">
        <v>169.93</v>
      </c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8"/>
      <c r="AV793" s="587"/>
    </row>
    <row r="794" spans="1:48" ht="31.5" x14ac:dyDescent="0.25">
      <c r="A794" s="419"/>
      <c r="B794" s="483"/>
      <c r="C794" s="559"/>
      <c r="D794" s="562"/>
      <c r="E794" s="565"/>
      <c r="F794" s="6" t="s">
        <v>19</v>
      </c>
      <c r="G794" s="6" t="s">
        <v>22</v>
      </c>
      <c r="H794" s="6" t="s">
        <v>59</v>
      </c>
      <c r="I794" s="6" t="s">
        <v>784</v>
      </c>
      <c r="J794" s="480"/>
      <c r="K794" s="480"/>
      <c r="L794" s="556"/>
      <c r="M794" s="51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 t="shared" ref="U794:U798" si="462">SUM(N794:T794)</f>
        <v>0</v>
      </c>
      <c r="V794" s="173" t="s">
        <v>8</v>
      </c>
      <c r="W794" s="94">
        <v>0</v>
      </c>
      <c r="X794" s="94">
        <v>0</v>
      </c>
      <c r="Y794" s="94">
        <v>0</v>
      </c>
      <c r="Z794" s="94">
        <v>0</v>
      </c>
      <c r="AA794" s="94">
        <v>0</v>
      </c>
      <c r="AB794" s="94">
        <v>0</v>
      </c>
      <c r="AC794" s="94">
        <v>0</v>
      </c>
      <c r="AD794" s="94">
        <v>0</v>
      </c>
      <c r="AE794" s="94">
        <v>0</v>
      </c>
      <c r="AF794" s="94">
        <v>0</v>
      </c>
      <c r="AG794" s="94">
        <v>0</v>
      </c>
      <c r="AH794" s="9">
        <v>0</v>
      </c>
      <c r="AI794" s="9">
        <v>0</v>
      </c>
      <c r="AJ794" s="9">
        <v>0</v>
      </c>
      <c r="AK794" s="94">
        <v>0</v>
      </c>
      <c r="AL794" s="94">
        <v>0</v>
      </c>
      <c r="AM794" s="94">
        <v>0</v>
      </c>
      <c r="AN794" s="94">
        <v>0</v>
      </c>
      <c r="AO794" s="94">
        <v>0</v>
      </c>
      <c r="AP794" s="94">
        <v>0</v>
      </c>
      <c r="AQ794" s="94">
        <v>0</v>
      </c>
      <c r="AR794" s="94">
        <v>0</v>
      </c>
      <c r="AS794" s="94">
        <v>0</v>
      </c>
      <c r="AT794" s="94">
        <v>0</v>
      </c>
      <c r="AU794" s="9">
        <v>0</v>
      </c>
      <c r="AV794" s="587"/>
    </row>
    <row r="795" spans="1:48" ht="47.25" x14ac:dyDescent="0.25">
      <c r="A795" s="419"/>
      <c r="B795" s="483"/>
      <c r="C795" s="559"/>
      <c r="D795" s="562"/>
      <c r="E795" s="565"/>
      <c r="F795" s="485" t="s">
        <v>39</v>
      </c>
      <c r="G795" s="485" t="s">
        <v>21</v>
      </c>
      <c r="H795" s="485" t="s">
        <v>59</v>
      </c>
      <c r="I795" s="485" t="s">
        <v>366</v>
      </c>
      <c r="J795" s="480"/>
      <c r="K795" s="480"/>
      <c r="L795" s="556"/>
      <c r="M795" s="51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>SUM(N795:T795)</f>
        <v>0</v>
      </c>
      <c r="V795" s="205" t="s">
        <v>50</v>
      </c>
      <c r="W795" s="94">
        <v>0</v>
      </c>
      <c r="X795" s="94">
        <v>0</v>
      </c>
      <c r="Y795" s="94">
        <v>0</v>
      </c>
      <c r="Z795" s="94">
        <v>0</v>
      </c>
      <c r="AA795" s="94">
        <v>0</v>
      </c>
      <c r="AB795" s="94">
        <v>0</v>
      </c>
      <c r="AC795" s="94">
        <v>0</v>
      </c>
      <c r="AD795" s="94">
        <v>0</v>
      </c>
      <c r="AE795" s="94">
        <v>0</v>
      </c>
      <c r="AF795" s="94">
        <v>0</v>
      </c>
      <c r="AG795" s="94">
        <v>0</v>
      </c>
      <c r="AH795" s="9">
        <v>0</v>
      </c>
      <c r="AI795" s="9">
        <v>0</v>
      </c>
      <c r="AJ795" s="9">
        <v>0</v>
      </c>
      <c r="AK795" s="94">
        <v>0</v>
      </c>
      <c r="AL795" s="94">
        <v>0</v>
      </c>
      <c r="AM795" s="94">
        <v>0</v>
      </c>
      <c r="AN795" s="94">
        <v>0</v>
      </c>
      <c r="AO795" s="94">
        <v>0</v>
      </c>
      <c r="AP795" s="94">
        <v>0</v>
      </c>
      <c r="AQ795" s="94">
        <v>0</v>
      </c>
      <c r="AR795" s="94">
        <v>0</v>
      </c>
      <c r="AS795" s="94">
        <v>0</v>
      </c>
      <c r="AT795" s="94">
        <v>0</v>
      </c>
      <c r="AU795" s="9">
        <v>0</v>
      </c>
      <c r="AV795" s="587"/>
    </row>
    <row r="796" spans="1:48" x14ac:dyDescent="0.25">
      <c r="A796" s="419"/>
      <c r="B796" s="483"/>
      <c r="C796" s="559"/>
      <c r="D796" s="562"/>
      <c r="E796" s="565"/>
      <c r="F796" s="486"/>
      <c r="G796" s="486"/>
      <c r="H796" s="486"/>
      <c r="I796" s="486"/>
      <c r="J796" s="480"/>
      <c r="K796" s="480"/>
      <c r="L796" s="556"/>
      <c r="M796" s="511"/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f t="shared" si="462"/>
        <v>0</v>
      </c>
      <c r="V796" s="205" t="s">
        <v>51</v>
      </c>
      <c r="W796" s="94">
        <v>0</v>
      </c>
      <c r="X796" s="94">
        <v>0</v>
      </c>
      <c r="Y796" s="94">
        <v>0</v>
      </c>
      <c r="Z796" s="94">
        <v>0</v>
      </c>
      <c r="AA796" s="94">
        <v>0</v>
      </c>
      <c r="AB796" s="94">
        <v>0</v>
      </c>
      <c r="AC796" s="94">
        <v>0</v>
      </c>
      <c r="AD796" s="94">
        <v>0</v>
      </c>
      <c r="AE796" s="94">
        <v>0</v>
      </c>
      <c r="AF796" s="94">
        <v>0</v>
      </c>
      <c r="AG796" s="94">
        <v>0</v>
      </c>
      <c r="AH796" s="9">
        <v>0</v>
      </c>
      <c r="AI796" s="9">
        <v>0</v>
      </c>
      <c r="AJ796" s="9">
        <v>0</v>
      </c>
      <c r="AK796" s="94">
        <v>0</v>
      </c>
      <c r="AL796" s="94">
        <v>0</v>
      </c>
      <c r="AM796" s="94">
        <v>0</v>
      </c>
      <c r="AN796" s="94">
        <v>0</v>
      </c>
      <c r="AO796" s="94">
        <v>0</v>
      </c>
      <c r="AP796" s="94">
        <v>0</v>
      </c>
      <c r="AQ796" s="94">
        <v>0</v>
      </c>
      <c r="AR796" s="94">
        <v>0</v>
      </c>
      <c r="AS796" s="94">
        <v>0</v>
      </c>
      <c r="AT796" s="94">
        <v>0</v>
      </c>
      <c r="AU796" s="9">
        <v>0</v>
      </c>
      <c r="AV796" s="587"/>
    </row>
    <row r="797" spans="1:48" ht="15.75" customHeight="1" x14ac:dyDescent="0.25">
      <c r="A797" s="419"/>
      <c r="B797" s="483"/>
      <c r="C797" s="559"/>
      <c r="D797" s="562"/>
      <c r="E797" s="565"/>
      <c r="F797" s="486"/>
      <c r="G797" s="486"/>
      <c r="H797" s="486"/>
      <c r="I797" s="486"/>
      <c r="J797" s="480"/>
      <c r="K797" s="480"/>
      <c r="L797" s="556"/>
      <c r="M797" s="511"/>
      <c r="N797" s="86">
        <v>0</v>
      </c>
      <c r="O797" s="86">
        <v>0</v>
      </c>
      <c r="P797" s="86">
        <v>0</v>
      </c>
      <c r="Q797" s="86">
        <v>0</v>
      </c>
      <c r="R797" s="86">
        <v>0</v>
      </c>
      <c r="S797" s="86">
        <v>0</v>
      </c>
      <c r="T797" s="86">
        <v>0</v>
      </c>
      <c r="U797" s="9">
        <f t="shared" si="462"/>
        <v>0</v>
      </c>
      <c r="V797" s="205" t="s">
        <v>52</v>
      </c>
      <c r="W797" s="192">
        <v>0</v>
      </c>
      <c r="X797" s="192">
        <v>0</v>
      </c>
      <c r="Y797" s="192">
        <v>0</v>
      </c>
      <c r="Z797" s="192">
        <v>0</v>
      </c>
      <c r="AA797" s="192">
        <v>0</v>
      </c>
      <c r="AB797" s="192">
        <v>0</v>
      </c>
      <c r="AC797" s="192">
        <v>0</v>
      </c>
      <c r="AD797" s="192">
        <v>0</v>
      </c>
      <c r="AE797" s="192">
        <v>0</v>
      </c>
      <c r="AF797" s="192">
        <v>0</v>
      </c>
      <c r="AG797" s="192">
        <v>0</v>
      </c>
      <c r="AH797" s="86">
        <v>0</v>
      </c>
      <c r="AI797" s="86">
        <v>0</v>
      </c>
      <c r="AJ797" s="86">
        <v>0</v>
      </c>
      <c r="AK797" s="192">
        <v>0</v>
      </c>
      <c r="AL797" s="192">
        <v>0</v>
      </c>
      <c r="AM797" s="192">
        <v>0</v>
      </c>
      <c r="AN797" s="192">
        <v>0</v>
      </c>
      <c r="AO797" s="192">
        <v>0</v>
      </c>
      <c r="AP797" s="192">
        <v>0</v>
      </c>
      <c r="AQ797" s="192">
        <v>0</v>
      </c>
      <c r="AR797" s="192">
        <v>0</v>
      </c>
      <c r="AS797" s="192">
        <v>0</v>
      </c>
      <c r="AT797" s="192">
        <v>0</v>
      </c>
      <c r="AU797" s="86">
        <v>0</v>
      </c>
      <c r="AV797" s="586"/>
    </row>
    <row r="798" spans="1:48" x14ac:dyDescent="0.25">
      <c r="A798" s="419"/>
      <c r="B798" s="484"/>
      <c r="C798" s="560"/>
      <c r="D798" s="563"/>
      <c r="E798" s="566"/>
      <c r="F798" s="487"/>
      <c r="G798" s="487"/>
      <c r="H798" s="487"/>
      <c r="I798" s="487"/>
      <c r="J798" s="481"/>
      <c r="K798" s="481"/>
      <c r="L798" s="557"/>
      <c r="M798" s="512"/>
      <c r="N798" s="88">
        <f>SUM(N792:N797)</f>
        <v>3.3479000000000002E-2</v>
      </c>
      <c r="O798" s="88">
        <f t="shared" ref="O798:T798" si="463">SUM(O792:O797)</f>
        <v>7.0444399999999998</v>
      </c>
      <c r="P798" s="88">
        <f t="shared" si="463"/>
        <v>0</v>
      </c>
      <c r="Q798" s="186">
        <f t="shared" si="463"/>
        <v>40.219919999999995</v>
      </c>
      <c r="R798" s="186">
        <f t="shared" si="463"/>
        <v>0</v>
      </c>
      <c r="S798" s="186">
        <f t="shared" si="463"/>
        <v>0</v>
      </c>
      <c r="T798" s="186">
        <f t="shared" si="463"/>
        <v>0</v>
      </c>
      <c r="U798" s="186">
        <f t="shared" si="462"/>
        <v>47.297838999999996</v>
      </c>
      <c r="V798" s="178" t="s">
        <v>11</v>
      </c>
      <c r="W798" s="201">
        <f t="shared" ref="W798" si="464">SUM(W792:W797)</f>
        <v>40219.919999999998</v>
      </c>
      <c r="X798" s="201">
        <f>X792</f>
        <v>169.93</v>
      </c>
      <c r="Y798" s="201">
        <f t="shared" ref="Y798:AS798" si="465">Y792</f>
        <v>0</v>
      </c>
      <c r="Z798" s="201">
        <f t="shared" si="465"/>
        <v>0</v>
      </c>
      <c r="AA798" s="201">
        <f t="shared" si="465"/>
        <v>0</v>
      </c>
      <c r="AB798" s="201">
        <f t="shared" si="465"/>
        <v>0</v>
      </c>
      <c r="AC798" s="201">
        <f t="shared" si="465"/>
        <v>0</v>
      </c>
      <c r="AD798" s="201">
        <f t="shared" si="465"/>
        <v>0</v>
      </c>
      <c r="AE798" s="201">
        <f t="shared" si="465"/>
        <v>0</v>
      </c>
      <c r="AF798" s="201">
        <f t="shared" si="465"/>
        <v>169.93</v>
      </c>
      <c r="AG798" s="201">
        <f t="shared" si="465"/>
        <v>169.93</v>
      </c>
      <c r="AH798" s="201">
        <f t="shared" si="465"/>
        <v>0</v>
      </c>
      <c r="AI798" s="201">
        <f t="shared" si="465"/>
        <v>0</v>
      </c>
      <c r="AJ798" s="201">
        <f t="shared" si="465"/>
        <v>0</v>
      </c>
      <c r="AK798" s="201">
        <f t="shared" si="465"/>
        <v>169.93</v>
      </c>
      <c r="AL798" s="201">
        <f t="shared" si="465"/>
        <v>0</v>
      </c>
      <c r="AM798" s="201">
        <f t="shared" si="465"/>
        <v>0</v>
      </c>
      <c r="AN798" s="201">
        <f t="shared" si="465"/>
        <v>0</v>
      </c>
      <c r="AO798" s="201">
        <f t="shared" si="465"/>
        <v>0</v>
      </c>
      <c r="AP798" s="201">
        <f t="shared" si="465"/>
        <v>0</v>
      </c>
      <c r="AQ798" s="201">
        <f t="shared" si="465"/>
        <v>0</v>
      </c>
      <c r="AR798" s="201">
        <f t="shared" si="465"/>
        <v>0</v>
      </c>
      <c r="AS798" s="201">
        <f t="shared" si="465"/>
        <v>0</v>
      </c>
      <c r="AT798" s="201">
        <f t="shared" ref="AT798:AU798" si="466">SUM(AT792:AT797)</f>
        <v>0</v>
      </c>
      <c r="AU798" s="202">
        <f t="shared" si="466"/>
        <v>0</v>
      </c>
      <c r="AV798" s="333"/>
    </row>
    <row r="799" spans="1:48" ht="15.75" customHeight="1" x14ac:dyDescent="0.25">
      <c r="A799" s="419"/>
      <c r="B799" s="482" t="s">
        <v>785</v>
      </c>
      <c r="C799" s="558" t="s">
        <v>786</v>
      </c>
      <c r="D799" s="561" t="s">
        <v>787</v>
      </c>
      <c r="E799" s="564" t="s">
        <v>788</v>
      </c>
      <c r="F799" s="6" t="s">
        <v>18</v>
      </c>
      <c r="G799" s="6" t="s">
        <v>20</v>
      </c>
      <c r="H799" s="6" t="s">
        <v>296</v>
      </c>
      <c r="I799" s="6" t="s">
        <v>296</v>
      </c>
      <c r="J799" s="479">
        <v>2019</v>
      </c>
      <c r="K799" s="479">
        <v>2023</v>
      </c>
      <c r="L799" s="488">
        <v>47.436999999999998</v>
      </c>
      <c r="M799" s="510">
        <f>Q804+R804+S804+T804</f>
        <v>32.440660000000001</v>
      </c>
      <c r="N799" s="9">
        <v>2.7614399999999999</v>
      </c>
      <c r="O799" s="9">
        <v>9.6296700000000008</v>
      </c>
      <c r="P799" s="9">
        <v>2.6059899999999998</v>
      </c>
      <c r="Q799" s="9">
        <v>3.9070200000000002</v>
      </c>
      <c r="R799" s="9">
        <v>28.533639999999998</v>
      </c>
      <c r="S799" s="9">
        <v>0</v>
      </c>
      <c r="T799" s="9">
        <v>0</v>
      </c>
      <c r="U799" s="9">
        <f>SUM(N799:T799)</f>
        <v>47.437759999999997</v>
      </c>
      <c r="V799" s="205" t="s">
        <v>3</v>
      </c>
      <c r="W799" s="94">
        <v>3907.02</v>
      </c>
      <c r="X799" s="94">
        <v>0</v>
      </c>
      <c r="Y799" s="94">
        <v>0</v>
      </c>
      <c r="Z799" s="94">
        <v>0</v>
      </c>
      <c r="AA799" s="94">
        <v>0</v>
      </c>
      <c r="AB799" s="94">
        <v>0</v>
      </c>
      <c r="AC799" s="94">
        <v>0</v>
      </c>
      <c r="AD799" s="94">
        <v>0</v>
      </c>
      <c r="AE799" s="94">
        <v>0</v>
      </c>
      <c r="AF799" s="94">
        <v>0</v>
      </c>
      <c r="AG799" s="94">
        <v>0</v>
      </c>
      <c r="AH799" s="9">
        <v>0</v>
      </c>
      <c r="AI799" s="9">
        <v>0</v>
      </c>
      <c r="AJ799" s="9">
        <v>0</v>
      </c>
      <c r="AK799" s="94">
        <v>0</v>
      </c>
      <c r="AL799" s="94">
        <v>0</v>
      </c>
      <c r="AM799" s="94">
        <v>0</v>
      </c>
      <c r="AN799" s="94">
        <v>0</v>
      </c>
      <c r="AO799" s="94">
        <v>0</v>
      </c>
      <c r="AP799" s="94">
        <v>0</v>
      </c>
      <c r="AQ799" s="94">
        <v>0</v>
      </c>
      <c r="AR799" s="94">
        <v>0</v>
      </c>
      <c r="AS799" s="94">
        <v>0</v>
      </c>
      <c r="AT799" s="94">
        <v>0</v>
      </c>
      <c r="AU799" s="9">
        <v>0</v>
      </c>
      <c r="AV799" s="303"/>
    </row>
    <row r="800" spans="1:48" ht="31.5" x14ac:dyDescent="0.25">
      <c r="A800" s="419"/>
      <c r="B800" s="483"/>
      <c r="C800" s="559"/>
      <c r="D800" s="562"/>
      <c r="E800" s="565"/>
      <c r="F800" s="6" t="s">
        <v>19</v>
      </c>
      <c r="G800" s="6" t="s">
        <v>22</v>
      </c>
      <c r="H800" s="6" t="s">
        <v>296</v>
      </c>
      <c r="I800" s="6" t="s">
        <v>296</v>
      </c>
      <c r="J800" s="480"/>
      <c r="K800" s="480"/>
      <c r="L800" s="556"/>
      <c r="M800" s="51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467">SUM(N800:T800)</f>
        <v>0</v>
      </c>
      <c r="V800" s="173" t="s">
        <v>8</v>
      </c>
      <c r="W800" s="94">
        <v>0</v>
      </c>
      <c r="X800" s="94">
        <v>0</v>
      </c>
      <c r="Y800" s="94">
        <v>0</v>
      </c>
      <c r="Z800" s="94">
        <v>0</v>
      </c>
      <c r="AA800" s="94">
        <v>0</v>
      </c>
      <c r="AB800" s="94">
        <v>0</v>
      </c>
      <c r="AC800" s="94">
        <v>0</v>
      </c>
      <c r="AD800" s="94">
        <v>0</v>
      </c>
      <c r="AE800" s="94">
        <v>0</v>
      </c>
      <c r="AF800" s="94">
        <v>0</v>
      </c>
      <c r="AG800" s="94">
        <v>0</v>
      </c>
      <c r="AH800" s="9">
        <v>0</v>
      </c>
      <c r="AI800" s="9">
        <v>0</v>
      </c>
      <c r="AJ800" s="9">
        <v>0</v>
      </c>
      <c r="AK800" s="94">
        <v>0</v>
      </c>
      <c r="AL800" s="94">
        <v>0</v>
      </c>
      <c r="AM800" s="94">
        <v>0</v>
      </c>
      <c r="AN800" s="94">
        <v>0</v>
      </c>
      <c r="AO800" s="94">
        <v>0</v>
      </c>
      <c r="AP800" s="94">
        <v>0</v>
      </c>
      <c r="AQ800" s="94">
        <v>0</v>
      </c>
      <c r="AR800" s="94">
        <v>0</v>
      </c>
      <c r="AS800" s="94">
        <v>0</v>
      </c>
      <c r="AT800" s="94">
        <v>0</v>
      </c>
      <c r="AU800" s="9">
        <v>0</v>
      </c>
      <c r="AV800" s="303"/>
    </row>
    <row r="801" spans="1:48" ht="47.25" x14ac:dyDescent="0.25">
      <c r="A801" s="419"/>
      <c r="B801" s="483"/>
      <c r="C801" s="559"/>
      <c r="D801" s="562"/>
      <c r="E801" s="565"/>
      <c r="F801" s="485" t="s">
        <v>39</v>
      </c>
      <c r="G801" s="485" t="s">
        <v>21</v>
      </c>
      <c r="H801" s="485" t="s">
        <v>296</v>
      </c>
      <c r="I801" s="485" t="s">
        <v>296</v>
      </c>
      <c r="J801" s="480"/>
      <c r="K801" s="480"/>
      <c r="L801" s="556"/>
      <c r="M801" s="51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5" t="s">
        <v>50</v>
      </c>
      <c r="W801" s="94">
        <v>0</v>
      </c>
      <c r="X801" s="94">
        <v>0</v>
      </c>
      <c r="Y801" s="94">
        <v>0</v>
      </c>
      <c r="Z801" s="94">
        <v>0</v>
      </c>
      <c r="AA801" s="94">
        <v>0</v>
      </c>
      <c r="AB801" s="94">
        <v>0</v>
      </c>
      <c r="AC801" s="94">
        <v>0</v>
      </c>
      <c r="AD801" s="94">
        <v>0</v>
      </c>
      <c r="AE801" s="94">
        <v>0</v>
      </c>
      <c r="AF801" s="94">
        <v>0</v>
      </c>
      <c r="AG801" s="94">
        <v>0</v>
      </c>
      <c r="AH801" s="9">
        <v>0</v>
      </c>
      <c r="AI801" s="9">
        <v>0</v>
      </c>
      <c r="AJ801" s="9">
        <v>0</v>
      </c>
      <c r="AK801" s="94">
        <v>0</v>
      </c>
      <c r="AL801" s="94">
        <v>0</v>
      </c>
      <c r="AM801" s="94">
        <v>0</v>
      </c>
      <c r="AN801" s="94">
        <v>0</v>
      </c>
      <c r="AO801" s="94">
        <v>0</v>
      </c>
      <c r="AP801" s="94">
        <v>0</v>
      </c>
      <c r="AQ801" s="94">
        <v>0</v>
      </c>
      <c r="AR801" s="94">
        <v>0</v>
      </c>
      <c r="AS801" s="94">
        <v>0</v>
      </c>
      <c r="AT801" s="94">
        <v>0</v>
      </c>
      <c r="AU801" s="9">
        <v>0</v>
      </c>
      <c r="AV801" s="303"/>
    </row>
    <row r="802" spans="1:48" x14ac:dyDescent="0.25">
      <c r="A802" s="419"/>
      <c r="B802" s="483"/>
      <c r="C802" s="559"/>
      <c r="D802" s="562"/>
      <c r="E802" s="565"/>
      <c r="F802" s="486"/>
      <c r="G802" s="486"/>
      <c r="H802" s="486"/>
      <c r="I802" s="486"/>
      <c r="J802" s="480"/>
      <c r="K802" s="480"/>
      <c r="L802" s="556"/>
      <c r="M802" s="51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467"/>
        <v>0</v>
      </c>
      <c r="V802" s="205" t="s">
        <v>51</v>
      </c>
      <c r="W802" s="94">
        <v>0</v>
      </c>
      <c r="X802" s="94">
        <v>0</v>
      </c>
      <c r="Y802" s="94">
        <v>0</v>
      </c>
      <c r="Z802" s="94">
        <v>0</v>
      </c>
      <c r="AA802" s="94">
        <v>0</v>
      </c>
      <c r="AB802" s="94">
        <v>0</v>
      </c>
      <c r="AC802" s="94">
        <v>0</v>
      </c>
      <c r="AD802" s="94">
        <v>0</v>
      </c>
      <c r="AE802" s="94">
        <v>0</v>
      </c>
      <c r="AF802" s="94">
        <v>0</v>
      </c>
      <c r="AG802" s="94">
        <v>0</v>
      </c>
      <c r="AH802" s="9">
        <v>0</v>
      </c>
      <c r="AI802" s="9">
        <v>0</v>
      </c>
      <c r="AJ802" s="9">
        <v>0</v>
      </c>
      <c r="AK802" s="94">
        <v>0</v>
      </c>
      <c r="AL802" s="94">
        <v>0</v>
      </c>
      <c r="AM802" s="94">
        <v>0</v>
      </c>
      <c r="AN802" s="94">
        <v>0</v>
      </c>
      <c r="AO802" s="94">
        <v>0</v>
      </c>
      <c r="AP802" s="94">
        <v>0</v>
      </c>
      <c r="AQ802" s="94">
        <v>0</v>
      </c>
      <c r="AR802" s="94">
        <v>0</v>
      </c>
      <c r="AS802" s="94">
        <v>0</v>
      </c>
      <c r="AT802" s="94">
        <v>0</v>
      </c>
      <c r="AU802" s="9">
        <v>0</v>
      </c>
      <c r="AV802" s="303"/>
    </row>
    <row r="803" spans="1:48" ht="15.75" customHeight="1" x14ac:dyDescent="0.25">
      <c r="A803" s="419"/>
      <c r="B803" s="483"/>
      <c r="C803" s="559"/>
      <c r="D803" s="562"/>
      <c r="E803" s="565"/>
      <c r="F803" s="486"/>
      <c r="G803" s="486"/>
      <c r="H803" s="486"/>
      <c r="I803" s="486"/>
      <c r="J803" s="480"/>
      <c r="K803" s="480"/>
      <c r="L803" s="556"/>
      <c r="M803" s="511"/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9">
        <f t="shared" si="467"/>
        <v>0</v>
      </c>
      <c r="V803" s="205" t="s">
        <v>52</v>
      </c>
      <c r="W803" s="192">
        <v>0</v>
      </c>
      <c r="X803" s="192">
        <v>0</v>
      </c>
      <c r="Y803" s="192">
        <v>0</v>
      </c>
      <c r="Z803" s="192">
        <v>0</v>
      </c>
      <c r="AA803" s="192">
        <v>0</v>
      </c>
      <c r="AB803" s="192">
        <v>0</v>
      </c>
      <c r="AC803" s="192">
        <v>0</v>
      </c>
      <c r="AD803" s="192">
        <v>0</v>
      </c>
      <c r="AE803" s="192">
        <v>0</v>
      </c>
      <c r="AF803" s="192">
        <v>0</v>
      </c>
      <c r="AG803" s="192">
        <v>0</v>
      </c>
      <c r="AH803" s="86">
        <v>0</v>
      </c>
      <c r="AI803" s="86">
        <v>0</v>
      </c>
      <c r="AJ803" s="86">
        <v>0</v>
      </c>
      <c r="AK803" s="192">
        <v>0</v>
      </c>
      <c r="AL803" s="192">
        <v>0</v>
      </c>
      <c r="AM803" s="192">
        <v>0</v>
      </c>
      <c r="AN803" s="192">
        <v>0</v>
      </c>
      <c r="AO803" s="192">
        <v>0</v>
      </c>
      <c r="AP803" s="192">
        <v>0</v>
      </c>
      <c r="AQ803" s="192">
        <v>0</v>
      </c>
      <c r="AR803" s="192">
        <v>0</v>
      </c>
      <c r="AS803" s="192">
        <v>0</v>
      </c>
      <c r="AT803" s="192">
        <v>0</v>
      </c>
      <c r="AU803" s="86">
        <v>0</v>
      </c>
      <c r="AV803" s="303"/>
    </row>
    <row r="804" spans="1:48" x14ac:dyDescent="0.25">
      <c r="A804" s="419"/>
      <c r="B804" s="484"/>
      <c r="C804" s="560"/>
      <c r="D804" s="563"/>
      <c r="E804" s="566"/>
      <c r="F804" s="487"/>
      <c r="G804" s="487"/>
      <c r="H804" s="487"/>
      <c r="I804" s="487"/>
      <c r="J804" s="481"/>
      <c r="K804" s="481"/>
      <c r="L804" s="557"/>
      <c r="M804" s="512"/>
      <c r="N804" s="88">
        <f>SUM(N799:N803)</f>
        <v>2.7614399999999999</v>
      </c>
      <c r="O804" s="88">
        <f t="shared" ref="O804:T804" si="468">SUM(O799:O803)</f>
        <v>9.6296700000000008</v>
      </c>
      <c r="P804" s="88">
        <f t="shared" si="468"/>
        <v>2.6059899999999998</v>
      </c>
      <c r="Q804" s="186">
        <f t="shared" si="468"/>
        <v>3.9070200000000002</v>
      </c>
      <c r="R804" s="186">
        <f t="shared" si="468"/>
        <v>28.533639999999998</v>
      </c>
      <c r="S804" s="186">
        <f t="shared" si="468"/>
        <v>0</v>
      </c>
      <c r="T804" s="186">
        <f t="shared" si="468"/>
        <v>0</v>
      </c>
      <c r="U804" s="186">
        <f t="shared" si="467"/>
        <v>47.437759999999997</v>
      </c>
      <c r="V804" s="178" t="s">
        <v>11</v>
      </c>
      <c r="W804" s="201">
        <f t="shared" ref="W804:X804" si="469">SUM(W799:W803)</f>
        <v>3907.02</v>
      </c>
      <c r="X804" s="201">
        <f t="shared" si="469"/>
        <v>0</v>
      </c>
      <c r="Y804" s="201">
        <f t="shared" ref="Y804:AU804" si="470">SUM(Y799:Y803)</f>
        <v>0</v>
      </c>
      <c r="Z804" s="201">
        <f t="shared" si="470"/>
        <v>0</v>
      </c>
      <c r="AA804" s="201">
        <f t="shared" si="470"/>
        <v>0</v>
      </c>
      <c r="AB804" s="201">
        <f t="shared" si="470"/>
        <v>0</v>
      </c>
      <c r="AC804" s="201">
        <f t="shared" si="470"/>
        <v>0</v>
      </c>
      <c r="AD804" s="201">
        <f t="shared" si="470"/>
        <v>0</v>
      </c>
      <c r="AE804" s="201">
        <f t="shared" si="470"/>
        <v>0</v>
      </c>
      <c r="AF804" s="201">
        <f t="shared" si="470"/>
        <v>0</v>
      </c>
      <c r="AG804" s="201">
        <f t="shared" si="470"/>
        <v>0</v>
      </c>
      <c r="AH804" s="202">
        <f t="shared" si="470"/>
        <v>0</v>
      </c>
      <c r="AI804" s="202">
        <f t="shared" si="470"/>
        <v>0</v>
      </c>
      <c r="AJ804" s="202">
        <f t="shared" si="470"/>
        <v>0</v>
      </c>
      <c r="AK804" s="201">
        <f t="shared" si="470"/>
        <v>0</v>
      </c>
      <c r="AL804" s="201">
        <f t="shared" si="470"/>
        <v>0</v>
      </c>
      <c r="AM804" s="201">
        <f t="shared" si="470"/>
        <v>0</v>
      </c>
      <c r="AN804" s="201">
        <f t="shared" si="470"/>
        <v>0</v>
      </c>
      <c r="AO804" s="201">
        <f t="shared" si="470"/>
        <v>0</v>
      </c>
      <c r="AP804" s="201">
        <f t="shared" si="470"/>
        <v>0</v>
      </c>
      <c r="AQ804" s="201">
        <f t="shared" si="470"/>
        <v>0</v>
      </c>
      <c r="AR804" s="201">
        <f t="shared" si="470"/>
        <v>0</v>
      </c>
      <c r="AS804" s="201">
        <f t="shared" si="470"/>
        <v>0</v>
      </c>
      <c r="AT804" s="201">
        <f t="shared" si="470"/>
        <v>0</v>
      </c>
      <c r="AU804" s="202">
        <f t="shared" si="470"/>
        <v>0</v>
      </c>
      <c r="AV804" s="333"/>
    </row>
    <row r="805" spans="1:48" ht="15.75" customHeight="1" x14ac:dyDescent="0.25">
      <c r="A805" s="419"/>
      <c r="B805" s="482" t="s">
        <v>789</v>
      </c>
      <c r="C805" s="558" t="s">
        <v>790</v>
      </c>
      <c r="D805" s="561" t="s">
        <v>787</v>
      </c>
      <c r="E805" s="564" t="s">
        <v>629</v>
      </c>
      <c r="F805" s="6" t="s">
        <v>18</v>
      </c>
      <c r="G805" s="6" t="s">
        <v>20</v>
      </c>
      <c r="H805" s="6" t="s">
        <v>296</v>
      </c>
      <c r="I805" s="6" t="s">
        <v>296</v>
      </c>
      <c r="J805" s="479">
        <v>2019</v>
      </c>
      <c r="K805" s="479">
        <v>2020</v>
      </c>
      <c r="L805" s="488">
        <v>2.7559999999999998</v>
      </c>
      <c r="M805" s="510">
        <f>Q810+R810+S810+T810</f>
        <v>0</v>
      </c>
      <c r="N805" s="9">
        <v>0.29718</v>
      </c>
      <c r="O805" s="9">
        <v>1.6398499999999998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1.9370299999999998</v>
      </c>
      <c r="V805" s="205" t="s">
        <v>3</v>
      </c>
      <c r="W805" s="94">
        <v>0</v>
      </c>
      <c r="X805" s="94">
        <v>0</v>
      </c>
      <c r="Y805" s="94">
        <v>0</v>
      </c>
      <c r="Z805" s="94">
        <v>0</v>
      </c>
      <c r="AA805" s="94">
        <v>0</v>
      </c>
      <c r="AB805" s="94">
        <v>0</v>
      </c>
      <c r="AC805" s="94">
        <v>0</v>
      </c>
      <c r="AD805" s="94">
        <v>0</v>
      </c>
      <c r="AE805" s="94">
        <v>0</v>
      </c>
      <c r="AF805" s="94">
        <v>0</v>
      </c>
      <c r="AG805" s="94">
        <v>0</v>
      </c>
      <c r="AH805" s="9">
        <v>0</v>
      </c>
      <c r="AI805" s="9">
        <v>0</v>
      </c>
      <c r="AJ805" s="9">
        <v>0</v>
      </c>
      <c r="AK805" s="94">
        <v>0</v>
      </c>
      <c r="AL805" s="94">
        <v>0</v>
      </c>
      <c r="AM805" s="94">
        <v>0</v>
      </c>
      <c r="AN805" s="94">
        <v>0</v>
      </c>
      <c r="AO805" s="94">
        <v>0</v>
      </c>
      <c r="AP805" s="94">
        <v>0</v>
      </c>
      <c r="AQ805" s="94">
        <v>0</v>
      </c>
      <c r="AR805" s="94">
        <v>0</v>
      </c>
      <c r="AS805" s="94">
        <v>0</v>
      </c>
      <c r="AT805" s="94">
        <v>0</v>
      </c>
      <c r="AU805" s="9">
        <v>0</v>
      </c>
      <c r="AV805" s="303"/>
    </row>
    <row r="806" spans="1:48" ht="31.5" x14ac:dyDescent="0.25">
      <c r="A806" s="419"/>
      <c r="B806" s="483"/>
      <c r="C806" s="559"/>
      <c r="D806" s="562"/>
      <c r="E806" s="565"/>
      <c r="F806" s="6" t="s">
        <v>19</v>
      </c>
      <c r="G806" s="6" t="s">
        <v>22</v>
      </c>
      <c r="H806" s="6" t="s">
        <v>296</v>
      </c>
      <c r="I806" s="6" t="s">
        <v>296</v>
      </c>
      <c r="J806" s="480"/>
      <c r="K806" s="480"/>
      <c r="L806" s="556"/>
      <c r="M806" s="51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471">SUM(N806:T806)</f>
        <v>0</v>
      </c>
      <c r="V806" s="173" t="s">
        <v>8</v>
      </c>
      <c r="W806" s="94">
        <v>0</v>
      </c>
      <c r="X806" s="94">
        <v>0</v>
      </c>
      <c r="Y806" s="94">
        <v>0</v>
      </c>
      <c r="Z806" s="94">
        <v>0</v>
      </c>
      <c r="AA806" s="94">
        <v>0</v>
      </c>
      <c r="AB806" s="94">
        <v>0</v>
      </c>
      <c r="AC806" s="94">
        <v>0</v>
      </c>
      <c r="AD806" s="94">
        <v>0</v>
      </c>
      <c r="AE806" s="94">
        <v>0</v>
      </c>
      <c r="AF806" s="94">
        <v>0</v>
      </c>
      <c r="AG806" s="94">
        <v>0</v>
      </c>
      <c r="AH806" s="9">
        <v>0</v>
      </c>
      <c r="AI806" s="9">
        <v>0</v>
      </c>
      <c r="AJ806" s="9">
        <v>0</v>
      </c>
      <c r="AK806" s="94">
        <v>0</v>
      </c>
      <c r="AL806" s="94">
        <v>0</v>
      </c>
      <c r="AM806" s="94">
        <v>0</v>
      </c>
      <c r="AN806" s="94">
        <v>0</v>
      </c>
      <c r="AO806" s="94">
        <v>0</v>
      </c>
      <c r="AP806" s="94">
        <v>0</v>
      </c>
      <c r="AQ806" s="94">
        <v>0</v>
      </c>
      <c r="AR806" s="94">
        <v>0</v>
      </c>
      <c r="AS806" s="94">
        <v>0</v>
      </c>
      <c r="AT806" s="94">
        <v>0</v>
      </c>
      <c r="AU806" s="9">
        <v>0</v>
      </c>
      <c r="AV806" s="303"/>
    </row>
    <row r="807" spans="1:48" ht="47.25" x14ac:dyDescent="0.25">
      <c r="A807" s="419"/>
      <c r="B807" s="483"/>
      <c r="C807" s="559"/>
      <c r="D807" s="562"/>
      <c r="E807" s="565"/>
      <c r="F807" s="485" t="s">
        <v>39</v>
      </c>
      <c r="G807" s="485" t="s">
        <v>21</v>
      </c>
      <c r="H807" s="485" t="s">
        <v>296</v>
      </c>
      <c r="I807" s="485" t="s">
        <v>296</v>
      </c>
      <c r="J807" s="480"/>
      <c r="K807" s="480"/>
      <c r="L807" s="556"/>
      <c r="M807" s="51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5" t="s">
        <v>50</v>
      </c>
      <c r="W807" s="94">
        <v>0</v>
      </c>
      <c r="X807" s="94">
        <v>0</v>
      </c>
      <c r="Y807" s="94">
        <v>0</v>
      </c>
      <c r="Z807" s="94">
        <v>0</v>
      </c>
      <c r="AA807" s="94">
        <v>0</v>
      </c>
      <c r="AB807" s="94">
        <v>0</v>
      </c>
      <c r="AC807" s="94">
        <v>0</v>
      </c>
      <c r="AD807" s="94">
        <v>0</v>
      </c>
      <c r="AE807" s="94">
        <v>0</v>
      </c>
      <c r="AF807" s="94">
        <v>0</v>
      </c>
      <c r="AG807" s="94">
        <v>0</v>
      </c>
      <c r="AH807" s="9">
        <v>0</v>
      </c>
      <c r="AI807" s="9">
        <v>0</v>
      </c>
      <c r="AJ807" s="9">
        <v>0</v>
      </c>
      <c r="AK807" s="94">
        <v>0</v>
      </c>
      <c r="AL807" s="94">
        <v>0</v>
      </c>
      <c r="AM807" s="94">
        <v>0</v>
      </c>
      <c r="AN807" s="94">
        <v>0</v>
      </c>
      <c r="AO807" s="94">
        <v>0</v>
      </c>
      <c r="AP807" s="94">
        <v>0</v>
      </c>
      <c r="AQ807" s="94">
        <v>0</v>
      </c>
      <c r="AR807" s="94">
        <v>0</v>
      </c>
      <c r="AS807" s="94">
        <v>0</v>
      </c>
      <c r="AT807" s="94">
        <v>0</v>
      </c>
      <c r="AU807" s="9">
        <v>0</v>
      </c>
      <c r="AV807" s="303"/>
    </row>
    <row r="808" spans="1:48" x14ac:dyDescent="0.25">
      <c r="A808" s="419"/>
      <c r="B808" s="483"/>
      <c r="C808" s="559"/>
      <c r="D808" s="562"/>
      <c r="E808" s="565"/>
      <c r="F808" s="486"/>
      <c r="G808" s="486"/>
      <c r="H808" s="486"/>
      <c r="I808" s="486"/>
      <c r="J808" s="480"/>
      <c r="K808" s="480"/>
      <c r="L808" s="556"/>
      <c r="M808" s="51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471"/>
        <v>0</v>
      </c>
      <c r="V808" s="205" t="s">
        <v>51</v>
      </c>
      <c r="W808" s="94">
        <v>0</v>
      </c>
      <c r="X808" s="94">
        <v>0</v>
      </c>
      <c r="Y808" s="94">
        <v>0</v>
      </c>
      <c r="Z808" s="94">
        <v>0</v>
      </c>
      <c r="AA808" s="94">
        <v>0</v>
      </c>
      <c r="AB808" s="94">
        <v>0</v>
      </c>
      <c r="AC808" s="94">
        <v>0</v>
      </c>
      <c r="AD808" s="94">
        <v>0</v>
      </c>
      <c r="AE808" s="94">
        <v>0</v>
      </c>
      <c r="AF808" s="94">
        <v>0</v>
      </c>
      <c r="AG808" s="94">
        <v>0</v>
      </c>
      <c r="AH808" s="9">
        <v>0</v>
      </c>
      <c r="AI808" s="9">
        <v>0</v>
      </c>
      <c r="AJ808" s="9">
        <v>0</v>
      </c>
      <c r="AK808" s="94">
        <v>0</v>
      </c>
      <c r="AL808" s="94">
        <v>0</v>
      </c>
      <c r="AM808" s="94">
        <v>0</v>
      </c>
      <c r="AN808" s="94">
        <v>0</v>
      </c>
      <c r="AO808" s="94">
        <v>0</v>
      </c>
      <c r="AP808" s="94">
        <v>0</v>
      </c>
      <c r="AQ808" s="94">
        <v>0</v>
      </c>
      <c r="AR808" s="94">
        <v>0</v>
      </c>
      <c r="AS808" s="94">
        <v>0</v>
      </c>
      <c r="AT808" s="94">
        <v>0</v>
      </c>
      <c r="AU808" s="9">
        <v>0</v>
      </c>
      <c r="AV808" s="303"/>
    </row>
    <row r="809" spans="1:48" ht="15.75" customHeight="1" x14ac:dyDescent="0.25">
      <c r="A809" s="419"/>
      <c r="B809" s="483"/>
      <c r="C809" s="559"/>
      <c r="D809" s="562"/>
      <c r="E809" s="565"/>
      <c r="F809" s="486"/>
      <c r="G809" s="486"/>
      <c r="H809" s="486"/>
      <c r="I809" s="486"/>
      <c r="J809" s="480"/>
      <c r="K809" s="480"/>
      <c r="L809" s="556"/>
      <c r="M809" s="511"/>
      <c r="N809" s="86">
        <v>0</v>
      </c>
      <c r="O809" s="86">
        <v>0</v>
      </c>
      <c r="P809" s="86">
        <v>0</v>
      </c>
      <c r="Q809" s="86">
        <v>0</v>
      </c>
      <c r="R809" s="86">
        <v>0</v>
      </c>
      <c r="S809" s="86">
        <v>0</v>
      </c>
      <c r="T809" s="86">
        <v>0</v>
      </c>
      <c r="U809" s="9">
        <f t="shared" si="471"/>
        <v>0</v>
      </c>
      <c r="V809" s="205" t="s">
        <v>52</v>
      </c>
      <c r="W809" s="192">
        <v>0</v>
      </c>
      <c r="X809" s="192">
        <v>0</v>
      </c>
      <c r="Y809" s="192">
        <v>0</v>
      </c>
      <c r="Z809" s="192">
        <v>0</v>
      </c>
      <c r="AA809" s="192">
        <v>0</v>
      </c>
      <c r="AB809" s="192">
        <v>0</v>
      </c>
      <c r="AC809" s="192">
        <v>0</v>
      </c>
      <c r="AD809" s="192">
        <v>0</v>
      </c>
      <c r="AE809" s="192">
        <v>0</v>
      </c>
      <c r="AF809" s="192">
        <v>0</v>
      </c>
      <c r="AG809" s="192">
        <v>0</v>
      </c>
      <c r="AH809" s="86">
        <v>0</v>
      </c>
      <c r="AI809" s="86">
        <v>0</v>
      </c>
      <c r="AJ809" s="86">
        <v>0</v>
      </c>
      <c r="AK809" s="192">
        <v>0</v>
      </c>
      <c r="AL809" s="192">
        <v>0</v>
      </c>
      <c r="AM809" s="192">
        <v>0</v>
      </c>
      <c r="AN809" s="192">
        <v>0</v>
      </c>
      <c r="AO809" s="192">
        <v>0</v>
      </c>
      <c r="AP809" s="192">
        <v>0</v>
      </c>
      <c r="AQ809" s="192">
        <v>0</v>
      </c>
      <c r="AR809" s="192">
        <v>0</v>
      </c>
      <c r="AS809" s="192">
        <v>0</v>
      </c>
      <c r="AT809" s="192">
        <v>0</v>
      </c>
      <c r="AU809" s="86">
        <v>0</v>
      </c>
      <c r="AV809" s="303"/>
    </row>
    <row r="810" spans="1:48" x14ac:dyDescent="0.25">
      <c r="A810" s="419"/>
      <c r="B810" s="484"/>
      <c r="C810" s="560"/>
      <c r="D810" s="563"/>
      <c r="E810" s="566"/>
      <c r="F810" s="487"/>
      <c r="G810" s="487"/>
      <c r="H810" s="487"/>
      <c r="I810" s="487"/>
      <c r="J810" s="481"/>
      <c r="K810" s="481"/>
      <c r="L810" s="557"/>
      <c r="M810" s="512"/>
      <c r="N810" s="88">
        <f>SUM(N805:N809)</f>
        <v>0.29718</v>
      </c>
      <c r="O810" s="88">
        <f t="shared" ref="O810:T810" si="472">SUM(O805:O809)</f>
        <v>1.6398499999999998</v>
      </c>
      <c r="P810" s="88">
        <f t="shared" si="472"/>
        <v>0</v>
      </c>
      <c r="Q810" s="186">
        <f t="shared" si="472"/>
        <v>0</v>
      </c>
      <c r="R810" s="186">
        <f t="shared" si="472"/>
        <v>0</v>
      </c>
      <c r="S810" s="186">
        <f t="shared" si="472"/>
        <v>0</v>
      </c>
      <c r="T810" s="186">
        <f t="shared" si="472"/>
        <v>0</v>
      </c>
      <c r="U810" s="186">
        <f t="shared" si="471"/>
        <v>1.9370299999999998</v>
      </c>
      <c r="V810" s="178" t="s">
        <v>11</v>
      </c>
      <c r="W810" s="201">
        <f t="shared" ref="W810:AU810" si="473">SUM(W805:W809)</f>
        <v>0</v>
      </c>
      <c r="X810" s="201">
        <f t="shared" si="473"/>
        <v>0</v>
      </c>
      <c r="Y810" s="201">
        <f t="shared" si="473"/>
        <v>0</v>
      </c>
      <c r="Z810" s="201">
        <f t="shared" si="473"/>
        <v>0</v>
      </c>
      <c r="AA810" s="201">
        <f t="shared" si="473"/>
        <v>0</v>
      </c>
      <c r="AB810" s="201">
        <f t="shared" si="473"/>
        <v>0</v>
      </c>
      <c r="AC810" s="201">
        <f t="shared" si="473"/>
        <v>0</v>
      </c>
      <c r="AD810" s="201">
        <f t="shared" si="473"/>
        <v>0</v>
      </c>
      <c r="AE810" s="201">
        <f t="shared" si="473"/>
        <v>0</v>
      </c>
      <c r="AF810" s="201">
        <f t="shared" si="473"/>
        <v>0</v>
      </c>
      <c r="AG810" s="201">
        <f t="shared" si="473"/>
        <v>0</v>
      </c>
      <c r="AH810" s="202">
        <f t="shared" si="473"/>
        <v>0</v>
      </c>
      <c r="AI810" s="202">
        <f t="shared" si="473"/>
        <v>0</v>
      </c>
      <c r="AJ810" s="202">
        <f t="shared" si="473"/>
        <v>0</v>
      </c>
      <c r="AK810" s="201">
        <f t="shared" si="473"/>
        <v>0</v>
      </c>
      <c r="AL810" s="201">
        <f t="shared" si="473"/>
        <v>0</v>
      </c>
      <c r="AM810" s="201">
        <f t="shared" si="473"/>
        <v>0</v>
      </c>
      <c r="AN810" s="201">
        <f t="shared" si="473"/>
        <v>0</v>
      </c>
      <c r="AO810" s="201">
        <f t="shared" si="473"/>
        <v>0</v>
      </c>
      <c r="AP810" s="201">
        <f t="shared" si="473"/>
        <v>0</v>
      </c>
      <c r="AQ810" s="201">
        <f t="shared" si="473"/>
        <v>0</v>
      </c>
      <c r="AR810" s="201">
        <f t="shared" si="473"/>
        <v>0</v>
      </c>
      <c r="AS810" s="201">
        <f t="shared" si="473"/>
        <v>0</v>
      </c>
      <c r="AT810" s="201">
        <f t="shared" si="473"/>
        <v>0</v>
      </c>
      <c r="AU810" s="202">
        <f t="shared" si="473"/>
        <v>0</v>
      </c>
      <c r="AV810" s="333"/>
    </row>
    <row r="811" spans="1:48" ht="15.75" customHeight="1" x14ac:dyDescent="0.25">
      <c r="A811" s="419"/>
      <c r="B811" s="482" t="s">
        <v>791</v>
      </c>
      <c r="C811" s="558" t="s">
        <v>792</v>
      </c>
      <c r="D811" s="561" t="s">
        <v>628</v>
      </c>
      <c r="E811" s="564" t="s">
        <v>655</v>
      </c>
      <c r="F811" s="6" t="s">
        <v>18</v>
      </c>
      <c r="G811" s="6" t="s">
        <v>20</v>
      </c>
      <c r="H811" s="6" t="s">
        <v>296</v>
      </c>
      <c r="I811" s="6" t="s">
        <v>296</v>
      </c>
      <c r="J811" s="479">
        <v>2021</v>
      </c>
      <c r="K811" s="479">
        <v>2021</v>
      </c>
      <c r="L811" s="488">
        <v>12.298999999999999</v>
      </c>
      <c r="M811" s="510">
        <f>Q816+R816+S816+T816</f>
        <v>0</v>
      </c>
      <c r="N811" s="9">
        <v>0</v>
      </c>
      <c r="O811" s="9">
        <v>0</v>
      </c>
      <c r="P811" s="9">
        <v>2.7846599999999997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2.7846599999999997</v>
      </c>
      <c r="V811" s="205" t="s">
        <v>3</v>
      </c>
      <c r="W811" s="94">
        <v>0</v>
      </c>
      <c r="X811" s="94">
        <v>0</v>
      </c>
      <c r="Y811" s="94">
        <v>0</v>
      </c>
      <c r="Z811" s="94">
        <v>0</v>
      </c>
      <c r="AA811" s="94">
        <v>0</v>
      </c>
      <c r="AB811" s="94">
        <v>0</v>
      </c>
      <c r="AC811" s="94">
        <v>0</v>
      </c>
      <c r="AD811" s="94">
        <v>0</v>
      </c>
      <c r="AE811" s="94">
        <v>0</v>
      </c>
      <c r="AF811" s="94">
        <v>0</v>
      </c>
      <c r="AG811" s="94">
        <v>0</v>
      </c>
      <c r="AH811" s="9">
        <v>0</v>
      </c>
      <c r="AI811" s="9">
        <v>0</v>
      </c>
      <c r="AJ811" s="9">
        <v>0</v>
      </c>
      <c r="AK811" s="94">
        <v>0</v>
      </c>
      <c r="AL811" s="94">
        <v>0</v>
      </c>
      <c r="AM811" s="94">
        <v>0</v>
      </c>
      <c r="AN811" s="94">
        <v>0</v>
      </c>
      <c r="AO811" s="94">
        <v>0</v>
      </c>
      <c r="AP811" s="94">
        <v>0</v>
      </c>
      <c r="AQ811" s="94">
        <v>0</v>
      </c>
      <c r="AR811" s="94">
        <v>0</v>
      </c>
      <c r="AS811" s="94">
        <v>0</v>
      </c>
      <c r="AT811" s="94">
        <v>0</v>
      </c>
      <c r="AU811" s="9">
        <v>0</v>
      </c>
      <c r="AV811" s="303"/>
    </row>
    <row r="812" spans="1:48" ht="31.5" x14ac:dyDescent="0.25">
      <c r="A812" s="419"/>
      <c r="B812" s="483"/>
      <c r="C812" s="559"/>
      <c r="D812" s="562"/>
      <c r="E812" s="565"/>
      <c r="F812" s="24" t="s">
        <v>19</v>
      </c>
      <c r="G812" s="24" t="s">
        <v>22</v>
      </c>
      <c r="H812" s="6" t="s">
        <v>296</v>
      </c>
      <c r="I812" s="6" t="s">
        <v>296</v>
      </c>
      <c r="J812" s="480"/>
      <c r="K812" s="480"/>
      <c r="L812" s="556"/>
      <c r="M812" s="51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5" si="474">SUM(N812:T812)</f>
        <v>0</v>
      </c>
      <c r="V812" s="173" t="s">
        <v>8</v>
      </c>
      <c r="W812" s="94">
        <v>0</v>
      </c>
      <c r="X812" s="94">
        <v>0</v>
      </c>
      <c r="Y812" s="94">
        <v>0</v>
      </c>
      <c r="Z812" s="94">
        <v>0</v>
      </c>
      <c r="AA812" s="94">
        <v>0</v>
      </c>
      <c r="AB812" s="94">
        <v>0</v>
      </c>
      <c r="AC812" s="94">
        <v>0</v>
      </c>
      <c r="AD812" s="94">
        <v>0</v>
      </c>
      <c r="AE812" s="94">
        <v>0</v>
      </c>
      <c r="AF812" s="94">
        <v>0</v>
      </c>
      <c r="AG812" s="94">
        <v>0</v>
      </c>
      <c r="AH812" s="9">
        <v>0</v>
      </c>
      <c r="AI812" s="9">
        <v>0</v>
      </c>
      <c r="AJ812" s="9">
        <v>0</v>
      </c>
      <c r="AK812" s="94">
        <v>0</v>
      </c>
      <c r="AL812" s="94">
        <v>0</v>
      </c>
      <c r="AM812" s="94">
        <v>0</v>
      </c>
      <c r="AN812" s="94">
        <v>0</v>
      </c>
      <c r="AO812" s="94">
        <v>0</v>
      </c>
      <c r="AP812" s="94">
        <v>0</v>
      </c>
      <c r="AQ812" s="94">
        <v>0</v>
      </c>
      <c r="AR812" s="94">
        <v>0</v>
      </c>
      <c r="AS812" s="94">
        <v>0</v>
      </c>
      <c r="AT812" s="94">
        <v>0</v>
      </c>
      <c r="AU812" s="9">
        <v>0</v>
      </c>
      <c r="AV812" s="303"/>
    </row>
    <row r="813" spans="1:48" ht="47.25" x14ac:dyDescent="0.25">
      <c r="A813" s="419"/>
      <c r="B813" s="483"/>
      <c r="C813" s="559"/>
      <c r="D813" s="562"/>
      <c r="E813" s="565"/>
      <c r="F813" s="485" t="s">
        <v>39</v>
      </c>
      <c r="G813" s="485" t="s">
        <v>21</v>
      </c>
      <c r="H813" s="485" t="s">
        <v>656</v>
      </c>
      <c r="I813" s="485" t="s">
        <v>793</v>
      </c>
      <c r="J813" s="480"/>
      <c r="K813" s="480"/>
      <c r="L813" s="556"/>
      <c r="M813" s="51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5" t="s">
        <v>50</v>
      </c>
      <c r="W813" s="94">
        <v>0</v>
      </c>
      <c r="X813" s="94">
        <v>0</v>
      </c>
      <c r="Y813" s="94">
        <v>0</v>
      </c>
      <c r="Z813" s="94">
        <v>0</v>
      </c>
      <c r="AA813" s="94">
        <v>0</v>
      </c>
      <c r="AB813" s="94">
        <v>0</v>
      </c>
      <c r="AC813" s="94">
        <v>0</v>
      </c>
      <c r="AD813" s="94">
        <v>0</v>
      </c>
      <c r="AE813" s="94">
        <v>0</v>
      </c>
      <c r="AF813" s="94">
        <v>0</v>
      </c>
      <c r="AG813" s="94">
        <v>0</v>
      </c>
      <c r="AH813" s="9">
        <v>0</v>
      </c>
      <c r="AI813" s="9">
        <v>0</v>
      </c>
      <c r="AJ813" s="9">
        <v>0</v>
      </c>
      <c r="AK813" s="94">
        <v>0</v>
      </c>
      <c r="AL813" s="94">
        <v>0</v>
      </c>
      <c r="AM813" s="94">
        <v>0</v>
      </c>
      <c r="AN813" s="94">
        <v>0</v>
      </c>
      <c r="AO813" s="94">
        <v>0</v>
      </c>
      <c r="AP813" s="94">
        <v>0</v>
      </c>
      <c r="AQ813" s="94">
        <v>0</v>
      </c>
      <c r="AR813" s="94">
        <v>0</v>
      </c>
      <c r="AS813" s="94">
        <v>0</v>
      </c>
      <c r="AT813" s="94">
        <v>0</v>
      </c>
      <c r="AU813" s="9">
        <v>0</v>
      </c>
      <c r="AV813" s="303"/>
    </row>
    <row r="814" spans="1:48" x14ac:dyDescent="0.25">
      <c r="A814" s="419"/>
      <c r="B814" s="483"/>
      <c r="C814" s="559"/>
      <c r="D814" s="562"/>
      <c r="E814" s="565"/>
      <c r="F814" s="486"/>
      <c r="G814" s="486"/>
      <c r="H814" s="486"/>
      <c r="I814" s="486"/>
      <c r="J814" s="480"/>
      <c r="K814" s="480"/>
      <c r="L814" s="556"/>
      <c r="M814" s="51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474"/>
        <v>0</v>
      </c>
      <c r="V814" s="205" t="s">
        <v>51</v>
      </c>
      <c r="W814" s="94">
        <v>0</v>
      </c>
      <c r="X814" s="94">
        <v>0</v>
      </c>
      <c r="Y814" s="94">
        <v>0</v>
      </c>
      <c r="Z814" s="94">
        <v>0</v>
      </c>
      <c r="AA814" s="94">
        <v>0</v>
      </c>
      <c r="AB814" s="94">
        <v>0</v>
      </c>
      <c r="AC814" s="94">
        <v>0</v>
      </c>
      <c r="AD814" s="94">
        <v>0</v>
      </c>
      <c r="AE814" s="94">
        <v>0</v>
      </c>
      <c r="AF814" s="94">
        <v>0</v>
      </c>
      <c r="AG814" s="94">
        <v>0</v>
      </c>
      <c r="AH814" s="9">
        <v>0</v>
      </c>
      <c r="AI814" s="9">
        <v>0</v>
      </c>
      <c r="AJ814" s="9">
        <v>0</v>
      </c>
      <c r="AK814" s="94">
        <v>0</v>
      </c>
      <c r="AL814" s="94">
        <v>0</v>
      </c>
      <c r="AM814" s="94">
        <v>0</v>
      </c>
      <c r="AN814" s="94">
        <v>0</v>
      </c>
      <c r="AO814" s="94">
        <v>0</v>
      </c>
      <c r="AP814" s="94">
        <v>0</v>
      </c>
      <c r="AQ814" s="94">
        <v>0</v>
      </c>
      <c r="AR814" s="94">
        <v>0</v>
      </c>
      <c r="AS814" s="94">
        <v>0</v>
      </c>
      <c r="AT814" s="94">
        <v>0</v>
      </c>
      <c r="AU814" s="9">
        <v>0</v>
      </c>
      <c r="AV814" s="303"/>
    </row>
    <row r="815" spans="1:48" ht="15.75" customHeight="1" x14ac:dyDescent="0.25">
      <c r="A815" s="419"/>
      <c r="B815" s="483"/>
      <c r="C815" s="559"/>
      <c r="D815" s="562"/>
      <c r="E815" s="565"/>
      <c r="F815" s="486"/>
      <c r="G815" s="486"/>
      <c r="H815" s="486"/>
      <c r="I815" s="486"/>
      <c r="J815" s="480"/>
      <c r="K815" s="480"/>
      <c r="L815" s="556"/>
      <c r="M815" s="511"/>
      <c r="N815" s="86">
        <v>0</v>
      </c>
      <c r="O815" s="86">
        <v>0</v>
      </c>
      <c r="P815" s="86">
        <v>0</v>
      </c>
      <c r="Q815" s="86">
        <v>0</v>
      </c>
      <c r="R815" s="86">
        <v>0</v>
      </c>
      <c r="S815" s="86">
        <v>0</v>
      </c>
      <c r="T815" s="86">
        <v>0</v>
      </c>
      <c r="U815" s="9">
        <f t="shared" si="474"/>
        <v>0</v>
      </c>
      <c r="V815" s="205" t="s">
        <v>52</v>
      </c>
      <c r="W815" s="192">
        <v>0</v>
      </c>
      <c r="X815" s="192">
        <v>0</v>
      </c>
      <c r="Y815" s="192">
        <v>0</v>
      </c>
      <c r="Z815" s="192">
        <v>0</v>
      </c>
      <c r="AA815" s="192">
        <v>0</v>
      </c>
      <c r="AB815" s="192">
        <v>0</v>
      </c>
      <c r="AC815" s="192">
        <v>0</v>
      </c>
      <c r="AD815" s="192">
        <v>0</v>
      </c>
      <c r="AE815" s="192">
        <v>0</v>
      </c>
      <c r="AF815" s="192">
        <v>0</v>
      </c>
      <c r="AG815" s="192">
        <v>0</v>
      </c>
      <c r="AH815" s="86">
        <v>0</v>
      </c>
      <c r="AI815" s="86">
        <v>0</v>
      </c>
      <c r="AJ815" s="86">
        <v>0</v>
      </c>
      <c r="AK815" s="192">
        <v>0</v>
      </c>
      <c r="AL815" s="192">
        <v>0</v>
      </c>
      <c r="AM815" s="192">
        <v>0</v>
      </c>
      <c r="AN815" s="192">
        <v>0</v>
      </c>
      <c r="AO815" s="192">
        <v>0</v>
      </c>
      <c r="AP815" s="192">
        <v>0</v>
      </c>
      <c r="AQ815" s="192">
        <v>0</v>
      </c>
      <c r="AR815" s="192">
        <v>0</v>
      </c>
      <c r="AS815" s="192">
        <v>0</v>
      </c>
      <c r="AT815" s="192">
        <v>0</v>
      </c>
      <c r="AU815" s="86">
        <v>0</v>
      </c>
      <c r="AV815" s="303"/>
    </row>
    <row r="816" spans="1:48" x14ac:dyDescent="0.25">
      <c r="A816" s="419"/>
      <c r="B816" s="484"/>
      <c r="C816" s="560"/>
      <c r="D816" s="563"/>
      <c r="E816" s="566"/>
      <c r="F816" s="487"/>
      <c r="G816" s="487"/>
      <c r="H816" s="487"/>
      <c r="I816" s="487"/>
      <c r="J816" s="481"/>
      <c r="K816" s="481"/>
      <c r="L816" s="557"/>
      <c r="M816" s="512"/>
      <c r="N816" s="88">
        <f>SUM(N811:N815)</f>
        <v>0</v>
      </c>
      <c r="O816" s="88">
        <f t="shared" ref="O816:T816" si="475">SUM(O811:O815)</f>
        <v>0</v>
      </c>
      <c r="P816" s="88">
        <f t="shared" si="475"/>
        <v>2.7846599999999997</v>
      </c>
      <c r="Q816" s="186">
        <f t="shared" si="475"/>
        <v>0</v>
      </c>
      <c r="R816" s="186">
        <f t="shared" si="475"/>
        <v>0</v>
      </c>
      <c r="S816" s="186">
        <f t="shared" si="475"/>
        <v>0</v>
      </c>
      <c r="T816" s="186">
        <f t="shared" si="475"/>
        <v>0</v>
      </c>
      <c r="U816" s="186">
        <f>SUM(N816:T816)</f>
        <v>2.7846599999999997</v>
      </c>
      <c r="V816" s="178" t="s">
        <v>11</v>
      </c>
      <c r="W816" s="201">
        <f t="shared" ref="W816:AU816" si="476">SUM(W811:W815)</f>
        <v>0</v>
      </c>
      <c r="X816" s="201">
        <f t="shared" si="476"/>
        <v>0</v>
      </c>
      <c r="Y816" s="201">
        <f t="shared" si="476"/>
        <v>0</v>
      </c>
      <c r="Z816" s="201">
        <f t="shared" si="476"/>
        <v>0</v>
      </c>
      <c r="AA816" s="201">
        <f t="shared" si="476"/>
        <v>0</v>
      </c>
      <c r="AB816" s="201">
        <f t="shared" si="476"/>
        <v>0</v>
      </c>
      <c r="AC816" s="201">
        <f t="shared" si="476"/>
        <v>0</v>
      </c>
      <c r="AD816" s="201">
        <f t="shared" si="476"/>
        <v>0</v>
      </c>
      <c r="AE816" s="201">
        <f t="shared" si="476"/>
        <v>0</v>
      </c>
      <c r="AF816" s="201">
        <f t="shared" si="476"/>
        <v>0</v>
      </c>
      <c r="AG816" s="201">
        <f t="shared" si="476"/>
        <v>0</v>
      </c>
      <c r="AH816" s="202">
        <f t="shared" si="476"/>
        <v>0</v>
      </c>
      <c r="AI816" s="202">
        <f t="shared" si="476"/>
        <v>0</v>
      </c>
      <c r="AJ816" s="202">
        <f t="shared" si="476"/>
        <v>0</v>
      </c>
      <c r="AK816" s="201">
        <f t="shared" si="476"/>
        <v>0</v>
      </c>
      <c r="AL816" s="201">
        <f t="shared" si="476"/>
        <v>0</v>
      </c>
      <c r="AM816" s="201">
        <f t="shared" si="476"/>
        <v>0</v>
      </c>
      <c r="AN816" s="201">
        <f t="shared" si="476"/>
        <v>0</v>
      </c>
      <c r="AO816" s="201">
        <f t="shared" si="476"/>
        <v>0</v>
      </c>
      <c r="AP816" s="201">
        <f t="shared" si="476"/>
        <v>0</v>
      </c>
      <c r="AQ816" s="201">
        <f t="shared" si="476"/>
        <v>0</v>
      </c>
      <c r="AR816" s="201">
        <f t="shared" si="476"/>
        <v>0</v>
      </c>
      <c r="AS816" s="201">
        <f t="shared" si="476"/>
        <v>0</v>
      </c>
      <c r="AT816" s="201">
        <f t="shared" si="476"/>
        <v>0</v>
      </c>
      <c r="AU816" s="202">
        <f t="shared" si="476"/>
        <v>0</v>
      </c>
      <c r="AV816" s="333"/>
    </row>
    <row r="817" spans="1:48" ht="15.75" customHeight="1" x14ac:dyDescent="0.25">
      <c r="A817" s="419"/>
      <c r="B817" s="482" t="s">
        <v>794</v>
      </c>
      <c r="C817" s="558" t="s">
        <v>795</v>
      </c>
      <c r="D817" s="561" t="s">
        <v>628</v>
      </c>
      <c r="E817" s="564" t="s">
        <v>796</v>
      </c>
      <c r="F817" s="6" t="s">
        <v>18</v>
      </c>
      <c r="G817" s="6" t="s">
        <v>20</v>
      </c>
      <c r="H817" s="6" t="s">
        <v>59</v>
      </c>
      <c r="I817" s="6" t="s">
        <v>316</v>
      </c>
      <c r="J817" s="479">
        <v>2023</v>
      </c>
      <c r="K817" s="479">
        <v>2023</v>
      </c>
      <c r="L817" s="488">
        <v>6.7750000000000004</v>
      </c>
      <c r="M817" s="510">
        <f>Q822+R822+S822+T822</f>
        <v>6.7750672499999993</v>
      </c>
      <c r="N817" s="9">
        <v>0</v>
      </c>
      <c r="O817" s="9">
        <v>0</v>
      </c>
      <c r="P817" s="9">
        <v>0</v>
      </c>
      <c r="Q817" s="9">
        <v>0</v>
      </c>
      <c r="R817" s="9">
        <v>6.7750672499999993</v>
      </c>
      <c r="S817" s="9">
        <v>0</v>
      </c>
      <c r="T817" s="9">
        <v>0</v>
      </c>
      <c r="U817" s="9">
        <f>SUM(N817:T817)</f>
        <v>6.7750672499999993</v>
      </c>
      <c r="V817" s="205" t="s">
        <v>3</v>
      </c>
      <c r="W817" s="94">
        <v>0</v>
      </c>
      <c r="X817" s="94">
        <v>0</v>
      </c>
      <c r="Y817" s="94">
        <v>0</v>
      </c>
      <c r="Z817" s="94">
        <v>0</v>
      </c>
      <c r="AA817" s="94">
        <v>0</v>
      </c>
      <c r="AB817" s="94">
        <v>0</v>
      </c>
      <c r="AC817" s="94">
        <v>0</v>
      </c>
      <c r="AD817" s="94">
        <v>0</v>
      </c>
      <c r="AE817" s="94">
        <v>0</v>
      </c>
      <c r="AF817" s="94">
        <v>0</v>
      </c>
      <c r="AG817" s="94">
        <v>0</v>
      </c>
      <c r="AH817" s="9">
        <v>0</v>
      </c>
      <c r="AI817" s="9">
        <v>0</v>
      </c>
      <c r="AJ817" s="9">
        <v>0</v>
      </c>
      <c r="AK817" s="94">
        <v>0</v>
      </c>
      <c r="AL817" s="94">
        <v>0</v>
      </c>
      <c r="AM817" s="94">
        <v>0</v>
      </c>
      <c r="AN817" s="94">
        <v>0</v>
      </c>
      <c r="AO817" s="94">
        <v>0</v>
      </c>
      <c r="AP817" s="94">
        <v>0</v>
      </c>
      <c r="AQ817" s="94">
        <v>0</v>
      </c>
      <c r="AR817" s="94">
        <v>0</v>
      </c>
      <c r="AS817" s="94">
        <v>0</v>
      </c>
      <c r="AT817" s="94">
        <v>0</v>
      </c>
      <c r="AU817" s="9">
        <v>0</v>
      </c>
      <c r="AV817" s="303"/>
    </row>
    <row r="818" spans="1:48" ht="31.5" x14ac:dyDescent="0.25">
      <c r="A818" s="419"/>
      <c r="B818" s="483"/>
      <c r="C818" s="559"/>
      <c r="D818" s="562"/>
      <c r="E818" s="565"/>
      <c r="F818" s="24" t="s">
        <v>19</v>
      </c>
      <c r="G818" s="24" t="s">
        <v>22</v>
      </c>
      <c r="H818" s="24" t="s">
        <v>59</v>
      </c>
      <c r="I818" s="24" t="s">
        <v>797</v>
      </c>
      <c r="J818" s="480"/>
      <c r="K818" s="480"/>
      <c r="L818" s="556"/>
      <c r="M818" s="51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2" si="477">SUM(N818:T818)</f>
        <v>0</v>
      </c>
      <c r="V818" s="173" t="s">
        <v>8</v>
      </c>
      <c r="W818" s="94">
        <v>0</v>
      </c>
      <c r="X818" s="94">
        <v>0</v>
      </c>
      <c r="Y818" s="94">
        <v>0</v>
      </c>
      <c r="Z818" s="94">
        <v>0</v>
      </c>
      <c r="AA818" s="94">
        <v>0</v>
      </c>
      <c r="AB818" s="94">
        <v>0</v>
      </c>
      <c r="AC818" s="94">
        <v>0</v>
      </c>
      <c r="AD818" s="94">
        <v>0</v>
      </c>
      <c r="AE818" s="94">
        <v>0</v>
      </c>
      <c r="AF818" s="94">
        <v>0</v>
      </c>
      <c r="AG818" s="94">
        <v>0</v>
      </c>
      <c r="AH818" s="9">
        <v>0</v>
      </c>
      <c r="AI818" s="9">
        <v>0</v>
      </c>
      <c r="AJ818" s="9">
        <v>0</v>
      </c>
      <c r="AK818" s="94">
        <v>0</v>
      </c>
      <c r="AL818" s="94">
        <v>0</v>
      </c>
      <c r="AM818" s="94">
        <v>0</v>
      </c>
      <c r="AN818" s="94">
        <v>0</v>
      </c>
      <c r="AO818" s="94">
        <v>0</v>
      </c>
      <c r="AP818" s="94">
        <v>0</v>
      </c>
      <c r="AQ818" s="94">
        <v>0</v>
      </c>
      <c r="AR818" s="94">
        <v>0</v>
      </c>
      <c r="AS818" s="94">
        <v>0</v>
      </c>
      <c r="AT818" s="94">
        <v>0</v>
      </c>
      <c r="AU818" s="9">
        <v>0</v>
      </c>
      <c r="AV818" s="303"/>
    </row>
    <row r="819" spans="1:48" ht="47.25" x14ac:dyDescent="0.25">
      <c r="A819" s="419"/>
      <c r="B819" s="483"/>
      <c r="C819" s="559"/>
      <c r="D819" s="562"/>
      <c r="E819" s="565"/>
      <c r="F819" s="485" t="s">
        <v>39</v>
      </c>
      <c r="G819" s="485" t="s">
        <v>21</v>
      </c>
      <c r="H819" s="485" t="s">
        <v>59</v>
      </c>
      <c r="I819" s="485" t="s">
        <v>366</v>
      </c>
      <c r="J819" s="480"/>
      <c r="K819" s="480"/>
      <c r="L819" s="556"/>
      <c r="M819" s="51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5" t="s">
        <v>50</v>
      </c>
      <c r="W819" s="94">
        <v>0</v>
      </c>
      <c r="X819" s="94">
        <v>0</v>
      </c>
      <c r="Y819" s="94">
        <v>0</v>
      </c>
      <c r="Z819" s="94">
        <v>0</v>
      </c>
      <c r="AA819" s="94">
        <v>0</v>
      </c>
      <c r="AB819" s="94">
        <v>0</v>
      </c>
      <c r="AC819" s="94">
        <v>0</v>
      </c>
      <c r="AD819" s="94">
        <v>0</v>
      </c>
      <c r="AE819" s="94">
        <v>0</v>
      </c>
      <c r="AF819" s="94">
        <v>0</v>
      </c>
      <c r="AG819" s="94">
        <v>0</v>
      </c>
      <c r="AH819" s="9">
        <v>0</v>
      </c>
      <c r="AI819" s="9">
        <v>0</v>
      </c>
      <c r="AJ819" s="9">
        <v>0</v>
      </c>
      <c r="AK819" s="94">
        <v>0</v>
      </c>
      <c r="AL819" s="94">
        <v>0</v>
      </c>
      <c r="AM819" s="94">
        <v>0</v>
      </c>
      <c r="AN819" s="94">
        <v>0</v>
      </c>
      <c r="AO819" s="94">
        <v>0</v>
      </c>
      <c r="AP819" s="94">
        <v>0</v>
      </c>
      <c r="AQ819" s="94">
        <v>0</v>
      </c>
      <c r="AR819" s="94">
        <v>0</v>
      </c>
      <c r="AS819" s="94">
        <v>0</v>
      </c>
      <c r="AT819" s="94">
        <v>0</v>
      </c>
      <c r="AU819" s="9">
        <v>0</v>
      </c>
      <c r="AV819" s="303"/>
    </row>
    <row r="820" spans="1:48" x14ac:dyDescent="0.25">
      <c r="A820" s="419"/>
      <c r="B820" s="483"/>
      <c r="C820" s="559"/>
      <c r="D820" s="562"/>
      <c r="E820" s="565"/>
      <c r="F820" s="486"/>
      <c r="G820" s="486"/>
      <c r="H820" s="486"/>
      <c r="I820" s="486"/>
      <c r="J820" s="480"/>
      <c r="K820" s="480"/>
      <c r="L820" s="556"/>
      <c r="M820" s="51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477"/>
        <v>0</v>
      </c>
      <c r="V820" s="205" t="s">
        <v>51</v>
      </c>
      <c r="W820" s="94">
        <v>0</v>
      </c>
      <c r="X820" s="94">
        <v>0</v>
      </c>
      <c r="Y820" s="94">
        <v>0</v>
      </c>
      <c r="Z820" s="94">
        <v>0</v>
      </c>
      <c r="AA820" s="94">
        <v>0</v>
      </c>
      <c r="AB820" s="94">
        <v>0</v>
      </c>
      <c r="AC820" s="94">
        <v>0</v>
      </c>
      <c r="AD820" s="94">
        <v>0</v>
      </c>
      <c r="AE820" s="94">
        <v>0</v>
      </c>
      <c r="AF820" s="94">
        <v>0</v>
      </c>
      <c r="AG820" s="94">
        <v>0</v>
      </c>
      <c r="AH820" s="9">
        <v>0</v>
      </c>
      <c r="AI820" s="9">
        <v>0</v>
      </c>
      <c r="AJ820" s="9">
        <v>0</v>
      </c>
      <c r="AK820" s="94">
        <v>0</v>
      </c>
      <c r="AL820" s="94">
        <v>0</v>
      </c>
      <c r="AM820" s="94">
        <v>0</v>
      </c>
      <c r="AN820" s="94">
        <v>0</v>
      </c>
      <c r="AO820" s="94">
        <v>0</v>
      </c>
      <c r="AP820" s="94">
        <v>0</v>
      </c>
      <c r="AQ820" s="94">
        <v>0</v>
      </c>
      <c r="AR820" s="94">
        <v>0</v>
      </c>
      <c r="AS820" s="94">
        <v>0</v>
      </c>
      <c r="AT820" s="94">
        <v>0</v>
      </c>
      <c r="AU820" s="9">
        <v>0</v>
      </c>
      <c r="AV820" s="303"/>
    </row>
    <row r="821" spans="1:48" ht="15.75" customHeight="1" x14ac:dyDescent="0.25">
      <c r="A821" s="419"/>
      <c r="B821" s="483"/>
      <c r="C821" s="559"/>
      <c r="D821" s="562"/>
      <c r="E821" s="565"/>
      <c r="F821" s="486"/>
      <c r="G821" s="486"/>
      <c r="H821" s="486"/>
      <c r="I821" s="486"/>
      <c r="J821" s="480"/>
      <c r="K821" s="480"/>
      <c r="L821" s="556"/>
      <c r="M821" s="511"/>
      <c r="N821" s="86">
        <v>0</v>
      </c>
      <c r="O821" s="86">
        <v>0</v>
      </c>
      <c r="P821" s="86">
        <v>0</v>
      </c>
      <c r="Q821" s="86">
        <v>0</v>
      </c>
      <c r="R821" s="86">
        <v>0</v>
      </c>
      <c r="S821" s="86">
        <v>0</v>
      </c>
      <c r="T821" s="86">
        <v>0</v>
      </c>
      <c r="U821" s="9">
        <f t="shared" si="477"/>
        <v>0</v>
      </c>
      <c r="V821" s="205" t="s">
        <v>52</v>
      </c>
      <c r="W821" s="192">
        <v>0</v>
      </c>
      <c r="X821" s="192">
        <v>0</v>
      </c>
      <c r="Y821" s="192">
        <v>0</v>
      </c>
      <c r="Z821" s="192">
        <v>0</v>
      </c>
      <c r="AA821" s="192">
        <v>0</v>
      </c>
      <c r="AB821" s="192">
        <v>0</v>
      </c>
      <c r="AC821" s="192">
        <v>0</v>
      </c>
      <c r="AD821" s="192">
        <v>0</v>
      </c>
      <c r="AE821" s="192">
        <v>0</v>
      </c>
      <c r="AF821" s="192">
        <v>0</v>
      </c>
      <c r="AG821" s="192">
        <v>0</v>
      </c>
      <c r="AH821" s="86">
        <v>0</v>
      </c>
      <c r="AI821" s="86">
        <v>0</v>
      </c>
      <c r="AJ821" s="86">
        <v>0</v>
      </c>
      <c r="AK821" s="192">
        <v>0</v>
      </c>
      <c r="AL821" s="192">
        <v>0</v>
      </c>
      <c r="AM821" s="192">
        <v>0</v>
      </c>
      <c r="AN821" s="192">
        <v>0</v>
      </c>
      <c r="AO821" s="192">
        <v>0</v>
      </c>
      <c r="AP821" s="192">
        <v>0</v>
      </c>
      <c r="AQ821" s="192">
        <v>0</v>
      </c>
      <c r="AR821" s="192">
        <v>0</v>
      </c>
      <c r="AS821" s="192">
        <v>0</v>
      </c>
      <c r="AT821" s="192">
        <v>0</v>
      </c>
      <c r="AU821" s="86">
        <v>0</v>
      </c>
      <c r="AV821" s="303"/>
    </row>
    <row r="822" spans="1:48" x14ac:dyDescent="0.25">
      <c r="A822" s="419"/>
      <c r="B822" s="484"/>
      <c r="C822" s="560"/>
      <c r="D822" s="563"/>
      <c r="E822" s="566"/>
      <c r="F822" s="487"/>
      <c r="G822" s="487"/>
      <c r="H822" s="487"/>
      <c r="I822" s="487"/>
      <c r="J822" s="481"/>
      <c r="K822" s="481"/>
      <c r="L822" s="557"/>
      <c r="M822" s="512"/>
      <c r="N822" s="88">
        <f>SUM(N817:N821)</f>
        <v>0</v>
      </c>
      <c r="O822" s="88">
        <f t="shared" ref="O822:T822" si="478">SUM(O817:O821)</f>
        <v>0</v>
      </c>
      <c r="P822" s="88">
        <f t="shared" si="478"/>
        <v>0</v>
      </c>
      <c r="Q822" s="186">
        <f t="shared" si="478"/>
        <v>0</v>
      </c>
      <c r="R822" s="186">
        <f t="shared" si="478"/>
        <v>6.7750672499999993</v>
      </c>
      <c r="S822" s="186">
        <f t="shared" si="478"/>
        <v>0</v>
      </c>
      <c r="T822" s="186">
        <f t="shared" si="478"/>
        <v>0</v>
      </c>
      <c r="U822" s="186">
        <f t="shared" si="477"/>
        <v>6.7750672499999993</v>
      </c>
      <c r="V822" s="178" t="s">
        <v>11</v>
      </c>
      <c r="W822" s="201">
        <f t="shared" ref="W822:AU822" si="479">SUM(W817:W821)</f>
        <v>0</v>
      </c>
      <c r="X822" s="201">
        <f t="shared" si="479"/>
        <v>0</v>
      </c>
      <c r="Y822" s="201">
        <f t="shared" si="479"/>
        <v>0</v>
      </c>
      <c r="Z822" s="201">
        <f t="shared" si="479"/>
        <v>0</v>
      </c>
      <c r="AA822" s="201">
        <f t="shared" si="479"/>
        <v>0</v>
      </c>
      <c r="AB822" s="201">
        <f t="shared" si="479"/>
        <v>0</v>
      </c>
      <c r="AC822" s="201">
        <f t="shared" si="479"/>
        <v>0</v>
      </c>
      <c r="AD822" s="201">
        <f t="shared" si="479"/>
        <v>0</v>
      </c>
      <c r="AE822" s="201">
        <f t="shared" si="479"/>
        <v>0</v>
      </c>
      <c r="AF822" s="201">
        <f t="shared" si="479"/>
        <v>0</v>
      </c>
      <c r="AG822" s="201">
        <f t="shared" si="479"/>
        <v>0</v>
      </c>
      <c r="AH822" s="202">
        <f t="shared" si="479"/>
        <v>0</v>
      </c>
      <c r="AI822" s="202">
        <f t="shared" si="479"/>
        <v>0</v>
      </c>
      <c r="AJ822" s="202">
        <f t="shared" si="479"/>
        <v>0</v>
      </c>
      <c r="AK822" s="201">
        <f t="shared" si="479"/>
        <v>0</v>
      </c>
      <c r="AL822" s="201">
        <f t="shared" si="479"/>
        <v>0</v>
      </c>
      <c r="AM822" s="201">
        <f t="shared" si="479"/>
        <v>0</v>
      </c>
      <c r="AN822" s="201">
        <f t="shared" si="479"/>
        <v>0</v>
      </c>
      <c r="AO822" s="201">
        <f t="shared" si="479"/>
        <v>0</v>
      </c>
      <c r="AP822" s="201">
        <f t="shared" si="479"/>
        <v>0</v>
      </c>
      <c r="AQ822" s="201">
        <f t="shared" si="479"/>
        <v>0</v>
      </c>
      <c r="AR822" s="201">
        <f t="shared" si="479"/>
        <v>0</v>
      </c>
      <c r="AS822" s="201">
        <f t="shared" si="479"/>
        <v>0</v>
      </c>
      <c r="AT822" s="201">
        <f t="shared" si="479"/>
        <v>0</v>
      </c>
      <c r="AU822" s="202">
        <f t="shared" si="479"/>
        <v>0</v>
      </c>
      <c r="AV822" s="333"/>
    </row>
    <row r="823" spans="1:48" ht="15.75" customHeight="1" x14ac:dyDescent="0.25">
      <c r="A823" s="419"/>
      <c r="B823" s="482" t="s">
        <v>798</v>
      </c>
      <c r="C823" s="558" t="s">
        <v>799</v>
      </c>
      <c r="D823" s="561" t="s">
        <v>628</v>
      </c>
      <c r="E823" s="564" t="s">
        <v>800</v>
      </c>
      <c r="F823" s="6" t="s">
        <v>18</v>
      </c>
      <c r="G823" s="6" t="s">
        <v>20</v>
      </c>
      <c r="H823" s="6" t="s">
        <v>296</v>
      </c>
      <c r="I823" s="6" t="s">
        <v>296</v>
      </c>
      <c r="J823" s="479">
        <v>2020</v>
      </c>
      <c r="K823" s="479">
        <v>2022</v>
      </c>
      <c r="L823" s="488">
        <v>263.85000000000002</v>
      </c>
      <c r="M823" s="510">
        <f>Q834+R834+S834+T834</f>
        <v>3.3999999999999998E-3</v>
      </c>
      <c r="N823" s="9">
        <v>0</v>
      </c>
      <c r="O823" s="9">
        <v>0</v>
      </c>
      <c r="P823" s="9">
        <v>0.30079</v>
      </c>
      <c r="Q823" s="9">
        <v>3.3999999999999998E-3</v>
      </c>
      <c r="R823" s="9">
        <v>0</v>
      </c>
      <c r="S823" s="9">
        <v>0</v>
      </c>
      <c r="T823" s="9">
        <v>0</v>
      </c>
      <c r="U823" s="9">
        <f>SUM(N823:T823)</f>
        <v>0.30419000000000002</v>
      </c>
      <c r="V823" s="205" t="s">
        <v>3</v>
      </c>
      <c r="W823" s="94">
        <v>3.4</v>
      </c>
      <c r="X823" s="94">
        <f t="shared" ref="X823:AS823" si="480">SUM(X824:X826)</f>
        <v>133.19</v>
      </c>
      <c r="Y823" s="94">
        <f t="shared" si="480"/>
        <v>0</v>
      </c>
      <c r="Z823" s="94">
        <f t="shared" si="480"/>
        <v>0</v>
      </c>
      <c r="AA823" s="94">
        <f t="shared" si="480"/>
        <v>0</v>
      </c>
      <c r="AB823" s="94">
        <f t="shared" si="480"/>
        <v>0</v>
      </c>
      <c r="AC823" s="94">
        <f t="shared" si="480"/>
        <v>0</v>
      </c>
      <c r="AD823" s="94">
        <f t="shared" si="480"/>
        <v>0</v>
      </c>
      <c r="AE823" s="94">
        <f t="shared" si="480"/>
        <v>0</v>
      </c>
      <c r="AF823" s="94">
        <f t="shared" si="480"/>
        <v>0</v>
      </c>
      <c r="AG823" s="94">
        <f t="shared" si="480"/>
        <v>133.19</v>
      </c>
      <c r="AH823" s="94">
        <f t="shared" si="480"/>
        <v>0</v>
      </c>
      <c r="AI823" s="94">
        <f t="shared" si="480"/>
        <v>0</v>
      </c>
      <c r="AJ823" s="94">
        <f t="shared" si="480"/>
        <v>0</v>
      </c>
      <c r="AK823" s="94">
        <f t="shared" si="480"/>
        <v>0</v>
      </c>
      <c r="AL823" s="94">
        <f t="shared" si="480"/>
        <v>0</v>
      </c>
      <c r="AM823" s="94">
        <f t="shared" si="480"/>
        <v>0</v>
      </c>
      <c r="AN823" s="94">
        <f t="shared" si="480"/>
        <v>0</v>
      </c>
      <c r="AO823" s="94">
        <f t="shared" si="480"/>
        <v>0</v>
      </c>
      <c r="AP823" s="94">
        <f t="shared" si="480"/>
        <v>0</v>
      </c>
      <c r="AQ823" s="94">
        <f t="shared" si="480"/>
        <v>0</v>
      </c>
      <c r="AR823" s="94">
        <f t="shared" si="480"/>
        <v>0</v>
      </c>
      <c r="AS823" s="94">
        <f t="shared" si="480"/>
        <v>0</v>
      </c>
      <c r="AT823" s="94">
        <v>0</v>
      </c>
      <c r="AU823" s="9">
        <v>0</v>
      </c>
      <c r="AV823" s="303"/>
    </row>
    <row r="824" spans="1:48" s="276" customFormat="1" ht="15.75" hidden="1" customHeight="1" x14ac:dyDescent="0.2">
      <c r="A824" s="419"/>
      <c r="B824" s="483"/>
      <c r="C824" s="559"/>
      <c r="D824" s="562"/>
      <c r="E824" s="565"/>
      <c r="F824" s="287"/>
      <c r="G824" s="287"/>
      <c r="H824" s="273"/>
      <c r="I824" s="273"/>
      <c r="J824" s="480"/>
      <c r="K824" s="480"/>
      <c r="L824" s="556"/>
      <c r="M824" s="511"/>
      <c r="N824" s="278"/>
      <c r="O824" s="278"/>
      <c r="P824" s="278"/>
      <c r="Q824" s="278"/>
      <c r="R824" s="278"/>
      <c r="S824" s="278"/>
      <c r="T824" s="278"/>
      <c r="U824" s="278"/>
      <c r="V824" s="288" t="s">
        <v>974</v>
      </c>
      <c r="W824" s="275"/>
      <c r="X824" s="275">
        <v>10.39</v>
      </c>
      <c r="Y824" s="275"/>
      <c r="Z824" s="275"/>
      <c r="AA824" s="275"/>
      <c r="AB824" s="275"/>
      <c r="AC824" s="275"/>
      <c r="AD824" s="275"/>
      <c r="AE824" s="275"/>
      <c r="AF824" s="275"/>
      <c r="AG824" s="275">
        <v>10.39</v>
      </c>
      <c r="AH824" s="278"/>
      <c r="AI824" s="278"/>
      <c r="AJ824" s="278"/>
      <c r="AK824" s="275"/>
      <c r="AL824" s="275"/>
      <c r="AM824" s="275"/>
      <c r="AN824" s="275"/>
      <c r="AO824" s="275"/>
      <c r="AP824" s="275"/>
      <c r="AQ824" s="275"/>
      <c r="AR824" s="275"/>
      <c r="AS824" s="275"/>
      <c r="AT824" s="275"/>
      <c r="AU824" s="278"/>
      <c r="AV824" s="331"/>
    </row>
    <row r="825" spans="1:48" s="276" customFormat="1" ht="39" hidden="1" customHeight="1" x14ac:dyDescent="0.2">
      <c r="A825" s="419"/>
      <c r="B825" s="483"/>
      <c r="C825" s="559"/>
      <c r="D825" s="562"/>
      <c r="E825" s="565"/>
      <c r="F825" s="287"/>
      <c r="G825" s="287"/>
      <c r="H825" s="273"/>
      <c r="I825" s="273"/>
      <c r="J825" s="480"/>
      <c r="K825" s="480"/>
      <c r="L825" s="556"/>
      <c r="M825" s="511"/>
      <c r="N825" s="278"/>
      <c r="O825" s="278"/>
      <c r="P825" s="278"/>
      <c r="Q825" s="278"/>
      <c r="R825" s="278"/>
      <c r="S825" s="278"/>
      <c r="T825" s="278"/>
      <c r="U825" s="278"/>
      <c r="V825" s="288" t="s">
        <v>975</v>
      </c>
      <c r="W825" s="275"/>
      <c r="X825" s="275">
        <v>62.8</v>
      </c>
      <c r="Y825" s="275"/>
      <c r="Z825" s="275"/>
      <c r="AA825" s="275"/>
      <c r="AB825" s="275"/>
      <c r="AC825" s="275"/>
      <c r="AD825" s="275"/>
      <c r="AE825" s="275"/>
      <c r="AF825" s="275"/>
      <c r="AG825" s="275">
        <v>62.8</v>
      </c>
      <c r="AH825" s="278"/>
      <c r="AI825" s="278"/>
      <c r="AJ825" s="278"/>
      <c r="AK825" s="275"/>
      <c r="AL825" s="275"/>
      <c r="AM825" s="275"/>
      <c r="AN825" s="275"/>
      <c r="AO825" s="275"/>
      <c r="AP825" s="275"/>
      <c r="AQ825" s="275"/>
      <c r="AR825" s="275"/>
      <c r="AS825" s="275"/>
      <c r="AT825" s="275"/>
      <c r="AU825" s="278"/>
      <c r="AV825" s="331"/>
    </row>
    <row r="826" spans="1:48" s="276" customFormat="1" ht="39" hidden="1" customHeight="1" x14ac:dyDescent="0.2">
      <c r="A826" s="419"/>
      <c r="B826" s="483"/>
      <c r="C826" s="559"/>
      <c r="D826" s="562"/>
      <c r="E826" s="565"/>
      <c r="F826" s="287"/>
      <c r="G826" s="287"/>
      <c r="H826" s="273"/>
      <c r="I826" s="273"/>
      <c r="J826" s="480"/>
      <c r="K826" s="480"/>
      <c r="L826" s="556"/>
      <c r="M826" s="511"/>
      <c r="N826" s="278"/>
      <c r="O826" s="278"/>
      <c r="P826" s="278"/>
      <c r="Q826" s="278"/>
      <c r="R826" s="278"/>
      <c r="S826" s="278"/>
      <c r="T826" s="278"/>
      <c r="U826" s="278"/>
      <c r="V826" s="288" t="s">
        <v>976</v>
      </c>
      <c r="W826" s="275"/>
      <c r="X826" s="275">
        <v>60</v>
      </c>
      <c r="Y826" s="275"/>
      <c r="Z826" s="275"/>
      <c r="AA826" s="275"/>
      <c r="AB826" s="275"/>
      <c r="AC826" s="275"/>
      <c r="AD826" s="275"/>
      <c r="AE826" s="275"/>
      <c r="AF826" s="275"/>
      <c r="AG826" s="275">
        <v>60</v>
      </c>
      <c r="AH826" s="278"/>
      <c r="AI826" s="278"/>
      <c r="AJ826" s="278"/>
      <c r="AK826" s="275"/>
      <c r="AL826" s="275"/>
      <c r="AM826" s="275"/>
      <c r="AN826" s="275"/>
      <c r="AO826" s="275"/>
      <c r="AP826" s="275"/>
      <c r="AQ826" s="275"/>
      <c r="AR826" s="275"/>
      <c r="AS826" s="275"/>
      <c r="AT826" s="275"/>
      <c r="AU826" s="278"/>
      <c r="AV826" s="331"/>
    </row>
    <row r="827" spans="1:48" ht="31.5" x14ac:dyDescent="0.25">
      <c r="A827" s="419"/>
      <c r="B827" s="483"/>
      <c r="C827" s="559"/>
      <c r="D827" s="562"/>
      <c r="E827" s="565"/>
      <c r="F827" s="24" t="s">
        <v>19</v>
      </c>
      <c r="G827" s="24" t="s">
        <v>22</v>
      </c>
      <c r="H827" s="6" t="s">
        <v>296</v>
      </c>
      <c r="I827" s="6" t="s">
        <v>296</v>
      </c>
      <c r="J827" s="480"/>
      <c r="K827" s="480"/>
      <c r="L827" s="556"/>
      <c r="M827" s="511"/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f>SUM(N827:T827)</f>
        <v>0</v>
      </c>
      <c r="V827" s="173" t="s">
        <v>8</v>
      </c>
      <c r="W827" s="94">
        <v>0</v>
      </c>
      <c r="X827" s="94">
        <v>0</v>
      </c>
      <c r="Y827" s="94">
        <v>0</v>
      </c>
      <c r="Z827" s="94">
        <v>0</v>
      </c>
      <c r="AA827" s="94">
        <v>0</v>
      </c>
      <c r="AB827" s="94">
        <v>0</v>
      </c>
      <c r="AC827" s="94">
        <v>0</v>
      </c>
      <c r="AD827" s="94">
        <v>0</v>
      </c>
      <c r="AE827" s="94">
        <v>0</v>
      </c>
      <c r="AF827" s="94">
        <v>0</v>
      </c>
      <c r="AG827" s="94">
        <v>0</v>
      </c>
      <c r="AH827" s="9">
        <v>0</v>
      </c>
      <c r="AI827" s="9">
        <v>0</v>
      </c>
      <c r="AJ827" s="9">
        <v>0</v>
      </c>
      <c r="AK827" s="94">
        <v>0</v>
      </c>
      <c r="AL827" s="94">
        <v>0</v>
      </c>
      <c r="AM827" s="94">
        <v>0</v>
      </c>
      <c r="AN827" s="94">
        <v>0</v>
      </c>
      <c r="AO827" s="94">
        <v>0</v>
      </c>
      <c r="AP827" s="94">
        <v>0</v>
      </c>
      <c r="AQ827" s="94">
        <v>0</v>
      </c>
      <c r="AR827" s="94">
        <v>0</v>
      </c>
      <c r="AS827" s="94">
        <v>0</v>
      </c>
      <c r="AT827" s="94">
        <v>0</v>
      </c>
      <c r="AU827" s="9">
        <v>0</v>
      </c>
      <c r="AV827" s="303"/>
    </row>
    <row r="828" spans="1:48" ht="47.25" x14ac:dyDescent="0.25">
      <c r="A828" s="419"/>
      <c r="B828" s="483"/>
      <c r="C828" s="559"/>
      <c r="D828" s="562"/>
      <c r="E828" s="565"/>
      <c r="F828" s="485" t="s">
        <v>39</v>
      </c>
      <c r="G828" s="485" t="s">
        <v>21</v>
      </c>
      <c r="H828" s="485" t="s">
        <v>678</v>
      </c>
      <c r="I828" s="485" t="s">
        <v>801</v>
      </c>
      <c r="J828" s="480"/>
      <c r="K828" s="480"/>
      <c r="L828" s="556"/>
      <c r="M828" s="511"/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f>SUM(N828:T828)</f>
        <v>0</v>
      </c>
      <c r="V828" s="205" t="s">
        <v>50</v>
      </c>
      <c r="W828" s="94">
        <v>0</v>
      </c>
      <c r="X828" s="94">
        <v>0</v>
      </c>
      <c r="Y828" s="94">
        <v>0</v>
      </c>
      <c r="Z828" s="94">
        <v>0</v>
      </c>
      <c r="AA828" s="94">
        <v>0</v>
      </c>
      <c r="AB828" s="94">
        <v>0</v>
      </c>
      <c r="AC828" s="94">
        <v>0</v>
      </c>
      <c r="AD828" s="94">
        <v>0</v>
      </c>
      <c r="AE828" s="94">
        <v>0</v>
      </c>
      <c r="AF828" s="94">
        <v>0</v>
      </c>
      <c r="AG828" s="94">
        <v>0</v>
      </c>
      <c r="AH828" s="9">
        <v>0</v>
      </c>
      <c r="AI828" s="9">
        <v>0</v>
      </c>
      <c r="AJ828" s="9">
        <v>0</v>
      </c>
      <c r="AK828" s="94">
        <v>0</v>
      </c>
      <c r="AL828" s="94">
        <v>0</v>
      </c>
      <c r="AM828" s="94">
        <v>0</v>
      </c>
      <c r="AN828" s="94">
        <v>0</v>
      </c>
      <c r="AO828" s="94">
        <v>0</v>
      </c>
      <c r="AP828" s="94">
        <v>0</v>
      </c>
      <c r="AQ828" s="94">
        <v>0</v>
      </c>
      <c r="AR828" s="94">
        <v>0</v>
      </c>
      <c r="AS828" s="94">
        <v>0</v>
      </c>
      <c r="AT828" s="94">
        <v>0</v>
      </c>
      <c r="AU828" s="9">
        <v>0</v>
      </c>
      <c r="AV828" s="303"/>
    </row>
    <row r="829" spans="1:48" x14ac:dyDescent="0.25">
      <c r="A829" s="419"/>
      <c r="B829" s="483"/>
      <c r="C829" s="559"/>
      <c r="D829" s="562"/>
      <c r="E829" s="565"/>
      <c r="F829" s="486"/>
      <c r="G829" s="486"/>
      <c r="H829" s="486"/>
      <c r="I829" s="486"/>
      <c r="J829" s="480"/>
      <c r="K829" s="480"/>
      <c r="L829" s="556"/>
      <c r="M829" s="511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>SUM(N829:T829)</f>
        <v>0</v>
      </c>
      <c r="V829" s="205" t="s">
        <v>51</v>
      </c>
      <c r="W829" s="94">
        <v>0</v>
      </c>
      <c r="X829" s="94">
        <v>0</v>
      </c>
      <c r="Y829" s="94">
        <v>0</v>
      </c>
      <c r="Z829" s="94">
        <v>0</v>
      </c>
      <c r="AA829" s="94">
        <v>0</v>
      </c>
      <c r="AB829" s="94">
        <v>0</v>
      </c>
      <c r="AC829" s="94">
        <v>0</v>
      </c>
      <c r="AD829" s="94">
        <v>0</v>
      </c>
      <c r="AE829" s="94">
        <v>0</v>
      </c>
      <c r="AF829" s="94">
        <v>0</v>
      </c>
      <c r="AG829" s="94">
        <v>0</v>
      </c>
      <c r="AH829" s="9">
        <v>0</v>
      </c>
      <c r="AI829" s="9">
        <v>0</v>
      </c>
      <c r="AJ829" s="9">
        <v>0</v>
      </c>
      <c r="AK829" s="94">
        <v>0</v>
      </c>
      <c r="AL829" s="94">
        <v>0</v>
      </c>
      <c r="AM829" s="94">
        <v>0</v>
      </c>
      <c r="AN829" s="94">
        <v>0</v>
      </c>
      <c r="AO829" s="94">
        <v>0</v>
      </c>
      <c r="AP829" s="94">
        <v>0</v>
      </c>
      <c r="AQ829" s="94">
        <v>0</v>
      </c>
      <c r="AR829" s="94">
        <v>0</v>
      </c>
      <c r="AS829" s="94">
        <v>0</v>
      </c>
      <c r="AT829" s="94">
        <v>0</v>
      </c>
      <c r="AU829" s="9">
        <v>0</v>
      </c>
      <c r="AV829" s="303"/>
    </row>
    <row r="830" spans="1:48" ht="15.75" customHeight="1" x14ac:dyDescent="0.25">
      <c r="A830" s="419"/>
      <c r="B830" s="483"/>
      <c r="C830" s="559"/>
      <c r="D830" s="562"/>
      <c r="E830" s="565"/>
      <c r="F830" s="486"/>
      <c r="G830" s="486"/>
      <c r="H830" s="486"/>
      <c r="I830" s="486"/>
      <c r="J830" s="480"/>
      <c r="K830" s="480"/>
      <c r="L830" s="556"/>
      <c r="M830" s="511"/>
      <c r="N830" s="86">
        <v>0</v>
      </c>
      <c r="O830" s="86">
        <v>263.85007000000002</v>
      </c>
      <c r="P830" s="86">
        <v>0</v>
      </c>
      <c r="Q830" s="86">
        <v>0</v>
      </c>
      <c r="R830" s="86">
        <v>0</v>
      </c>
      <c r="S830" s="86">
        <v>0</v>
      </c>
      <c r="T830" s="86">
        <v>0</v>
      </c>
      <c r="U830" s="9">
        <f>SUM(N830:T830)</f>
        <v>263.85007000000002</v>
      </c>
      <c r="V830" s="205" t="s">
        <v>52</v>
      </c>
      <c r="W830" s="192">
        <v>0</v>
      </c>
      <c r="X830" s="192">
        <f>SUM(X831:X833)</f>
        <v>99408.51</v>
      </c>
      <c r="Y830" s="192">
        <f t="shared" ref="Y830:AU830" si="481">SUM(Y831:Y833)</f>
        <v>0</v>
      </c>
      <c r="Z830" s="192">
        <f t="shared" si="481"/>
        <v>0</v>
      </c>
      <c r="AA830" s="192">
        <f t="shared" si="481"/>
        <v>0</v>
      </c>
      <c r="AB830" s="192">
        <f t="shared" si="481"/>
        <v>0</v>
      </c>
      <c r="AC830" s="192">
        <f t="shared" si="481"/>
        <v>0</v>
      </c>
      <c r="AD830" s="192">
        <f t="shared" si="481"/>
        <v>0</v>
      </c>
      <c r="AE830" s="192">
        <f t="shared" si="481"/>
        <v>0</v>
      </c>
      <c r="AF830" s="192">
        <f t="shared" si="481"/>
        <v>0</v>
      </c>
      <c r="AG830" s="192">
        <f t="shared" si="481"/>
        <v>114181.2</v>
      </c>
      <c r="AH830" s="192">
        <f t="shared" si="481"/>
        <v>0</v>
      </c>
      <c r="AI830" s="192">
        <f t="shared" si="481"/>
        <v>0</v>
      </c>
      <c r="AJ830" s="192">
        <f t="shared" si="481"/>
        <v>0</v>
      </c>
      <c r="AK830" s="192">
        <f t="shared" si="481"/>
        <v>0</v>
      </c>
      <c r="AL830" s="192">
        <f t="shared" si="481"/>
        <v>0</v>
      </c>
      <c r="AM830" s="192">
        <f t="shared" si="481"/>
        <v>0</v>
      </c>
      <c r="AN830" s="192">
        <f t="shared" si="481"/>
        <v>0</v>
      </c>
      <c r="AO830" s="192">
        <f t="shared" si="481"/>
        <v>0</v>
      </c>
      <c r="AP830" s="192">
        <f t="shared" si="481"/>
        <v>0</v>
      </c>
      <c r="AQ830" s="192">
        <f t="shared" si="481"/>
        <v>0</v>
      </c>
      <c r="AR830" s="192">
        <f t="shared" si="481"/>
        <v>0</v>
      </c>
      <c r="AS830" s="192">
        <f t="shared" si="481"/>
        <v>0</v>
      </c>
      <c r="AT830" s="192">
        <f t="shared" si="481"/>
        <v>0</v>
      </c>
      <c r="AU830" s="192">
        <f t="shared" si="481"/>
        <v>0</v>
      </c>
      <c r="AV830" s="303"/>
    </row>
    <row r="831" spans="1:48" s="276" customFormat="1" ht="15.75" hidden="1" customHeight="1" x14ac:dyDescent="0.2">
      <c r="A831" s="419"/>
      <c r="B831" s="483"/>
      <c r="C831" s="559"/>
      <c r="D831" s="562"/>
      <c r="E831" s="565"/>
      <c r="F831" s="486"/>
      <c r="G831" s="486"/>
      <c r="H831" s="486"/>
      <c r="I831" s="486"/>
      <c r="J831" s="480"/>
      <c r="K831" s="480"/>
      <c r="L831" s="556"/>
      <c r="M831" s="511"/>
      <c r="N831" s="289"/>
      <c r="O831" s="289"/>
      <c r="P831" s="289"/>
      <c r="Q831" s="289"/>
      <c r="R831" s="289"/>
      <c r="S831" s="289"/>
      <c r="T831" s="289"/>
      <c r="U831" s="278"/>
      <c r="V831" s="288" t="s">
        <v>977</v>
      </c>
      <c r="W831" s="290"/>
      <c r="X831" s="290">
        <v>89381.4</v>
      </c>
      <c r="Y831" s="290"/>
      <c r="Z831" s="290"/>
      <c r="AA831" s="290"/>
      <c r="AB831" s="290"/>
      <c r="AC831" s="290"/>
      <c r="AD831" s="290"/>
      <c r="AE831" s="290"/>
      <c r="AF831" s="290"/>
      <c r="AG831" s="290">
        <v>89381.4</v>
      </c>
      <c r="AH831" s="289"/>
      <c r="AI831" s="289"/>
      <c r="AJ831" s="289"/>
      <c r="AK831" s="290"/>
      <c r="AL831" s="290"/>
      <c r="AM831" s="290"/>
      <c r="AN831" s="290"/>
      <c r="AO831" s="290"/>
      <c r="AP831" s="290"/>
      <c r="AQ831" s="290"/>
      <c r="AR831" s="290"/>
      <c r="AS831" s="290"/>
      <c r="AT831" s="290"/>
      <c r="AU831" s="289"/>
      <c r="AV831" s="331"/>
    </row>
    <row r="832" spans="1:48" s="276" customFormat="1" ht="27.75" hidden="1" customHeight="1" x14ac:dyDescent="0.2">
      <c r="A832" s="419"/>
      <c r="B832" s="483"/>
      <c r="C832" s="559"/>
      <c r="D832" s="562"/>
      <c r="E832" s="565"/>
      <c r="F832" s="486"/>
      <c r="G832" s="486"/>
      <c r="H832" s="486"/>
      <c r="I832" s="486"/>
      <c r="J832" s="480"/>
      <c r="K832" s="480"/>
      <c r="L832" s="556"/>
      <c r="M832" s="511"/>
      <c r="N832" s="289"/>
      <c r="O832" s="289"/>
      <c r="P832" s="289"/>
      <c r="Q832" s="289"/>
      <c r="R832" s="289"/>
      <c r="S832" s="289"/>
      <c r="T832" s="289"/>
      <c r="U832" s="278"/>
      <c r="V832" s="288" t="s">
        <v>978</v>
      </c>
      <c r="W832" s="290"/>
      <c r="X832" s="290">
        <v>178.66</v>
      </c>
      <c r="Y832" s="290"/>
      <c r="Z832" s="290"/>
      <c r="AA832" s="290"/>
      <c r="AB832" s="290"/>
      <c r="AC832" s="290"/>
      <c r="AD832" s="290"/>
      <c r="AE832" s="290"/>
      <c r="AF832" s="290"/>
      <c r="AG832" s="290">
        <v>178.66</v>
      </c>
      <c r="AH832" s="289"/>
      <c r="AI832" s="289"/>
      <c r="AJ832" s="289"/>
      <c r="AK832" s="290"/>
      <c r="AL832" s="290"/>
      <c r="AM832" s="290"/>
      <c r="AN832" s="290"/>
      <c r="AO832" s="290"/>
      <c r="AP832" s="290"/>
      <c r="AQ832" s="290"/>
      <c r="AR832" s="290"/>
      <c r="AS832" s="290"/>
      <c r="AT832" s="290"/>
      <c r="AU832" s="289"/>
      <c r="AV832" s="331"/>
    </row>
    <row r="833" spans="1:48" s="276" customFormat="1" ht="28.5" hidden="1" customHeight="1" x14ac:dyDescent="0.2">
      <c r="A833" s="419"/>
      <c r="B833" s="483"/>
      <c r="C833" s="559"/>
      <c r="D833" s="562"/>
      <c r="E833" s="565"/>
      <c r="F833" s="486"/>
      <c r="G833" s="486"/>
      <c r="H833" s="486"/>
      <c r="I833" s="486"/>
      <c r="J833" s="480"/>
      <c r="K833" s="480"/>
      <c r="L833" s="556"/>
      <c r="M833" s="511"/>
      <c r="N833" s="289"/>
      <c r="O833" s="289"/>
      <c r="P833" s="289"/>
      <c r="Q833" s="289"/>
      <c r="R833" s="289"/>
      <c r="S833" s="289"/>
      <c r="T833" s="289"/>
      <c r="U833" s="278"/>
      <c r="V833" s="288" t="s">
        <v>979</v>
      </c>
      <c r="W833" s="290"/>
      <c r="X833" s="290">
        <v>9848.4500000000007</v>
      </c>
      <c r="Y833" s="290"/>
      <c r="Z833" s="290"/>
      <c r="AA833" s="290"/>
      <c r="AB833" s="290"/>
      <c r="AC833" s="290"/>
      <c r="AD833" s="290"/>
      <c r="AE833" s="290"/>
      <c r="AF833" s="290"/>
      <c r="AG833" s="290">
        <v>24621.14</v>
      </c>
      <c r="AH833" s="289"/>
      <c r="AI833" s="289"/>
      <c r="AJ833" s="289"/>
      <c r="AK833" s="290"/>
      <c r="AL833" s="290"/>
      <c r="AM833" s="290"/>
      <c r="AN833" s="290"/>
      <c r="AO833" s="290"/>
      <c r="AP833" s="290"/>
      <c r="AQ833" s="290"/>
      <c r="AR833" s="290"/>
      <c r="AS833" s="290"/>
      <c r="AT833" s="290"/>
      <c r="AU833" s="289"/>
      <c r="AV833" s="331"/>
    </row>
    <row r="834" spans="1:48" x14ac:dyDescent="0.25">
      <c r="A834" s="420"/>
      <c r="B834" s="484"/>
      <c r="C834" s="560"/>
      <c r="D834" s="563"/>
      <c r="E834" s="566"/>
      <c r="F834" s="487"/>
      <c r="G834" s="487"/>
      <c r="H834" s="487"/>
      <c r="I834" s="487"/>
      <c r="J834" s="481"/>
      <c r="K834" s="481"/>
      <c r="L834" s="557"/>
      <c r="M834" s="512"/>
      <c r="N834" s="88">
        <f t="shared" ref="N834:T834" si="482">SUM(N823:N830)</f>
        <v>0</v>
      </c>
      <c r="O834" s="88">
        <f t="shared" si="482"/>
        <v>263.85007000000002</v>
      </c>
      <c r="P834" s="88">
        <f t="shared" si="482"/>
        <v>0.30079</v>
      </c>
      <c r="Q834" s="186">
        <f t="shared" si="482"/>
        <v>3.3999999999999998E-3</v>
      </c>
      <c r="R834" s="186">
        <f t="shared" si="482"/>
        <v>0</v>
      </c>
      <c r="S834" s="186">
        <f t="shared" si="482"/>
        <v>0</v>
      </c>
      <c r="T834" s="186">
        <f t="shared" si="482"/>
        <v>0</v>
      </c>
      <c r="U834" s="186">
        <f t="shared" ref="U834" si="483">SUM(N834:T834)</f>
        <v>264.15426000000002</v>
      </c>
      <c r="V834" s="178" t="s">
        <v>11</v>
      </c>
      <c r="W834" s="201">
        <f>SUM(W823:W830)</f>
        <v>3.4</v>
      </c>
      <c r="X834" s="201">
        <f t="shared" ref="X834:AS834" si="484">X823+X827+X828+X829+X830</f>
        <v>99541.7</v>
      </c>
      <c r="Y834" s="201">
        <f t="shared" si="484"/>
        <v>0</v>
      </c>
      <c r="Z834" s="201">
        <f t="shared" si="484"/>
        <v>0</v>
      </c>
      <c r="AA834" s="201">
        <f t="shared" si="484"/>
        <v>0</v>
      </c>
      <c r="AB834" s="201">
        <f t="shared" si="484"/>
        <v>0</v>
      </c>
      <c r="AC834" s="201">
        <f t="shared" si="484"/>
        <v>0</v>
      </c>
      <c r="AD834" s="201">
        <f t="shared" si="484"/>
        <v>0</v>
      </c>
      <c r="AE834" s="201">
        <f t="shared" si="484"/>
        <v>0</v>
      </c>
      <c r="AF834" s="201">
        <f t="shared" si="484"/>
        <v>0</v>
      </c>
      <c r="AG834" s="201">
        <f t="shared" si="484"/>
        <v>114314.39</v>
      </c>
      <c r="AH834" s="201">
        <f t="shared" si="484"/>
        <v>0</v>
      </c>
      <c r="AI834" s="201">
        <f t="shared" si="484"/>
        <v>0</v>
      </c>
      <c r="AJ834" s="201">
        <f t="shared" si="484"/>
        <v>0</v>
      </c>
      <c r="AK834" s="201">
        <f t="shared" si="484"/>
        <v>0</v>
      </c>
      <c r="AL834" s="201">
        <v>251949.81492</v>
      </c>
      <c r="AM834" s="201">
        <f t="shared" si="484"/>
        <v>0</v>
      </c>
      <c r="AN834" s="201">
        <f t="shared" si="484"/>
        <v>0</v>
      </c>
      <c r="AO834" s="201">
        <f t="shared" si="484"/>
        <v>0</v>
      </c>
      <c r="AP834" s="201">
        <f t="shared" si="484"/>
        <v>0</v>
      </c>
      <c r="AQ834" s="201">
        <f t="shared" si="484"/>
        <v>0</v>
      </c>
      <c r="AR834" s="201">
        <f t="shared" si="484"/>
        <v>0</v>
      </c>
      <c r="AS834" s="201">
        <f t="shared" si="484"/>
        <v>0</v>
      </c>
      <c r="AT834" s="201">
        <f>SUM(AT823:AT830)</f>
        <v>0</v>
      </c>
      <c r="AU834" s="202">
        <f>SUM(AU823:AU830)</f>
        <v>0</v>
      </c>
      <c r="AV834" s="333"/>
    </row>
    <row r="835" spans="1:48" ht="19.5" customHeight="1" x14ac:dyDescent="0.25">
      <c r="A835" s="503" t="s">
        <v>641</v>
      </c>
      <c r="B835" s="504"/>
      <c r="C835" s="504"/>
      <c r="D835" s="504"/>
      <c r="E835" s="504"/>
      <c r="F835" s="504"/>
      <c r="G835" s="504"/>
      <c r="H835" s="504"/>
      <c r="I835" s="504"/>
      <c r="J835" s="504"/>
      <c r="K835" s="504"/>
      <c r="L835" s="504"/>
      <c r="M835" s="504"/>
      <c r="N835" s="504"/>
      <c r="O835" s="504"/>
      <c r="P835" s="504"/>
      <c r="Q835" s="504"/>
      <c r="R835" s="504"/>
      <c r="S835" s="504"/>
      <c r="T835" s="504"/>
      <c r="U835" s="504"/>
      <c r="V835" s="504"/>
      <c r="W835" s="505"/>
      <c r="X835" s="505"/>
      <c r="Y835" s="505"/>
      <c r="Z835" s="505"/>
      <c r="AA835" s="505"/>
      <c r="AB835" s="505"/>
      <c r="AC835" s="505"/>
      <c r="AD835" s="505"/>
      <c r="AE835" s="505"/>
      <c r="AF835" s="505"/>
      <c r="AG835" s="505"/>
      <c r="AH835" s="505"/>
      <c r="AI835" s="505"/>
      <c r="AJ835" s="505"/>
      <c r="AK835" s="505"/>
      <c r="AL835" s="505"/>
      <c r="AM835" s="505"/>
      <c r="AN835" s="505"/>
      <c r="AO835" s="505"/>
      <c r="AP835" s="505"/>
      <c r="AQ835" s="505"/>
      <c r="AR835" s="505"/>
      <c r="AS835" s="505"/>
      <c r="AT835" s="505"/>
      <c r="AU835" s="505"/>
      <c r="AV835" s="506"/>
    </row>
    <row r="836" spans="1:48" x14ac:dyDescent="0.25">
      <c r="A836" s="527" t="s">
        <v>642</v>
      </c>
      <c r="B836" s="567"/>
      <c r="C836" s="567"/>
      <c r="D836" s="567"/>
      <c r="E836" s="567"/>
      <c r="F836" s="567"/>
      <c r="G836" s="567"/>
      <c r="H836" s="567"/>
      <c r="I836" s="567"/>
      <c r="J836" s="567"/>
      <c r="K836" s="567"/>
      <c r="L836" s="567"/>
      <c r="M836" s="567"/>
      <c r="N836" s="567"/>
      <c r="O836" s="567"/>
      <c r="P836" s="567"/>
      <c r="Q836" s="567"/>
      <c r="R836" s="567"/>
      <c r="S836" s="567"/>
      <c r="T836" s="567"/>
      <c r="U836" s="567"/>
      <c r="V836" s="568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89"/>
      <c r="AI836" s="189"/>
      <c r="AJ836" s="189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89"/>
      <c r="AV836" s="303"/>
    </row>
    <row r="837" spans="1:48" ht="15.75" customHeight="1" x14ac:dyDescent="0.25">
      <c r="A837" s="8"/>
      <c r="B837" s="491" t="s">
        <v>46</v>
      </c>
      <c r="C837" s="492"/>
      <c r="D837" s="492"/>
      <c r="E837" s="492"/>
      <c r="F837" s="492"/>
      <c r="G837" s="492"/>
      <c r="H837" s="492"/>
      <c r="I837" s="492"/>
      <c r="J837" s="492"/>
      <c r="K837" s="492"/>
      <c r="L837" s="492"/>
      <c r="M837" s="493"/>
      <c r="N837" s="86"/>
      <c r="O837" s="86"/>
      <c r="P837" s="86"/>
      <c r="Q837" s="86"/>
      <c r="R837" s="86"/>
      <c r="S837" s="86"/>
      <c r="T837" s="86"/>
      <c r="U837" s="9"/>
      <c r="V837" s="173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89"/>
      <c r="AI837" s="189"/>
      <c r="AJ837" s="189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89"/>
      <c r="AV837" s="303"/>
    </row>
    <row r="838" spans="1:48" x14ac:dyDescent="0.25">
      <c r="A838" s="547"/>
      <c r="B838" s="548"/>
      <c r="C838" s="548"/>
      <c r="D838" s="548"/>
      <c r="E838" s="549"/>
      <c r="F838" s="46"/>
      <c r="G838" s="46"/>
      <c r="H838" s="46"/>
      <c r="I838" s="46"/>
      <c r="J838" s="46"/>
      <c r="K838" s="46"/>
      <c r="L838" s="46"/>
      <c r="M838" s="46"/>
      <c r="N838" s="86">
        <f>N823+N817+N811+N805+N799+N792+N786+N780+N774+N768+N762+N755+N748+N742+N736</f>
        <v>31.936589000000001</v>
      </c>
      <c r="O838" s="86">
        <f t="shared" ref="O838:U838" si="485">O823+O817+O811+O805+O799+O792+O786+O780+O774+O768+O762+O755+O748+O742+O736</f>
        <v>80.827600000000018</v>
      </c>
      <c r="P838" s="86">
        <f t="shared" si="485"/>
        <v>45.117234889999999</v>
      </c>
      <c r="Q838" s="86">
        <f>Q823+Q817+Q811+Q805+Q799+Q792+Q786+W780+W774+Q768+Q762+Q755+Q748+Q742+Q736</f>
        <v>63.617600000000003</v>
      </c>
      <c r="R838" s="86">
        <f t="shared" si="485"/>
        <v>54.162794749999996</v>
      </c>
      <c r="S838" s="86">
        <f t="shared" si="485"/>
        <v>8.0007374999999996</v>
      </c>
      <c r="T838" s="86">
        <f t="shared" si="485"/>
        <v>8.0007374999999996</v>
      </c>
      <c r="U838" s="86">
        <f t="shared" si="485"/>
        <v>291.66329364000001</v>
      </c>
      <c r="V838" s="173" t="s">
        <v>3</v>
      </c>
      <c r="W838" s="192">
        <f>W823+W817+W811+W805+W799+W792+W786+AC780+AC774+W768+W762+W755+W748+W742+W736</f>
        <v>63617.599999999999</v>
      </c>
      <c r="X838" s="192">
        <f t="shared" ref="X838:AU838" si="486">X823+X817+X811+X805+X799+X792+X786+AD780+AD774+X768+X762+X755+X748+X742+X736</f>
        <v>303.12</v>
      </c>
      <c r="Y838" s="192">
        <f t="shared" si="486"/>
        <v>0</v>
      </c>
      <c r="Z838" s="192">
        <f t="shared" si="486"/>
        <v>0</v>
      </c>
      <c r="AA838" s="192">
        <f t="shared" si="486"/>
        <v>0</v>
      </c>
      <c r="AB838" s="192">
        <f t="shared" si="486"/>
        <v>0</v>
      </c>
      <c r="AC838" s="192">
        <f t="shared" si="486"/>
        <v>0</v>
      </c>
      <c r="AD838" s="192">
        <f t="shared" si="486"/>
        <v>0</v>
      </c>
      <c r="AE838" s="192">
        <f t="shared" si="486"/>
        <v>0</v>
      </c>
      <c r="AF838" s="192">
        <f t="shared" si="486"/>
        <v>169.93</v>
      </c>
      <c r="AG838" s="192">
        <f t="shared" si="486"/>
        <v>303.12</v>
      </c>
      <c r="AH838" s="86">
        <f t="shared" si="486"/>
        <v>0</v>
      </c>
      <c r="AI838" s="86">
        <f t="shared" si="486"/>
        <v>0</v>
      </c>
      <c r="AJ838" s="86">
        <f t="shared" si="486"/>
        <v>0</v>
      </c>
      <c r="AK838" s="192">
        <f t="shared" si="486"/>
        <v>169.93</v>
      </c>
      <c r="AL838" s="192">
        <f t="shared" si="486"/>
        <v>0</v>
      </c>
      <c r="AM838" s="192">
        <f t="shared" si="486"/>
        <v>0</v>
      </c>
      <c r="AN838" s="192">
        <f t="shared" si="486"/>
        <v>0</v>
      </c>
      <c r="AO838" s="192">
        <f t="shared" si="486"/>
        <v>0</v>
      </c>
      <c r="AP838" s="192">
        <f t="shared" si="486"/>
        <v>0</v>
      </c>
      <c r="AQ838" s="192">
        <f t="shared" si="486"/>
        <v>0</v>
      </c>
      <c r="AR838" s="192">
        <f t="shared" si="486"/>
        <v>0</v>
      </c>
      <c r="AS838" s="192">
        <f t="shared" si="486"/>
        <v>0</v>
      </c>
      <c r="AT838" s="192">
        <f t="shared" si="486"/>
        <v>0</v>
      </c>
      <c r="AU838" s="86">
        <f t="shared" si="486"/>
        <v>0</v>
      </c>
      <c r="AV838" s="303"/>
    </row>
    <row r="839" spans="1:48" ht="15.75" customHeight="1" x14ac:dyDescent="0.25">
      <c r="A839" s="550"/>
      <c r="B839" s="551"/>
      <c r="C839" s="551"/>
      <c r="D839" s="551"/>
      <c r="E839" s="552"/>
      <c r="F839" s="46"/>
      <c r="G839" s="46"/>
      <c r="H839" s="46"/>
      <c r="I839" s="46"/>
      <c r="J839" s="46"/>
      <c r="K839" s="46"/>
      <c r="L839" s="46"/>
      <c r="M839" s="46"/>
      <c r="N839" s="86">
        <f t="shared" ref="N839:P842" si="487">N827+N818+N812+N806+N800+N794+N787+N781+N775+N769+N763+N756+N749+N743+N737</f>
        <v>0</v>
      </c>
      <c r="O839" s="86">
        <f t="shared" si="487"/>
        <v>0</v>
      </c>
      <c r="P839" s="86">
        <f t="shared" si="487"/>
        <v>0</v>
      </c>
      <c r="Q839" s="86">
        <f>Q827+Q818+Q812+Q806+Q800+Q794+Q787+W781+W775+Q769+Q763+Q756+Q749+Q743+Q737</f>
        <v>0</v>
      </c>
      <c r="R839" s="86">
        <f t="shared" ref="R839:U842" si="488">R827+R818+R812+R806+R800+R794+R787+R781+R775+R769+R763+R756+R749+R743+R737</f>
        <v>0</v>
      </c>
      <c r="S839" s="86">
        <f t="shared" si="488"/>
        <v>0</v>
      </c>
      <c r="T839" s="86">
        <f t="shared" si="488"/>
        <v>0</v>
      </c>
      <c r="U839" s="86">
        <f t="shared" si="488"/>
        <v>0</v>
      </c>
      <c r="V839" s="173" t="s">
        <v>8</v>
      </c>
      <c r="W839" s="192">
        <f t="shared" ref="W839:AF842" si="489">W827+W818+W812+W806+W800+W794+W787+AC781+AC775+W769+W763+W756+W749+W743+W737</f>
        <v>0</v>
      </c>
      <c r="X839" s="192">
        <f t="shared" si="489"/>
        <v>0</v>
      </c>
      <c r="Y839" s="192">
        <f t="shared" si="489"/>
        <v>0</v>
      </c>
      <c r="Z839" s="192">
        <f t="shared" si="489"/>
        <v>0</v>
      </c>
      <c r="AA839" s="192">
        <f t="shared" si="489"/>
        <v>0</v>
      </c>
      <c r="AB839" s="192">
        <f t="shared" si="489"/>
        <v>0</v>
      </c>
      <c r="AC839" s="192">
        <f t="shared" si="489"/>
        <v>0</v>
      </c>
      <c r="AD839" s="192">
        <f t="shared" si="489"/>
        <v>0</v>
      </c>
      <c r="AE839" s="192">
        <f t="shared" si="489"/>
        <v>0</v>
      </c>
      <c r="AF839" s="192">
        <f t="shared" si="489"/>
        <v>0</v>
      </c>
      <c r="AG839" s="192">
        <f t="shared" ref="AG839:AP842" si="490">AG827+AG818+AG812+AG806+AG800+AG794+AG787+AM781+AM775+AG769+AG763+AG756+AG749+AG743+AG737</f>
        <v>0</v>
      </c>
      <c r="AH839" s="86">
        <f t="shared" si="490"/>
        <v>0</v>
      </c>
      <c r="AI839" s="86">
        <f t="shared" si="490"/>
        <v>0</v>
      </c>
      <c r="AJ839" s="86">
        <f t="shared" si="490"/>
        <v>0</v>
      </c>
      <c r="AK839" s="192">
        <f t="shared" si="490"/>
        <v>0</v>
      </c>
      <c r="AL839" s="192">
        <f t="shared" si="490"/>
        <v>0</v>
      </c>
      <c r="AM839" s="192">
        <f t="shared" si="490"/>
        <v>0</v>
      </c>
      <c r="AN839" s="192">
        <f t="shared" si="490"/>
        <v>0</v>
      </c>
      <c r="AO839" s="192">
        <f t="shared" si="490"/>
        <v>0</v>
      </c>
      <c r="AP839" s="192">
        <f t="shared" si="490"/>
        <v>0</v>
      </c>
      <c r="AQ839" s="192">
        <f t="shared" ref="AQ839:AU842" si="491">AQ827+AQ818+AQ812+AQ806+AQ800+AQ794+AQ787+AW781+AW775+AQ769+AQ763+AQ756+AQ749+AQ743+AQ737</f>
        <v>0</v>
      </c>
      <c r="AR839" s="192">
        <f t="shared" si="491"/>
        <v>0</v>
      </c>
      <c r="AS839" s="192">
        <f t="shared" si="491"/>
        <v>0</v>
      </c>
      <c r="AT839" s="192">
        <f t="shared" si="491"/>
        <v>0</v>
      </c>
      <c r="AU839" s="86">
        <f t="shared" si="491"/>
        <v>0</v>
      </c>
      <c r="AV839" s="303"/>
    </row>
    <row r="840" spans="1:48" ht="47.25" x14ac:dyDescent="0.25">
      <c r="A840" s="550"/>
      <c r="B840" s="551"/>
      <c r="C840" s="551"/>
      <c r="D840" s="551"/>
      <c r="E840" s="552"/>
      <c r="F840" s="46"/>
      <c r="G840" s="46"/>
      <c r="H840" s="46"/>
      <c r="I840" s="46"/>
      <c r="J840" s="46"/>
      <c r="K840" s="46"/>
      <c r="L840" s="46"/>
      <c r="M840" s="46"/>
      <c r="N840" s="86">
        <f t="shared" si="487"/>
        <v>0</v>
      </c>
      <c r="O840" s="86">
        <f t="shared" si="487"/>
        <v>0</v>
      </c>
      <c r="P840" s="86">
        <f t="shared" si="487"/>
        <v>0</v>
      </c>
      <c r="Q840" s="86">
        <f>Q828+Q819+Q813+Q807+Q801+Q795+Q788+W782+W776+Q770+Q764+Q757+Q750+Q744+Q738</f>
        <v>0</v>
      </c>
      <c r="R840" s="86">
        <f t="shared" si="488"/>
        <v>0</v>
      </c>
      <c r="S840" s="86">
        <f t="shared" si="488"/>
        <v>0</v>
      </c>
      <c r="T840" s="86">
        <f t="shared" si="488"/>
        <v>0</v>
      </c>
      <c r="U840" s="86">
        <f t="shared" si="488"/>
        <v>0</v>
      </c>
      <c r="V840" s="173" t="s">
        <v>50</v>
      </c>
      <c r="W840" s="192">
        <f t="shared" si="489"/>
        <v>0</v>
      </c>
      <c r="X840" s="192">
        <f t="shared" si="489"/>
        <v>0</v>
      </c>
      <c r="Y840" s="192">
        <f t="shared" si="489"/>
        <v>0</v>
      </c>
      <c r="Z840" s="192">
        <f t="shared" si="489"/>
        <v>0</v>
      </c>
      <c r="AA840" s="192">
        <f t="shared" si="489"/>
        <v>0</v>
      </c>
      <c r="AB840" s="192">
        <f t="shared" si="489"/>
        <v>0</v>
      </c>
      <c r="AC840" s="192">
        <f t="shared" si="489"/>
        <v>0</v>
      </c>
      <c r="AD840" s="192">
        <f t="shared" si="489"/>
        <v>0</v>
      </c>
      <c r="AE840" s="192">
        <f t="shared" si="489"/>
        <v>0</v>
      </c>
      <c r="AF840" s="192">
        <f t="shared" si="489"/>
        <v>0</v>
      </c>
      <c r="AG840" s="192">
        <f t="shared" si="490"/>
        <v>0</v>
      </c>
      <c r="AH840" s="86">
        <f t="shared" si="490"/>
        <v>0</v>
      </c>
      <c r="AI840" s="86">
        <f t="shared" si="490"/>
        <v>0</v>
      </c>
      <c r="AJ840" s="86">
        <f t="shared" si="490"/>
        <v>0</v>
      </c>
      <c r="AK840" s="192">
        <f t="shared" si="490"/>
        <v>0</v>
      </c>
      <c r="AL840" s="192">
        <f t="shared" si="490"/>
        <v>0</v>
      </c>
      <c r="AM840" s="192">
        <f t="shared" si="490"/>
        <v>0</v>
      </c>
      <c r="AN840" s="192">
        <f t="shared" si="490"/>
        <v>0</v>
      </c>
      <c r="AO840" s="192">
        <f t="shared" si="490"/>
        <v>0</v>
      </c>
      <c r="AP840" s="192">
        <f t="shared" si="490"/>
        <v>0</v>
      </c>
      <c r="AQ840" s="192">
        <f t="shared" si="491"/>
        <v>0</v>
      </c>
      <c r="AR840" s="192">
        <f t="shared" si="491"/>
        <v>0</v>
      </c>
      <c r="AS840" s="192">
        <f t="shared" si="491"/>
        <v>0</v>
      </c>
      <c r="AT840" s="192">
        <f t="shared" si="491"/>
        <v>0</v>
      </c>
      <c r="AU840" s="86">
        <f t="shared" si="491"/>
        <v>0</v>
      </c>
      <c r="AV840" s="303"/>
    </row>
    <row r="841" spans="1:48" x14ac:dyDescent="0.25">
      <c r="A841" s="550"/>
      <c r="B841" s="551"/>
      <c r="C841" s="551"/>
      <c r="D841" s="551"/>
      <c r="E841" s="552"/>
      <c r="F841" s="46"/>
      <c r="G841" s="46"/>
      <c r="H841" s="46"/>
      <c r="I841" s="46"/>
      <c r="J841" s="46"/>
      <c r="K841" s="46"/>
      <c r="L841" s="46"/>
      <c r="M841" s="46"/>
      <c r="N841" s="86">
        <f t="shared" si="487"/>
        <v>0</v>
      </c>
      <c r="O841" s="86">
        <f t="shared" si="487"/>
        <v>0</v>
      </c>
      <c r="P841" s="86">
        <f t="shared" si="487"/>
        <v>0</v>
      </c>
      <c r="Q841" s="86">
        <f>Q829+Q820+Q814+Q808+Q802+Q796+Q789+W783+W777+Q771+Q765+Q758+Q751+Q745+Q739</f>
        <v>0</v>
      </c>
      <c r="R841" s="86">
        <f t="shared" si="488"/>
        <v>0</v>
      </c>
      <c r="S841" s="86">
        <f t="shared" si="488"/>
        <v>0</v>
      </c>
      <c r="T841" s="86">
        <f t="shared" si="488"/>
        <v>0</v>
      </c>
      <c r="U841" s="86">
        <f t="shared" si="488"/>
        <v>0</v>
      </c>
      <c r="V841" s="173" t="s">
        <v>51</v>
      </c>
      <c r="W841" s="192">
        <f t="shared" si="489"/>
        <v>0</v>
      </c>
      <c r="X841" s="192">
        <f t="shared" si="489"/>
        <v>0</v>
      </c>
      <c r="Y841" s="192">
        <f t="shared" si="489"/>
        <v>0</v>
      </c>
      <c r="Z841" s="192">
        <f t="shared" si="489"/>
        <v>0</v>
      </c>
      <c r="AA841" s="192">
        <f t="shared" si="489"/>
        <v>0</v>
      </c>
      <c r="AB841" s="192">
        <f t="shared" si="489"/>
        <v>0</v>
      </c>
      <c r="AC841" s="192">
        <f t="shared" si="489"/>
        <v>0</v>
      </c>
      <c r="AD841" s="192">
        <f t="shared" si="489"/>
        <v>0</v>
      </c>
      <c r="AE841" s="192">
        <f t="shared" si="489"/>
        <v>0</v>
      </c>
      <c r="AF841" s="192">
        <f t="shared" si="489"/>
        <v>0</v>
      </c>
      <c r="AG841" s="192">
        <f t="shared" si="490"/>
        <v>0</v>
      </c>
      <c r="AH841" s="86">
        <f t="shared" si="490"/>
        <v>0</v>
      </c>
      <c r="AI841" s="86">
        <f t="shared" si="490"/>
        <v>0</v>
      </c>
      <c r="AJ841" s="86">
        <f t="shared" si="490"/>
        <v>0</v>
      </c>
      <c r="AK841" s="192">
        <f t="shared" si="490"/>
        <v>0</v>
      </c>
      <c r="AL841" s="192">
        <f t="shared" si="490"/>
        <v>0</v>
      </c>
      <c r="AM841" s="192">
        <f t="shared" si="490"/>
        <v>0</v>
      </c>
      <c r="AN841" s="192">
        <f t="shared" si="490"/>
        <v>0</v>
      </c>
      <c r="AO841" s="192">
        <f t="shared" si="490"/>
        <v>0</v>
      </c>
      <c r="AP841" s="192">
        <f t="shared" si="490"/>
        <v>0</v>
      </c>
      <c r="AQ841" s="192">
        <f t="shared" si="491"/>
        <v>0</v>
      </c>
      <c r="AR841" s="192">
        <f t="shared" si="491"/>
        <v>0</v>
      </c>
      <c r="AS841" s="192">
        <f t="shared" si="491"/>
        <v>0</v>
      </c>
      <c r="AT841" s="192">
        <f t="shared" si="491"/>
        <v>0</v>
      </c>
      <c r="AU841" s="86">
        <f t="shared" si="491"/>
        <v>0</v>
      </c>
      <c r="AV841" s="303"/>
    </row>
    <row r="842" spans="1:48" x14ac:dyDescent="0.25">
      <c r="A842" s="550"/>
      <c r="B842" s="551"/>
      <c r="C842" s="551"/>
      <c r="D842" s="551"/>
      <c r="E842" s="552"/>
      <c r="F842" s="46"/>
      <c r="G842" s="46"/>
      <c r="H842" s="46"/>
      <c r="I842" s="46"/>
      <c r="J842" s="46"/>
      <c r="K842" s="46"/>
      <c r="L842" s="46"/>
      <c r="M842" s="46"/>
      <c r="N842" s="86">
        <f t="shared" si="487"/>
        <v>0</v>
      </c>
      <c r="O842" s="86">
        <f t="shared" si="487"/>
        <v>297.74207000000001</v>
      </c>
      <c r="P842" s="86">
        <f t="shared" si="487"/>
        <v>0</v>
      </c>
      <c r="Q842" s="86">
        <f>Q830+Q821+Q815+Q809+Q803+Q797+Q790+W784+W778+Q772+Q766+Q759+Q752+Q746+Q740</f>
        <v>0</v>
      </c>
      <c r="R842" s="86">
        <f t="shared" si="488"/>
        <v>4.9589999999999996</v>
      </c>
      <c r="S842" s="86">
        <f t="shared" si="488"/>
        <v>0</v>
      </c>
      <c r="T842" s="86">
        <f t="shared" si="488"/>
        <v>0</v>
      </c>
      <c r="U842" s="86">
        <f t="shared" si="488"/>
        <v>302.70107000000002</v>
      </c>
      <c r="V842" s="173" t="s">
        <v>52</v>
      </c>
      <c r="W842" s="192">
        <f t="shared" si="489"/>
        <v>0</v>
      </c>
      <c r="X842" s="192">
        <f t="shared" si="489"/>
        <v>99408.51</v>
      </c>
      <c r="Y842" s="192">
        <f t="shared" si="489"/>
        <v>0</v>
      </c>
      <c r="Z842" s="192">
        <f t="shared" si="489"/>
        <v>0</v>
      </c>
      <c r="AA842" s="192">
        <f t="shared" si="489"/>
        <v>0</v>
      </c>
      <c r="AB842" s="192">
        <f t="shared" si="489"/>
        <v>0</v>
      </c>
      <c r="AC842" s="192">
        <f t="shared" si="489"/>
        <v>0</v>
      </c>
      <c r="AD842" s="192">
        <f t="shared" si="489"/>
        <v>0</v>
      </c>
      <c r="AE842" s="192">
        <f t="shared" si="489"/>
        <v>0</v>
      </c>
      <c r="AF842" s="192">
        <f t="shared" si="489"/>
        <v>0</v>
      </c>
      <c r="AG842" s="192">
        <f t="shared" si="490"/>
        <v>114181.2</v>
      </c>
      <c r="AH842" s="86">
        <f t="shared" si="490"/>
        <v>0</v>
      </c>
      <c r="AI842" s="86">
        <f t="shared" si="490"/>
        <v>0</v>
      </c>
      <c r="AJ842" s="86">
        <f t="shared" si="490"/>
        <v>0</v>
      </c>
      <c r="AK842" s="192">
        <f t="shared" si="490"/>
        <v>0</v>
      </c>
      <c r="AL842" s="192">
        <f t="shared" si="490"/>
        <v>0</v>
      </c>
      <c r="AM842" s="192">
        <f t="shared" si="490"/>
        <v>0</v>
      </c>
      <c r="AN842" s="192">
        <f t="shared" si="490"/>
        <v>0</v>
      </c>
      <c r="AO842" s="192">
        <f t="shared" si="490"/>
        <v>0</v>
      </c>
      <c r="AP842" s="192">
        <f t="shared" si="490"/>
        <v>0</v>
      </c>
      <c r="AQ842" s="192">
        <f t="shared" si="491"/>
        <v>0</v>
      </c>
      <c r="AR842" s="192">
        <f t="shared" si="491"/>
        <v>0</v>
      </c>
      <c r="AS842" s="192">
        <f t="shared" si="491"/>
        <v>0</v>
      </c>
      <c r="AT842" s="192">
        <f t="shared" si="491"/>
        <v>0</v>
      </c>
      <c r="AU842" s="86">
        <f t="shared" si="491"/>
        <v>0</v>
      </c>
      <c r="AV842" s="303"/>
    </row>
    <row r="843" spans="1:48" x14ac:dyDescent="0.25">
      <c r="A843" s="553"/>
      <c r="B843" s="554"/>
      <c r="C843" s="554"/>
      <c r="D843" s="554"/>
      <c r="E843" s="555"/>
      <c r="F843" s="46"/>
      <c r="G843" s="46"/>
      <c r="H843" s="46"/>
      <c r="I843" s="46"/>
      <c r="J843" s="46"/>
      <c r="K843" s="46"/>
      <c r="L843" s="86">
        <f>L823+L817+L811+L805+L799+L792+L786+L780+L774+L768+L762+L755+L748+L742+L736</f>
        <v>637.69399999999996</v>
      </c>
      <c r="M843" s="86">
        <f>M823+M817+M811+M805+M799+M792+M786+M780+M774+M768+M762+M755+M748+M742+M736</f>
        <v>138.74086975</v>
      </c>
      <c r="N843" s="86">
        <f>N834+N822+N816+N810+N804+N798+N791+N785+N779+N773+N767+N760+N753+N747+N741</f>
        <v>31.936589000000001</v>
      </c>
      <c r="O843" s="86">
        <f>O834+O822+O816+O810+O804+O798+O791+O785+O779+O773+O767+O760+O753+O747+O741</f>
        <v>378.56967000000003</v>
      </c>
      <c r="P843" s="86">
        <f>P834+P822+P816+P810+P804+P798+P791+P785+P779+P773+P767+P760+P753+P747+P741</f>
        <v>45.117234889999999</v>
      </c>
      <c r="Q843" s="186">
        <f>Q834+Q822+Q816+Q810+Q804+Q798+Q791+W785+W779+Q773+Q767+Q760+Q753+Q747+Q741</f>
        <v>63.617600000000003</v>
      </c>
      <c r="R843" s="186">
        <f>R834+R822+R816+R810+R804+R798+R791+R785+R779+R773+R767+R760+R753+R747+R741</f>
        <v>59.121794749999992</v>
      </c>
      <c r="S843" s="186">
        <f>S834+S822+S816+S810+S804+S798+S791+S785+S779+S773+S767+S760+S753+S747+S741</f>
        <v>8.0007374999999996</v>
      </c>
      <c r="T843" s="186">
        <f>T834+T822+T816+T810+T804+T798+T791+T785+T779+T773+T767+T760+T753+T747+T741</f>
        <v>8.0007374999999996</v>
      </c>
      <c r="U843" s="186">
        <f>U834+U822+U816+U810+U804+U798+U791+U785+U779+U773+U767+U760+U753+U747+U741</f>
        <v>594.36436364000008</v>
      </c>
      <c r="V843" s="178" t="s">
        <v>11</v>
      </c>
      <c r="W843" s="201">
        <f t="shared" ref="W843:AU843" si="492">W834+W822+W816+W810+W804+W798+W791+AC785+AC779+W773+W767+W760+W753+W747+W741</f>
        <v>63617.599999999999</v>
      </c>
      <c r="X843" s="201">
        <f t="shared" si="492"/>
        <v>99711.62999999999</v>
      </c>
      <c r="Y843" s="201">
        <f t="shared" si="492"/>
        <v>0</v>
      </c>
      <c r="Z843" s="201">
        <f t="shared" si="492"/>
        <v>0</v>
      </c>
      <c r="AA843" s="201">
        <f t="shared" si="492"/>
        <v>0</v>
      </c>
      <c r="AB843" s="201">
        <f t="shared" si="492"/>
        <v>0</v>
      </c>
      <c r="AC843" s="201">
        <f t="shared" si="492"/>
        <v>0</v>
      </c>
      <c r="AD843" s="201">
        <f t="shared" si="492"/>
        <v>0</v>
      </c>
      <c r="AE843" s="201">
        <f t="shared" si="492"/>
        <v>0</v>
      </c>
      <c r="AF843" s="201">
        <f t="shared" si="492"/>
        <v>169.93</v>
      </c>
      <c r="AG843" s="201">
        <f t="shared" si="492"/>
        <v>114484.31999999999</v>
      </c>
      <c r="AH843" s="202">
        <f t="shared" si="492"/>
        <v>0</v>
      </c>
      <c r="AI843" s="202">
        <f t="shared" si="492"/>
        <v>0</v>
      </c>
      <c r="AJ843" s="202">
        <f t="shared" si="492"/>
        <v>0</v>
      </c>
      <c r="AK843" s="201">
        <f t="shared" si="492"/>
        <v>169.93</v>
      </c>
      <c r="AL843" s="201">
        <f t="shared" si="492"/>
        <v>251949.81492</v>
      </c>
      <c r="AM843" s="201">
        <f t="shared" si="492"/>
        <v>0</v>
      </c>
      <c r="AN843" s="201">
        <f t="shared" si="492"/>
        <v>0</v>
      </c>
      <c r="AO843" s="201">
        <f t="shared" si="492"/>
        <v>0</v>
      </c>
      <c r="AP843" s="201">
        <f t="shared" si="492"/>
        <v>0</v>
      </c>
      <c r="AQ843" s="201">
        <f t="shared" si="492"/>
        <v>0</v>
      </c>
      <c r="AR843" s="201">
        <f t="shared" si="492"/>
        <v>0</v>
      </c>
      <c r="AS843" s="201">
        <f t="shared" si="492"/>
        <v>0</v>
      </c>
      <c r="AT843" s="201">
        <f t="shared" si="492"/>
        <v>0</v>
      </c>
      <c r="AU843" s="202">
        <f t="shared" si="492"/>
        <v>0</v>
      </c>
      <c r="AV843" s="333"/>
    </row>
    <row r="844" spans="1:48" ht="15.75" customHeight="1" x14ac:dyDescent="0.25">
      <c r="A844" s="594" t="s">
        <v>925</v>
      </c>
      <c r="B844" s="447"/>
      <c r="C844" s="447"/>
      <c r="D844" s="447"/>
      <c r="E844" s="447"/>
      <c r="F844" s="447"/>
      <c r="G844" s="447"/>
      <c r="H844" s="447"/>
      <c r="I844" s="447"/>
      <c r="J844" s="447"/>
      <c r="K844" s="447"/>
      <c r="L844" s="447"/>
      <c r="M844" s="447"/>
      <c r="N844" s="447"/>
      <c r="O844" s="447"/>
      <c r="P844" s="447"/>
      <c r="Q844" s="447"/>
      <c r="R844" s="447"/>
      <c r="S844" s="447"/>
      <c r="T844" s="447"/>
      <c r="U844" s="447"/>
      <c r="V844" s="447"/>
      <c r="W844" s="447"/>
      <c r="X844" s="447"/>
      <c r="Y844" s="447"/>
      <c r="Z844" s="447"/>
      <c r="AA844" s="447"/>
      <c r="AB844" s="447"/>
      <c r="AC844" s="447"/>
      <c r="AD844" s="447"/>
      <c r="AE844" s="447"/>
      <c r="AF844" s="447"/>
      <c r="AG844" s="447"/>
      <c r="AH844" s="447"/>
      <c r="AI844" s="447"/>
      <c r="AJ844" s="447"/>
      <c r="AK844" s="447"/>
      <c r="AL844" s="447"/>
      <c r="AM844" s="447"/>
      <c r="AN844" s="447"/>
      <c r="AO844" s="447"/>
      <c r="AP844" s="447"/>
      <c r="AQ844" s="447"/>
      <c r="AR844" s="447"/>
      <c r="AS844" s="447"/>
      <c r="AT844" s="447"/>
      <c r="AU844" s="447"/>
      <c r="AV844" s="448"/>
    </row>
    <row r="845" spans="1:48" ht="15.75" customHeight="1" x14ac:dyDescent="0.25">
      <c r="A845" s="593" t="s">
        <v>926</v>
      </c>
      <c r="B845" s="450"/>
      <c r="C845" s="450"/>
      <c r="D845" s="450"/>
      <c r="E845" s="450"/>
      <c r="F845" s="450"/>
      <c r="G845" s="450"/>
      <c r="H845" s="450"/>
      <c r="I845" s="450"/>
      <c r="J845" s="450"/>
      <c r="K845" s="450"/>
      <c r="L845" s="450"/>
      <c r="M845" s="450"/>
      <c r="N845" s="450"/>
      <c r="O845" s="450"/>
      <c r="P845" s="450"/>
      <c r="Q845" s="450"/>
      <c r="R845" s="450"/>
      <c r="S845" s="450"/>
      <c r="T845" s="450"/>
      <c r="U845" s="450"/>
      <c r="V845" s="450"/>
      <c r="W845" s="450"/>
      <c r="X845" s="450"/>
      <c r="Y845" s="450"/>
      <c r="Z845" s="450"/>
      <c r="AA845" s="450"/>
      <c r="AB845" s="450"/>
      <c r="AC845" s="450"/>
      <c r="AD845" s="450"/>
      <c r="AE845" s="450"/>
      <c r="AF845" s="450"/>
      <c r="AG845" s="450"/>
      <c r="AH845" s="450"/>
      <c r="AI845" s="450"/>
      <c r="AJ845" s="450"/>
      <c r="AK845" s="450"/>
      <c r="AL845" s="450"/>
      <c r="AM845" s="450"/>
      <c r="AN845" s="450"/>
      <c r="AO845" s="450"/>
      <c r="AP845" s="450"/>
      <c r="AQ845" s="450"/>
      <c r="AR845" s="450"/>
      <c r="AS845" s="450"/>
      <c r="AT845" s="450"/>
      <c r="AU845" s="450"/>
      <c r="AV845" s="451"/>
    </row>
    <row r="846" spans="1:48" ht="19.5" customHeight="1" x14ac:dyDescent="0.25">
      <c r="A846" s="503" t="s">
        <v>626</v>
      </c>
      <c r="B846" s="504"/>
      <c r="C846" s="504"/>
      <c r="D846" s="504"/>
      <c r="E846" s="504"/>
      <c r="F846" s="504"/>
      <c r="G846" s="504"/>
      <c r="H846" s="504"/>
      <c r="I846" s="504"/>
      <c r="J846" s="504"/>
      <c r="K846" s="504"/>
      <c r="L846" s="504"/>
      <c r="M846" s="504"/>
      <c r="N846" s="504"/>
      <c r="O846" s="504"/>
      <c r="P846" s="504"/>
      <c r="Q846" s="504"/>
      <c r="R846" s="504"/>
      <c r="S846" s="504"/>
      <c r="T846" s="504"/>
      <c r="U846" s="504"/>
      <c r="V846" s="504"/>
      <c r="W846" s="505"/>
      <c r="X846" s="505"/>
      <c r="Y846" s="505"/>
      <c r="Z846" s="505"/>
      <c r="AA846" s="505"/>
      <c r="AB846" s="505"/>
      <c r="AC846" s="505"/>
      <c r="AD846" s="505"/>
      <c r="AE846" s="505"/>
      <c r="AF846" s="505"/>
      <c r="AG846" s="505"/>
      <c r="AH846" s="505"/>
      <c r="AI846" s="505"/>
      <c r="AJ846" s="505"/>
      <c r="AK846" s="505"/>
      <c r="AL846" s="505"/>
      <c r="AM846" s="505"/>
      <c r="AN846" s="505"/>
      <c r="AO846" s="505"/>
      <c r="AP846" s="505"/>
      <c r="AQ846" s="505"/>
      <c r="AR846" s="505"/>
      <c r="AS846" s="505"/>
      <c r="AT846" s="505"/>
      <c r="AU846" s="505"/>
      <c r="AV846" s="506"/>
    </row>
    <row r="847" spans="1:48" x14ac:dyDescent="0.25">
      <c r="A847" s="527" t="s">
        <v>642</v>
      </c>
      <c r="B847" s="567"/>
      <c r="C847" s="567"/>
      <c r="D847" s="567"/>
      <c r="E847" s="567"/>
      <c r="F847" s="567"/>
      <c r="G847" s="567"/>
      <c r="H847" s="567"/>
      <c r="I847" s="567"/>
      <c r="J847" s="567"/>
      <c r="K847" s="567"/>
      <c r="L847" s="567"/>
      <c r="M847" s="567"/>
      <c r="N847" s="567"/>
      <c r="O847" s="567"/>
      <c r="P847" s="567"/>
      <c r="Q847" s="567"/>
      <c r="R847" s="567"/>
      <c r="S847" s="567"/>
      <c r="T847" s="567"/>
      <c r="U847" s="567"/>
      <c r="V847" s="568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89"/>
      <c r="AI847" s="189"/>
      <c r="AJ847" s="189"/>
      <c r="AK847" s="191"/>
      <c r="AL847" s="191"/>
      <c r="AM847" s="191"/>
      <c r="AN847" s="191"/>
      <c r="AO847" s="191"/>
      <c r="AP847" s="191"/>
      <c r="AQ847" s="191"/>
      <c r="AR847" s="191"/>
      <c r="AS847" s="191"/>
      <c r="AT847" s="191"/>
      <c r="AU847" s="189"/>
      <c r="AV847" s="303"/>
    </row>
    <row r="848" spans="1:48" ht="19.5" customHeight="1" x14ac:dyDescent="0.25">
      <c r="A848" s="503" t="s">
        <v>641</v>
      </c>
      <c r="B848" s="504"/>
      <c r="C848" s="504"/>
      <c r="D848" s="504"/>
      <c r="E848" s="504"/>
      <c r="F848" s="504"/>
      <c r="G848" s="504"/>
      <c r="H848" s="504"/>
      <c r="I848" s="504"/>
      <c r="J848" s="504"/>
      <c r="K848" s="504"/>
      <c r="L848" s="504"/>
      <c r="M848" s="504"/>
      <c r="N848" s="504"/>
      <c r="O848" s="504"/>
      <c r="P848" s="504"/>
      <c r="Q848" s="504"/>
      <c r="R848" s="504"/>
      <c r="S848" s="504"/>
      <c r="T848" s="504"/>
      <c r="U848" s="504"/>
      <c r="V848" s="504"/>
      <c r="W848" s="505"/>
      <c r="X848" s="505"/>
      <c r="Y848" s="505"/>
      <c r="Z848" s="505"/>
      <c r="AA848" s="505"/>
      <c r="AB848" s="505"/>
      <c r="AC848" s="505"/>
      <c r="AD848" s="505"/>
      <c r="AE848" s="505"/>
      <c r="AF848" s="505"/>
      <c r="AG848" s="505"/>
      <c r="AH848" s="505"/>
      <c r="AI848" s="505"/>
      <c r="AJ848" s="505"/>
      <c r="AK848" s="505"/>
      <c r="AL848" s="505"/>
      <c r="AM848" s="505"/>
      <c r="AN848" s="505"/>
      <c r="AO848" s="505"/>
      <c r="AP848" s="505"/>
      <c r="AQ848" s="505"/>
      <c r="AR848" s="505"/>
      <c r="AS848" s="505"/>
      <c r="AT848" s="505"/>
      <c r="AU848" s="505"/>
      <c r="AV848" s="506"/>
    </row>
    <row r="849" spans="1:48" x14ac:dyDescent="0.25">
      <c r="A849" s="527" t="s">
        <v>642</v>
      </c>
      <c r="B849" s="567"/>
      <c r="C849" s="567"/>
      <c r="D849" s="567"/>
      <c r="E849" s="567"/>
      <c r="F849" s="567"/>
      <c r="G849" s="567"/>
      <c r="H849" s="567"/>
      <c r="I849" s="567"/>
      <c r="J849" s="567"/>
      <c r="K849" s="567"/>
      <c r="L849" s="567"/>
      <c r="M849" s="567"/>
      <c r="N849" s="567"/>
      <c r="O849" s="567"/>
      <c r="P849" s="567"/>
      <c r="Q849" s="567"/>
      <c r="R849" s="567"/>
      <c r="S849" s="567"/>
      <c r="T849" s="567"/>
      <c r="U849" s="567"/>
      <c r="V849" s="568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89"/>
      <c r="AI849" s="189"/>
      <c r="AJ849" s="189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89"/>
      <c r="AV849" s="303"/>
    </row>
    <row r="850" spans="1:48" ht="15.75" customHeight="1" x14ac:dyDescent="0.25">
      <c r="A850" s="8"/>
      <c r="B850" s="491" t="s">
        <v>47</v>
      </c>
      <c r="C850" s="492"/>
      <c r="D850" s="492"/>
      <c r="E850" s="492"/>
      <c r="F850" s="492"/>
      <c r="G850" s="492"/>
      <c r="H850" s="492"/>
      <c r="I850" s="492"/>
      <c r="J850" s="492"/>
      <c r="K850" s="492"/>
      <c r="L850" s="492"/>
      <c r="M850" s="493"/>
      <c r="N850" s="86"/>
      <c r="O850" s="86"/>
      <c r="P850" s="86"/>
      <c r="Q850" s="86"/>
      <c r="R850" s="86"/>
      <c r="S850" s="86"/>
      <c r="T850" s="86"/>
      <c r="U850" s="9"/>
      <c r="V850" s="173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89"/>
      <c r="AI850" s="189"/>
      <c r="AJ850" s="189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89"/>
      <c r="AV850" s="303"/>
    </row>
    <row r="851" spans="1:48" x14ac:dyDescent="0.25">
      <c r="A851" s="547"/>
      <c r="B851" s="548"/>
      <c r="C851" s="548"/>
      <c r="D851" s="548"/>
      <c r="E851" s="549"/>
      <c r="F851" s="46"/>
      <c r="G851" s="46"/>
      <c r="H851" s="46"/>
      <c r="I851" s="46"/>
      <c r="J851" s="46"/>
      <c r="K851" s="46"/>
      <c r="L851" s="46"/>
      <c r="M851" s="46"/>
      <c r="N851" s="86">
        <v>0</v>
      </c>
      <c r="O851" s="86">
        <v>0</v>
      </c>
      <c r="P851" s="86">
        <v>0</v>
      </c>
      <c r="Q851" s="86">
        <v>0</v>
      </c>
      <c r="R851" s="86">
        <v>0</v>
      </c>
      <c r="S851" s="86">
        <v>0</v>
      </c>
      <c r="T851" s="86">
        <v>0</v>
      </c>
      <c r="U851" s="86">
        <v>0</v>
      </c>
      <c r="V851" s="173" t="s">
        <v>3</v>
      </c>
      <c r="W851" s="192">
        <v>0</v>
      </c>
      <c r="X851" s="192">
        <v>0</v>
      </c>
      <c r="Y851" s="192">
        <v>0</v>
      </c>
      <c r="Z851" s="192">
        <v>0</v>
      </c>
      <c r="AA851" s="192">
        <v>0</v>
      </c>
      <c r="AB851" s="192">
        <v>0</v>
      </c>
      <c r="AC851" s="192">
        <v>0</v>
      </c>
      <c r="AD851" s="192">
        <v>0</v>
      </c>
      <c r="AE851" s="192">
        <v>0</v>
      </c>
      <c r="AF851" s="192">
        <v>0</v>
      </c>
      <c r="AG851" s="192">
        <v>0</v>
      </c>
      <c r="AH851" s="86">
        <v>0</v>
      </c>
      <c r="AI851" s="86">
        <v>0</v>
      </c>
      <c r="AJ851" s="86">
        <v>0</v>
      </c>
      <c r="AK851" s="192">
        <v>0</v>
      </c>
      <c r="AL851" s="192">
        <v>0</v>
      </c>
      <c r="AM851" s="192">
        <v>0</v>
      </c>
      <c r="AN851" s="192">
        <v>0</v>
      </c>
      <c r="AO851" s="192">
        <v>0</v>
      </c>
      <c r="AP851" s="192">
        <v>0</v>
      </c>
      <c r="AQ851" s="192">
        <v>0</v>
      </c>
      <c r="AR851" s="192">
        <v>0</v>
      </c>
      <c r="AS851" s="192">
        <v>0</v>
      </c>
      <c r="AT851" s="192">
        <v>0</v>
      </c>
      <c r="AU851" s="86">
        <v>0</v>
      </c>
      <c r="AV851" s="303"/>
    </row>
    <row r="852" spans="1:48" ht="15.75" customHeight="1" x14ac:dyDescent="0.25">
      <c r="A852" s="550"/>
      <c r="B852" s="551"/>
      <c r="C852" s="551"/>
      <c r="D852" s="551"/>
      <c r="E852" s="552"/>
      <c r="F852" s="46"/>
      <c r="G852" s="46"/>
      <c r="H852" s="46"/>
      <c r="I852" s="46"/>
      <c r="J852" s="46"/>
      <c r="K852" s="46"/>
      <c r="L852" s="46"/>
      <c r="M852" s="46"/>
      <c r="N852" s="86">
        <v>0</v>
      </c>
      <c r="O852" s="86">
        <v>0</v>
      </c>
      <c r="P852" s="86">
        <v>0</v>
      </c>
      <c r="Q852" s="86">
        <v>0</v>
      </c>
      <c r="R852" s="86">
        <v>0</v>
      </c>
      <c r="S852" s="86">
        <v>0</v>
      </c>
      <c r="T852" s="86">
        <v>0</v>
      </c>
      <c r="U852" s="86">
        <v>0</v>
      </c>
      <c r="V852" s="173" t="s">
        <v>8</v>
      </c>
      <c r="W852" s="192">
        <v>0</v>
      </c>
      <c r="X852" s="192">
        <v>0</v>
      </c>
      <c r="Y852" s="192">
        <v>0</v>
      </c>
      <c r="Z852" s="192">
        <v>0</v>
      </c>
      <c r="AA852" s="192">
        <v>0</v>
      </c>
      <c r="AB852" s="192">
        <v>0</v>
      </c>
      <c r="AC852" s="192">
        <v>0</v>
      </c>
      <c r="AD852" s="192">
        <v>0</v>
      </c>
      <c r="AE852" s="192">
        <v>0</v>
      </c>
      <c r="AF852" s="192">
        <v>0</v>
      </c>
      <c r="AG852" s="192">
        <v>0</v>
      </c>
      <c r="AH852" s="86">
        <v>0</v>
      </c>
      <c r="AI852" s="86">
        <v>0</v>
      </c>
      <c r="AJ852" s="86">
        <v>0</v>
      </c>
      <c r="AK852" s="192">
        <v>0</v>
      </c>
      <c r="AL852" s="192">
        <v>0</v>
      </c>
      <c r="AM852" s="192">
        <v>0</v>
      </c>
      <c r="AN852" s="192">
        <v>0</v>
      </c>
      <c r="AO852" s="192">
        <v>0</v>
      </c>
      <c r="AP852" s="192">
        <v>0</v>
      </c>
      <c r="AQ852" s="192">
        <v>0</v>
      </c>
      <c r="AR852" s="192">
        <v>0</v>
      </c>
      <c r="AS852" s="192">
        <v>0</v>
      </c>
      <c r="AT852" s="192">
        <v>0</v>
      </c>
      <c r="AU852" s="86">
        <v>0</v>
      </c>
      <c r="AV852" s="303"/>
    </row>
    <row r="853" spans="1:48" ht="47.25" x14ac:dyDescent="0.25">
      <c r="A853" s="550"/>
      <c r="B853" s="551"/>
      <c r="C853" s="551"/>
      <c r="D853" s="551"/>
      <c r="E853" s="552"/>
      <c r="F853" s="46"/>
      <c r="G853" s="46"/>
      <c r="H853" s="46"/>
      <c r="I853" s="46"/>
      <c r="J853" s="46"/>
      <c r="K853" s="46"/>
      <c r="L853" s="46"/>
      <c r="M853" s="46"/>
      <c r="N853" s="86">
        <v>0</v>
      </c>
      <c r="O853" s="86">
        <v>0</v>
      </c>
      <c r="P853" s="86">
        <v>0</v>
      </c>
      <c r="Q853" s="86">
        <v>0</v>
      </c>
      <c r="R853" s="86">
        <v>0</v>
      </c>
      <c r="S853" s="86">
        <v>0</v>
      </c>
      <c r="T853" s="86">
        <v>0</v>
      </c>
      <c r="U853" s="86">
        <v>0</v>
      </c>
      <c r="V853" s="173" t="s">
        <v>50</v>
      </c>
      <c r="W853" s="192">
        <v>0</v>
      </c>
      <c r="X853" s="192">
        <v>0</v>
      </c>
      <c r="Y853" s="192">
        <v>0</v>
      </c>
      <c r="Z853" s="192">
        <v>0</v>
      </c>
      <c r="AA853" s="192">
        <v>0</v>
      </c>
      <c r="AB853" s="192">
        <v>0</v>
      </c>
      <c r="AC853" s="192">
        <v>0</v>
      </c>
      <c r="AD853" s="192">
        <v>0</v>
      </c>
      <c r="AE853" s="192">
        <v>0</v>
      </c>
      <c r="AF853" s="192">
        <v>0</v>
      </c>
      <c r="AG853" s="192">
        <v>0</v>
      </c>
      <c r="AH853" s="86">
        <v>0</v>
      </c>
      <c r="AI853" s="86">
        <v>0</v>
      </c>
      <c r="AJ853" s="86">
        <v>0</v>
      </c>
      <c r="AK853" s="192">
        <v>0</v>
      </c>
      <c r="AL853" s="192">
        <v>0</v>
      </c>
      <c r="AM853" s="192">
        <v>0</v>
      </c>
      <c r="AN853" s="192">
        <v>0</v>
      </c>
      <c r="AO853" s="192">
        <v>0</v>
      </c>
      <c r="AP853" s="192">
        <v>0</v>
      </c>
      <c r="AQ853" s="192">
        <v>0</v>
      </c>
      <c r="AR853" s="192">
        <v>0</v>
      </c>
      <c r="AS853" s="192">
        <v>0</v>
      </c>
      <c r="AT853" s="192">
        <v>0</v>
      </c>
      <c r="AU853" s="86">
        <v>0</v>
      </c>
      <c r="AV853" s="303"/>
    </row>
    <row r="854" spans="1:48" x14ac:dyDescent="0.25">
      <c r="A854" s="550"/>
      <c r="B854" s="551"/>
      <c r="C854" s="551"/>
      <c r="D854" s="551"/>
      <c r="E854" s="552"/>
      <c r="F854" s="46"/>
      <c r="G854" s="46"/>
      <c r="H854" s="46"/>
      <c r="I854" s="46"/>
      <c r="J854" s="46"/>
      <c r="K854" s="46"/>
      <c r="L854" s="46"/>
      <c r="M854" s="46"/>
      <c r="N854" s="86">
        <v>0</v>
      </c>
      <c r="O854" s="86">
        <v>0</v>
      </c>
      <c r="P854" s="86">
        <v>0</v>
      </c>
      <c r="Q854" s="86">
        <v>0</v>
      </c>
      <c r="R854" s="86">
        <v>0</v>
      </c>
      <c r="S854" s="86">
        <v>0</v>
      </c>
      <c r="T854" s="86">
        <v>0</v>
      </c>
      <c r="U854" s="86">
        <v>0</v>
      </c>
      <c r="V854" s="173" t="s">
        <v>51</v>
      </c>
      <c r="W854" s="192">
        <v>0</v>
      </c>
      <c r="X854" s="192">
        <v>0</v>
      </c>
      <c r="Y854" s="192">
        <v>0</v>
      </c>
      <c r="Z854" s="192">
        <v>0</v>
      </c>
      <c r="AA854" s="192">
        <v>0</v>
      </c>
      <c r="AB854" s="192">
        <v>0</v>
      </c>
      <c r="AC854" s="192">
        <v>0</v>
      </c>
      <c r="AD854" s="192">
        <v>0</v>
      </c>
      <c r="AE854" s="192">
        <v>0</v>
      </c>
      <c r="AF854" s="192">
        <v>0</v>
      </c>
      <c r="AG854" s="192">
        <v>0</v>
      </c>
      <c r="AH854" s="86">
        <v>0</v>
      </c>
      <c r="AI854" s="86">
        <v>0</v>
      </c>
      <c r="AJ854" s="86">
        <v>0</v>
      </c>
      <c r="AK854" s="192">
        <v>0</v>
      </c>
      <c r="AL854" s="192">
        <v>0</v>
      </c>
      <c r="AM854" s="192">
        <v>0</v>
      </c>
      <c r="AN854" s="192">
        <v>0</v>
      </c>
      <c r="AO854" s="192">
        <v>0</v>
      </c>
      <c r="AP854" s="192">
        <v>0</v>
      </c>
      <c r="AQ854" s="192">
        <v>0</v>
      </c>
      <c r="AR854" s="192">
        <v>0</v>
      </c>
      <c r="AS854" s="192">
        <v>0</v>
      </c>
      <c r="AT854" s="192">
        <v>0</v>
      </c>
      <c r="AU854" s="86">
        <v>0</v>
      </c>
      <c r="AV854" s="303"/>
    </row>
    <row r="855" spans="1:48" x14ac:dyDescent="0.25">
      <c r="A855" s="550"/>
      <c r="B855" s="551"/>
      <c r="C855" s="551"/>
      <c r="D855" s="551"/>
      <c r="E855" s="552"/>
      <c r="F855" s="46"/>
      <c r="G855" s="46"/>
      <c r="H855" s="46"/>
      <c r="I855" s="46"/>
      <c r="J855" s="46"/>
      <c r="K855" s="46"/>
      <c r="L855" s="46"/>
      <c r="M855" s="46"/>
      <c r="N855" s="86">
        <v>0</v>
      </c>
      <c r="O855" s="86">
        <v>0</v>
      </c>
      <c r="P855" s="86">
        <v>0</v>
      </c>
      <c r="Q855" s="86">
        <v>0</v>
      </c>
      <c r="R855" s="86">
        <v>0</v>
      </c>
      <c r="S855" s="86">
        <v>0</v>
      </c>
      <c r="T855" s="86">
        <v>0</v>
      </c>
      <c r="U855" s="86">
        <v>0</v>
      </c>
      <c r="V855" s="173" t="s">
        <v>52</v>
      </c>
      <c r="W855" s="192">
        <v>0</v>
      </c>
      <c r="X855" s="192">
        <v>0</v>
      </c>
      <c r="Y855" s="192">
        <v>0</v>
      </c>
      <c r="Z855" s="192">
        <v>0</v>
      </c>
      <c r="AA855" s="192">
        <v>0</v>
      </c>
      <c r="AB855" s="192">
        <v>0</v>
      </c>
      <c r="AC855" s="192">
        <v>0</v>
      </c>
      <c r="AD855" s="192">
        <v>0</v>
      </c>
      <c r="AE855" s="192">
        <v>0</v>
      </c>
      <c r="AF855" s="192">
        <v>0</v>
      </c>
      <c r="AG855" s="192">
        <v>0</v>
      </c>
      <c r="AH855" s="86">
        <v>0</v>
      </c>
      <c r="AI855" s="86">
        <v>0</v>
      </c>
      <c r="AJ855" s="86">
        <v>0</v>
      </c>
      <c r="AK855" s="192">
        <v>0</v>
      </c>
      <c r="AL855" s="192">
        <v>0</v>
      </c>
      <c r="AM855" s="192">
        <v>0</v>
      </c>
      <c r="AN855" s="192">
        <v>0</v>
      </c>
      <c r="AO855" s="192">
        <v>0</v>
      </c>
      <c r="AP855" s="192">
        <v>0</v>
      </c>
      <c r="AQ855" s="192">
        <v>0</v>
      </c>
      <c r="AR855" s="192">
        <v>0</v>
      </c>
      <c r="AS855" s="192">
        <v>0</v>
      </c>
      <c r="AT855" s="192">
        <v>0</v>
      </c>
      <c r="AU855" s="86">
        <v>0</v>
      </c>
      <c r="AV855" s="303"/>
    </row>
    <row r="856" spans="1:48" x14ac:dyDescent="0.25">
      <c r="A856" s="553"/>
      <c r="B856" s="554"/>
      <c r="C856" s="554"/>
      <c r="D856" s="554"/>
      <c r="E856" s="555"/>
      <c r="F856" s="46"/>
      <c r="G856" s="46"/>
      <c r="H856" s="46"/>
      <c r="I856" s="46"/>
      <c r="J856" s="46"/>
      <c r="K856" s="46"/>
      <c r="L856" s="86">
        <v>0</v>
      </c>
      <c r="M856" s="86" t="s">
        <v>803</v>
      </c>
      <c r="N856" s="86">
        <v>0</v>
      </c>
      <c r="O856" s="86">
        <v>0</v>
      </c>
      <c r="P856" s="86">
        <v>0</v>
      </c>
      <c r="Q856" s="186">
        <v>0</v>
      </c>
      <c r="R856" s="186">
        <v>0</v>
      </c>
      <c r="S856" s="186">
        <v>0</v>
      </c>
      <c r="T856" s="186">
        <v>0</v>
      </c>
      <c r="U856" s="186">
        <v>0</v>
      </c>
      <c r="V856" s="178" t="s">
        <v>11</v>
      </c>
      <c r="W856" s="201">
        <v>0</v>
      </c>
      <c r="X856" s="201">
        <v>0</v>
      </c>
      <c r="Y856" s="201">
        <v>0</v>
      </c>
      <c r="Z856" s="201">
        <v>0</v>
      </c>
      <c r="AA856" s="201">
        <v>0</v>
      </c>
      <c r="AB856" s="201">
        <v>0</v>
      </c>
      <c r="AC856" s="201">
        <v>0</v>
      </c>
      <c r="AD856" s="201">
        <v>0</v>
      </c>
      <c r="AE856" s="201">
        <v>0</v>
      </c>
      <c r="AF856" s="201">
        <v>0</v>
      </c>
      <c r="AG856" s="201">
        <v>0</v>
      </c>
      <c r="AH856" s="202">
        <v>0</v>
      </c>
      <c r="AI856" s="202">
        <v>0</v>
      </c>
      <c r="AJ856" s="202">
        <v>0</v>
      </c>
      <c r="AK856" s="201">
        <v>0</v>
      </c>
      <c r="AL856" s="201">
        <v>0</v>
      </c>
      <c r="AM856" s="201">
        <v>0</v>
      </c>
      <c r="AN856" s="201">
        <v>0</v>
      </c>
      <c r="AO856" s="201">
        <v>0</v>
      </c>
      <c r="AP856" s="201">
        <v>0</v>
      </c>
      <c r="AQ856" s="201">
        <v>0</v>
      </c>
      <c r="AR856" s="201">
        <v>0</v>
      </c>
      <c r="AS856" s="201">
        <v>0</v>
      </c>
      <c r="AT856" s="201">
        <v>0</v>
      </c>
      <c r="AU856" s="202">
        <v>0</v>
      </c>
      <c r="AV856" s="333"/>
    </row>
    <row r="857" spans="1:48" ht="15.75" customHeight="1" x14ac:dyDescent="0.25">
      <c r="A857" s="179"/>
      <c r="B857" s="572" t="s">
        <v>804</v>
      </c>
      <c r="C857" s="573"/>
      <c r="D857" s="573"/>
      <c r="E857" s="573"/>
      <c r="F857" s="573"/>
      <c r="G857" s="573"/>
      <c r="H857" s="573"/>
      <c r="I857" s="573"/>
      <c r="J857" s="573"/>
      <c r="K857" s="573"/>
      <c r="L857" s="573"/>
      <c r="M857" s="573"/>
      <c r="N857" s="573"/>
      <c r="O857" s="573"/>
      <c r="P857" s="573"/>
      <c r="Q857" s="573"/>
      <c r="R857" s="573"/>
      <c r="S857" s="573"/>
      <c r="T857" s="573"/>
      <c r="U857" s="573"/>
      <c r="V857" s="573"/>
      <c r="W857" s="408"/>
      <c r="X857" s="408"/>
      <c r="Y857" s="408"/>
      <c r="Z857" s="408"/>
      <c r="AA857" s="408"/>
      <c r="AB857" s="408"/>
      <c r="AC857" s="408"/>
      <c r="AD857" s="408"/>
      <c r="AE857" s="408"/>
      <c r="AF857" s="408"/>
      <c r="AG857" s="408"/>
      <c r="AH857" s="408"/>
      <c r="AI857" s="408"/>
      <c r="AJ857" s="408"/>
      <c r="AK857" s="408"/>
      <c r="AL857" s="408"/>
      <c r="AM857" s="408"/>
      <c r="AN857" s="408"/>
      <c r="AO857" s="408"/>
      <c r="AP857" s="408"/>
      <c r="AQ857" s="408"/>
      <c r="AR857" s="408"/>
      <c r="AS857" s="408"/>
      <c r="AT857" s="408"/>
      <c r="AU857" s="408"/>
      <c r="AV857" s="409"/>
    </row>
    <row r="858" spans="1:48" ht="19.5" customHeight="1" x14ac:dyDescent="0.25">
      <c r="A858" s="503" t="s">
        <v>626</v>
      </c>
      <c r="B858" s="504"/>
      <c r="C858" s="504"/>
      <c r="D858" s="504"/>
      <c r="E858" s="504"/>
      <c r="F858" s="504"/>
      <c r="G858" s="504"/>
      <c r="H858" s="504"/>
      <c r="I858" s="504"/>
      <c r="J858" s="504"/>
      <c r="K858" s="504"/>
      <c r="L858" s="504"/>
      <c r="M858" s="504"/>
      <c r="N858" s="504"/>
      <c r="O858" s="504"/>
      <c r="P858" s="504"/>
      <c r="Q858" s="504"/>
      <c r="R858" s="504"/>
      <c r="S858" s="504"/>
      <c r="T858" s="504"/>
      <c r="U858" s="504"/>
      <c r="V858" s="504"/>
      <c r="W858" s="505"/>
      <c r="X858" s="505"/>
      <c r="Y858" s="505"/>
      <c r="Z858" s="505"/>
      <c r="AA858" s="505"/>
      <c r="AB858" s="505"/>
      <c r="AC858" s="505"/>
      <c r="AD858" s="505"/>
      <c r="AE858" s="505"/>
      <c r="AF858" s="505"/>
      <c r="AG858" s="505"/>
      <c r="AH858" s="505"/>
      <c r="AI858" s="505"/>
      <c r="AJ858" s="505"/>
      <c r="AK858" s="505"/>
      <c r="AL858" s="505"/>
      <c r="AM858" s="505"/>
      <c r="AN858" s="505"/>
      <c r="AO858" s="505"/>
      <c r="AP858" s="505"/>
      <c r="AQ858" s="505"/>
      <c r="AR858" s="505"/>
      <c r="AS858" s="505"/>
      <c r="AT858" s="505"/>
      <c r="AU858" s="505"/>
      <c r="AV858" s="506"/>
    </row>
    <row r="859" spans="1:48" x14ac:dyDescent="0.25">
      <c r="A859" s="527" t="s">
        <v>642</v>
      </c>
      <c r="B859" s="567"/>
      <c r="C859" s="567"/>
      <c r="D859" s="567"/>
      <c r="E859" s="567"/>
      <c r="F859" s="567"/>
      <c r="G859" s="567"/>
      <c r="H859" s="567"/>
      <c r="I859" s="567"/>
      <c r="J859" s="567"/>
      <c r="K859" s="567"/>
      <c r="L859" s="567"/>
      <c r="M859" s="567"/>
      <c r="N859" s="567"/>
      <c r="O859" s="567"/>
      <c r="P859" s="567"/>
      <c r="Q859" s="567"/>
      <c r="R859" s="567"/>
      <c r="S859" s="567"/>
      <c r="T859" s="567"/>
      <c r="U859" s="567"/>
      <c r="V859" s="568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89"/>
      <c r="AI859" s="189"/>
      <c r="AJ859" s="189"/>
      <c r="AK859" s="191"/>
      <c r="AL859" s="191"/>
      <c r="AM859" s="191"/>
      <c r="AN859" s="191"/>
      <c r="AO859" s="191"/>
      <c r="AP859" s="191"/>
      <c r="AQ859" s="191"/>
      <c r="AR859" s="191"/>
      <c r="AS859" s="191"/>
      <c r="AT859" s="191"/>
      <c r="AU859" s="189"/>
      <c r="AV859" s="303"/>
    </row>
    <row r="860" spans="1:48" ht="19.5" customHeight="1" x14ac:dyDescent="0.25">
      <c r="A860" s="503" t="s">
        <v>641</v>
      </c>
      <c r="B860" s="504"/>
      <c r="C860" s="504"/>
      <c r="D860" s="504"/>
      <c r="E860" s="504"/>
      <c r="F860" s="504"/>
      <c r="G860" s="504"/>
      <c r="H860" s="504"/>
      <c r="I860" s="504"/>
      <c r="J860" s="504"/>
      <c r="K860" s="504"/>
      <c r="L860" s="504"/>
      <c r="M860" s="504"/>
      <c r="N860" s="504"/>
      <c r="O860" s="504"/>
      <c r="P860" s="504"/>
      <c r="Q860" s="504"/>
      <c r="R860" s="504"/>
      <c r="S860" s="504"/>
      <c r="T860" s="504"/>
      <c r="U860" s="504"/>
      <c r="V860" s="504"/>
      <c r="W860" s="505"/>
      <c r="X860" s="505"/>
      <c r="Y860" s="505"/>
      <c r="Z860" s="505"/>
      <c r="AA860" s="505"/>
      <c r="AB860" s="505"/>
      <c r="AC860" s="505"/>
      <c r="AD860" s="505"/>
      <c r="AE860" s="505"/>
      <c r="AF860" s="505"/>
      <c r="AG860" s="505"/>
      <c r="AH860" s="505"/>
      <c r="AI860" s="505"/>
      <c r="AJ860" s="505"/>
      <c r="AK860" s="505"/>
      <c r="AL860" s="505"/>
      <c r="AM860" s="505"/>
      <c r="AN860" s="505"/>
      <c r="AO860" s="505"/>
      <c r="AP860" s="505"/>
      <c r="AQ860" s="505"/>
      <c r="AR860" s="505"/>
      <c r="AS860" s="505"/>
      <c r="AT860" s="505"/>
      <c r="AU860" s="505"/>
      <c r="AV860" s="506"/>
    </row>
    <row r="861" spans="1:48" x14ac:dyDescent="0.25">
      <c r="A861" s="527" t="s">
        <v>642</v>
      </c>
      <c r="B861" s="567"/>
      <c r="C861" s="567"/>
      <c r="D861" s="567"/>
      <c r="E861" s="567"/>
      <c r="F861" s="567"/>
      <c r="G861" s="567"/>
      <c r="H861" s="567"/>
      <c r="I861" s="567"/>
      <c r="J861" s="567"/>
      <c r="K861" s="567"/>
      <c r="L861" s="567"/>
      <c r="M861" s="567"/>
      <c r="N861" s="567"/>
      <c r="O861" s="567"/>
      <c r="P861" s="567"/>
      <c r="Q861" s="567"/>
      <c r="R861" s="567"/>
      <c r="S861" s="567"/>
      <c r="T861" s="567"/>
      <c r="U861" s="567"/>
      <c r="V861" s="568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89"/>
      <c r="AI861" s="189"/>
      <c r="AJ861" s="189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89"/>
      <c r="AV861" s="303"/>
    </row>
    <row r="862" spans="1:48" ht="15.75" customHeight="1" x14ac:dyDescent="0.25">
      <c r="A862" s="179"/>
      <c r="B862" s="572" t="s">
        <v>805</v>
      </c>
      <c r="C862" s="573"/>
      <c r="D862" s="573"/>
      <c r="E862" s="573"/>
      <c r="F862" s="573"/>
      <c r="G862" s="573"/>
      <c r="H862" s="573"/>
      <c r="I862" s="573"/>
      <c r="J862" s="573"/>
      <c r="K862" s="573"/>
      <c r="L862" s="573"/>
      <c r="M862" s="573"/>
      <c r="N862" s="573"/>
      <c r="O862" s="573"/>
      <c r="P862" s="573"/>
      <c r="Q862" s="573"/>
      <c r="R862" s="573"/>
      <c r="S862" s="573"/>
      <c r="T862" s="573"/>
      <c r="U862" s="573"/>
      <c r="V862" s="573"/>
      <c r="W862" s="408"/>
      <c r="X862" s="408"/>
      <c r="Y862" s="408"/>
      <c r="Z862" s="408"/>
      <c r="AA862" s="408"/>
      <c r="AB862" s="408"/>
      <c r="AC862" s="408"/>
      <c r="AD862" s="408"/>
      <c r="AE862" s="408"/>
      <c r="AF862" s="408"/>
      <c r="AG862" s="408"/>
      <c r="AH862" s="408"/>
      <c r="AI862" s="408"/>
      <c r="AJ862" s="408"/>
      <c r="AK862" s="408"/>
      <c r="AL862" s="408"/>
      <c r="AM862" s="408"/>
      <c r="AN862" s="408"/>
      <c r="AO862" s="408"/>
      <c r="AP862" s="408"/>
      <c r="AQ862" s="408"/>
      <c r="AR862" s="408"/>
      <c r="AS862" s="408"/>
      <c r="AT862" s="408"/>
      <c r="AU862" s="408"/>
      <c r="AV862" s="409"/>
    </row>
    <row r="863" spans="1:48" ht="15.75" customHeight="1" x14ac:dyDescent="0.25">
      <c r="A863" s="531" t="s">
        <v>53</v>
      </c>
      <c r="B863" s="482" t="s">
        <v>806</v>
      </c>
      <c r="C863" s="558" t="s">
        <v>807</v>
      </c>
      <c r="D863" s="523" t="s">
        <v>808</v>
      </c>
      <c r="E863" s="516" t="s">
        <v>809</v>
      </c>
      <c r="F863" s="6" t="s">
        <v>18</v>
      </c>
      <c r="G863" s="6" t="s">
        <v>20</v>
      </c>
      <c r="H863" s="6" t="s">
        <v>296</v>
      </c>
      <c r="I863" s="6" t="s">
        <v>296</v>
      </c>
      <c r="J863" s="479">
        <v>2022</v>
      </c>
      <c r="K863" s="479">
        <v>2023</v>
      </c>
      <c r="L863" s="488">
        <v>1.2809999999999999</v>
      </c>
      <c r="M863" s="510">
        <f>Q868+R868+S868+T868</f>
        <v>1.281253</v>
      </c>
      <c r="N863" s="9">
        <v>0</v>
      </c>
      <c r="O863" s="9">
        <v>0</v>
      </c>
      <c r="P863" s="9">
        <v>0</v>
      </c>
      <c r="Q863" s="9">
        <v>0.37791699999999995</v>
      </c>
      <c r="R863" s="9">
        <v>0.90333600000000003</v>
      </c>
      <c r="S863" s="9">
        <v>0</v>
      </c>
      <c r="T863" s="9">
        <v>0</v>
      </c>
      <c r="U863" s="9">
        <f>SUM(N863:T863)</f>
        <v>1.281253</v>
      </c>
      <c r="V863" s="205" t="s">
        <v>3</v>
      </c>
      <c r="W863" s="94">
        <v>377.91699999999997</v>
      </c>
      <c r="X863" s="94">
        <v>0</v>
      </c>
      <c r="Y863" s="94">
        <v>0</v>
      </c>
      <c r="Z863" s="94">
        <v>0</v>
      </c>
      <c r="AA863" s="94">
        <v>0</v>
      </c>
      <c r="AB863" s="94">
        <v>0</v>
      </c>
      <c r="AC863" s="94">
        <v>0</v>
      </c>
      <c r="AD863" s="94">
        <v>0</v>
      </c>
      <c r="AE863" s="94">
        <v>0</v>
      </c>
      <c r="AF863" s="94">
        <v>0</v>
      </c>
      <c r="AG863" s="94">
        <v>0</v>
      </c>
      <c r="AH863" s="9">
        <v>0</v>
      </c>
      <c r="AI863" s="9">
        <v>0</v>
      </c>
      <c r="AJ863" s="9">
        <v>0</v>
      </c>
      <c r="AK863" s="94">
        <v>0</v>
      </c>
      <c r="AL863" s="94">
        <v>0</v>
      </c>
      <c r="AM863" s="94">
        <v>0</v>
      </c>
      <c r="AN863" s="94">
        <v>0</v>
      </c>
      <c r="AO863" s="94">
        <v>0</v>
      </c>
      <c r="AP863" s="94">
        <v>0</v>
      </c>
      <c r="AQ863" s="94">
        <v>0</v>
      </c>
      <c r="AR863" s="94">
        <v>0</v>
      </c>
      <c r="AS863" s="94">
        <v>0</v>
      </c>
      <c r="AT863" s="94">
        <v>0</v>
      </c>
      <c r="AU863" s="9">
        <v>0</v>
      </c>
      <c r="AV863" s="583" t="s">
        <v>1003</v>
      </c>
    </row>
    <row r="864" spans="1:48" ht="31.5" x14ac:dyDescent="0.25">
      <c r="A864" s="532"/>
      <c r="B864" s="483"/>
      <c r="C864" s="559"/>
      <c r="D864" s="524"/>
      <c r="E864" s="517"/>
      <c r="F864" s="24" t="s">
        <v>19</v>
      </c>
      <c r="G864" s="24" t="s">
        <v>22</v>
      </c>
      <c r="H864" s="6" t="s">
        <v>296</v>
      </c>
      <c r="I864" s="6" t="s">
        <v>296</v>
      </c>
      <c r="J864" s="480"/>
      <c r="K864" s="480"/>
      <c r="L864" s="556"/>
      <c r="M864" s="511"/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84">
        <f>SUM(N864:T864)</f>
        <v>0</v>
      </c>
      <c r="V864" s="173" t="s">
        <v>8</v>
      </c>
      <c r="W864" s="94">
        <v>0</v>
      </c>
      <c r="X864" s="94">
        <v>0</v>
      </c>
      <c r="Y864" s="94">
        <v>0</v>
      </c>
      <c r="Z864" s="94">
        <v>0</v>
      </c>
      <c r="AA864" s="94">
        <v>0</v>
      </c>
      <c r="AB864" s="94">
        <v>0</v>
      </c>
      <c r="AC864" s="94">
        <v>0</v>
      </c>
      <c r="AD864" s="94">
        <v>0</v>
      </c>
      <c r="AE864" s="94">
        <v>0</v>
      </c>
      <c r="AF864" s="94">
        <v>0</v>
      </c>
      <c r="AG864" s="94">
        <v>0</v>
      </c>
      <c r="AH864" s="9">
        <v>0</v>
      </c>
      <c r="AI864" s="9">
        <v>0</v>
      </c>
      <c r="AJ864" s="9">
        <v>0</v>
      </c>
      <c r="AK864" s="94">
        <v>0</v>
      </c>
      <c r="AL864" s="94">
        <v>0</v>
      </c>
      <c r="AM864" s="94">
        <v>0</v>
      </c>
      <c r="AN864" s="94">
        <v>0</v>
      </c>
      <c r="AO864" s="94">
        <v>0</v>
      </c>
      <c r="AP864" s="94">
        <v>0</v>
      </c>
      <c r="AQ864" s="94">
        <v>0</v>
      </c>
      <c r="AR864" s="94">
        <v>0</v>
      </c>
      <c r="AS864" s="94">
        <v>0</v>
      </c>
      <c r="AT864" s="94">
        <v>0</v>
      </c>
      <c r="AU864" s="9">
        <v>0</v>
      </c>
      <c r="AV864" s="584"/>
    </row>
    <row r="865" spans="1:48" ht="47.25" x14ac:dyDescent="0.25">
      <c r="A865" s="532"/>
      <c r="B865" s="483"/>
      <c r="C865" s="559"/>
      <c r="D865" s="524"/>
      <c r="E865" s="517"/>
      <c r="F865" s="485" t="s">
        <v>39</v>
      </c>
      <c r="G865" s="485" t="s">
        <v>21</v>
      </c>
      <c r="H865" s="485" t="s">
        <v>296</v>
      </c>
      <c r="I865" s="513" t="s">
        <v>296</v>
      </c>
      <c r="J865" s="480"/>
      <c r="K865" s="480"/>
      <c r="L865" s="556"/>
      <c r="M865" s="511"/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84">
        <f>SUM(N865:T865)</f>
        <v>0</v>
      </c>
      <c r="V865" s="205" t="s">
        <v>50</v>
      </c>
      <c r="W865" s="94">
        <v>0</v>
      </c>
      <c r="X865" s="94">
        <v>0</v>
      </c>
      <c r="Y865" s="94">
        <v>0</v>
      </c>
      <c r="Z865" s="94">
        <v>0</v>
      </c>
      <c r="AA865" s="94">
        <v>0</v>
      </c>
      <c r="AB865" s="94">
        <v>0</v>
      </c>
      <c r="AC865" s="94">
        <v>0</v>
      </c>
      <c r="AD865" s="94">
        <v>0</v>
      </c>
      <c r="AE865" s="94">
        <v>0</v>
      </c>
      <c r="AF865" s="94">
        <v>0</v>
      </c>
      <c r="AG865" s="94">
        <v>0</v>
      </c>
      <c r="AH865" s="9">
        <v>0</v>
      </c>
      <c r="AI865" s="9">
        <v>0</v>
      </c>
      <c r="AJ865" s="9">
        <v>0</v>
      </c>
      <c r="AK865" s="94">
        <v>0</v>
      </c>
      <c r="AL865" s="94">
        <v>0</v>
      </c>
      <c r="AM865" s="94">
        <v>0</v>
      </c>
      <c r="AN865" s="94">
        <v>0</v>
      </c>
      <c r="AO865" s="94">
        <v>0</v>
      </c>
      <c r="AP865" s="94">
        <v>0</v>
      </c>
      <c r="AQ865" s="94">
        <v>0</v>
      </c>
      <c r="AR865" s="94">
        <v>0</v>
      </c>
      <c r="AS865" s="94">
        <v>0</v>
      </c>
      <c r="AT865" s="94">
        <v>0</v>
      </c>
      <c r="AU865" s="9">
        <v>0</v>
      </c>
      <c r="AV865" s="584"/>
    </row>
    <row r="866" spans="1:48" x14ac:dyDescent="0.25">
      <c r="A866" s="532"/>
      <c r="B866" s="483"/>
      <c r="C866" s="559"/>
      <c r="D866" s="524"/>
      <c r="E866" s="517"/>
      <c r="F866" s="486"/>
      <c r="G866" s="486"/>
      <c r="H866" s="486"/>
      <c r="I866" s="514"/>
      <c r="J866" s="480"/>
      <c r="K866" s="480"/>
      <c r="L866" s="556"/>
      <c r="M866" s="511"/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84">
        <f>SUM(N866:T866)</f>
        <v>0</v>
      </c>
      <c r="V866" s="205" t="s">
        <v>51</v>
      </c>
      <c r="W866" s="94">
        <v>0</v>
      </c>
      <c r="X866" s="94">
        <v>0</v>
      </c>
      <c r="Y866" s="94">
        <v>0</v>
      </c>
      <c r="Z866" s="94">
        <v>0</v>
      </c>
      <c r="AA866" s="94">
        <v>0</v>
      </c>
      <c r="AB866" s="94">
        <v>0</v>
      </c>
      <c r="AC866" s="94">
        <v>0</v>
      </c>
      <c r="AD866" s="94">
        <v>0</v>
      </c>
      <c r="AE866" s="94">
        <v>0</v>
      </c>
      <c r="AF866" s="94">
        <v>0</v>
      </c>
      <c r="AG866" s="94">
        <v>0</v>
      </c>
      <c r="AH866" s="9">
        <v>0</v>
      </c>
      <c r="AI866" s="9">
        <v>0</v>
      </c>
      <c r="AJ866" s="9">
        <v>0</v>
      </c>
      <c r="AK866" s="94">
        <v>0</v>
      </c>
      <c r="AL866" s="94">
        <v>0</v>
      </c>
      <c r="AM866" s="94">
        <v>0</v>
      </c>
      <c r="AN866" s="94">
        <v>0</v>
      </c>
      <c r="AO866" s="94">
        <v>0</v>
      </c>
      <c r="AP866" s="94">
        <v>0</v>
      </c>
      <c r="AQ866" s="94">
        <v>0</v>
      </c>
      <c r="AR866" s="94">
        <v>0</v>
      </c>
      <c r="AS866" s="94">
        <v>0</v>
      </c>
      <c r="AT866" s="94">
        <v>0</v>
      </c>
      <c r="AU866" s="9">
        <v>0</v>
      </c>
      <c r="AV866" s="584"/>
    </row>
    <row r="867" spans="1:48" x14ac:dyDescent="0.25">
      <c r="A867" s="532"/>
      <c r="B867" s="483"/>
      <c r="C867" s="559"/>
      <c r="D867" s="524"/>
      <c r="E867" s="517"/>
      <c r="F867" s="486"/>
      <c r="G867" s="486"/>
      <c r="H867" s="486"/>
      <c r="I867" s="514"/>
      <c r="J867" s="480"/>
      <c r="K867" s="480"/>
      <c r="L867" s="556"/>
      <c r="M867" s="511"/>
      <c r="N867" s="86">
        <v>0</v>
      </c>
      <c r="O867" s="86">
        <v>0</v>
      </c>
      <c r="P867" s="86">
        <v>0</v>
      </c>
      <c r="Q867" s="86">
        <v>0</v>
      </c>
      <c r="R867" s="86">
        <v>0</v>
      </c>
      <c r="S867" s="86">
        <v>0</v>
      </c>
      <c r="T867" s="86">
        <v>0</v>
      </c>
      <c r="U867" s="84">
        <f>SUM(N867:T867)</f>
        <v>0</v>
      </c>
      <c r="V867" s="205" t="s">
        <v>52</v>
      </c>
      <c r="W867" s="192">
        <v>0</v>
      </c>
      <c r="X867" s="192">
        <v>0</v>
      </c>
      <c r="Y867" s="192">
        <v>0</v>
      </c>
      <c r="Z867" s="192">
        <v>0</v>
      </c>
      <c r="AA867" s="192">
        <v>0</v>
      </c>
      <c r="AB867" s="192">
        <v>0</v>
      </c>
      <c r="AC867" s="192">
        <v>0</v>
      </c>
      <c r="AD867" s="192">
        <v>0</v>
      </c>
      <c r="AE867" s="192">
        <v>0</v>
      </c>
      <c r="AF867" s="192">
        <v>0</v>
      </c>
      <c r="AG867" s="192">
        <v>0</v>
      </c>
      <c r="AH867" s="86">
        <v>0</v>
      </c>
      <c r="AI867" s="86">
        <v>0</v>
      </c>
      <c r="AJ867" s="86">
        <v>0</v>
      </c>
      <c r="AK867" s="192">
        <v>0</v>
      </c>
      <c r="AL867" s="192">
        <v>0</v>
      </c>
      <c r="AM867" s="192">
        <v>0</v>
      </c>
      <c r="AN867" s="192">
        <v>0</v>
      </c>
      <c r="AO867" s="192">
        <v>0</v>
      </c>
      <c r="AP867" s="192">
        <v>0</v>
      </c>
      <c r="AQ867" s="192">
        <v>0</v>
      </c>
      <c r="AR867" s="192">
        <v>0</v>
      </c>
      <c r="AS867" s="192">
        <v>0</v>
      </c>
      <c r="AT867" s="192">
        <v>0</v>
      </c>
      <c r="AU867" s="86">
        <v>0</v>
      </c>
      <c r="AV867" s="585"/>
    </row>
    <row r="868" spans="1:48" ht="15.75" customHeight="1" x14ac:dyDescent="0.25">
      <c r="A868" s="533"/>
      <c r="B868" s="484"/>
      <c r="C868" s="560"/>
      <c r="D868" s="525"/>
      <c r="E868" s="518"/>
      <c r="F868" s="487"/>
      <c r="G868" s="487"/>
      <c r="H868" s="487"/>
      <c r="I868" s="515"/>
      <c r="J868" s="481"/>
      <c r="K868" s="481"/>
      <c r="L868" s="557"/>
      <c r="M868" s="512"/>
      <c r="N868" s="89">
        <f t="shared" ref="N868:T868" si="493">SUM(N863:N867)</f>
        <v>0</v>
      </c>
      <c r="O868" s="89">
        <f t="shared" si="493"/>
        <v>0</v>
      </c>
      <c r="P868" s="89">
        <f t="shared" si="493"/>
        <v>0</v>
      </c>
      <c r="Q868" s="187">
        <f>SUM(Q863:Q867)</f>
        <v>0.37791699999999995</v>
      </c>
      <c r="R868" s="186">
        <f t="shared" si="493"/>
        <v>0.90333600000000003</v>
      </c>
      <c r="S868" s="186">
        <f t="shared" si="493"/>
        <v>0</v>
      </c>
      <c r="T868" s="186">
        <f t="shared" si="493"/>
        <v>0</v>
      </c>
      <c r="U868" s="186">
        <f t="shared" ref="U868" si="494">SUM(N868:T868)</f>
        <v>1.281253</v>
      </c>
      <c r="V868" s="178" t="s">
        <v>11</v>
      </c>
      <c r="W868" s="201">
        <f>SUM(W863:W867)</f>
        <v>377.91699999999997</v>
      </c>
      <c r="X868" s="201">
        <f t="shared" ref="X868" si="495">SUM(X863:X867)</f>
        <v>0</v>
      </c>
      <c r="Y868" s="201">
        <f t="shared" ref="Y868:AU868" si="496">SUM(Y863:Y867)</f>
        <v>0</v>
      </c>
      <c r="Z868" s="201">
        <f t="shared" si="496"/>
        <v>0</v>
      </c>
      <c r="AA868" s="201">
        <f t="shared" si="496"/>
        <v>0</v>
      </c>
      <c r="AB868" s="201">
        <f t="shared" si="496"/>
        <v>0</v>
      </c>
      <c r="AC868" s="201">
        <f t="shared" si="496"/>
        <v>0</v>
      </c>
      <c r="AD868" s="201">
        <f t="shared" si="496"/>
        <v>0</v>
      </c>
      <c r="AE868" s="201">
        <f t="shared" si="496"/>
        <v>0</v>
      </c>
      <c r="AF868" s="201">
        <f t="shared" si="496"/>
        <v>0</v>
      </c>
      <c r="AG868" s="201">
        <f t="shared" si="496"/>
        <v>0</v>
      </c>
      <c r="AH868" s="202">
        <f t="shared" si="496"/>
        <v>0</v>
      </c>
      <c r="AI868" s="202">
        <f t="shared" si="496"/>
        <v>0</v>
      </c>
      <c r="AJ868" s="202">
        <f t="shared" si="496"/>
        <v>0</v>
      </c>
      <c r="AK868" s="201">
        <f t="shared" si="496"/>
        <v>0</v>
      </c>
      <c r="AL868" s="201">
        <f t="shared" si="496"/>
        <v>0</v>
      </c>
      <c r="AM868" s="201">
        <f t="shared" si="496"/>
        <v>0</v>
      </c>
      <c r="AN868" s="201">
        <f t="shared" si="496"/>
        <v>0</v>
      </c>
      <c r="AO868" s="201">
        <f t="shared" si="496"/>
        <v>0</v>
      </c>
      <c r="AP868" s="201">
        <f t="shared" si="496"/>
        <v>0</v>
      </c>
      <c r="AQ868" s="201">
        <f t="shared" si="496"/>
        <v>0</v>
      </c>
      <c r="AR868" s="201">
        <f t="shared" si="496"/>
        <v>0</v>
      </c>
      <c r="AS868" s="201">
        <f t="shared" si="496"/>
        <v>0</v>
      </c>
      <c r="AT868" s="201">
        <f t="shared" si="496"/>
        <v>0</v>
      </c>
      <c r="AU868" s="202">
        <f t="shared" si="496"/>
        <v>0</v>
      </c>
      <c r="AV868" s="333"/>
    </row>
    <row r="869" spans="1:48" ht="19.5" customHeight="1" x14ac:dyDescent="0.25">
      <c r="A869" s="503" t="s">
        <v>641</v>
      </c>
      <c r="B869" s="504"/>
      <c r="C869" s="504"/>
      <c r="D869" s="504"/>
      <c r="E869" s="504"/>
      <c r="F869" s="504"/>
      <c r="G869" s="504"/>
      <c r="H869" s="504"/>
      <c r="I869" s="504"/>
      <c r="J869" s="504"/>
      <c r="K869" s="504"/>
      <c r="L869" s="504"/>
      <c r="M869" s="504"/>
      <c r="N869" s="504"/>
      <c r="O869" s="504"/>
      <c r="P869" s="504"/>
      <c r="Q869" s="504"/>
      <c r="R869" s="504"/>
      <c r="S869" s="504"/>
      <c r="T869" s="504"/>
      <c r="U869" s="504"/>
      <c r="V869" s="504"/>
      <c r="W869" s="505"/>
      <c r="X869" s="505"/>
      <c r="Y869" s="505"/>
      <c r="Z869" s="505"/>
      <c r="AA869" s="505"/>
      <c r="AB869" s="505"/>
      <c r="AC869" s="505"/>
      <c r="AD869" s="505"/>
      <c r="AE869" s="505"/>
      <c r="AF869" s="505"/>
      <c r="AG869" s="505"/>
      <c r="AH869" s="505"/>
      <c r="AI869" s="505"/>
      <c r="AJ869" s="505"/>
      <c r="AK869" s="505"/>
      <c r="AL869" s="505"/>
      <c r="AM869" s="505"/>
      <c r="AN869" s="505"/>
      <c r="AO869" s="505"/>
      <c r="AP869" s="505"/>
      <c r="AQ869" s="505"/>
      <c r="AR869" s="505"/>
      <c r="AS869" s="505"/>
      <c r="AT869" s="505"/>
      <c r="AU869" s="505"/>
      <c r="AV869" s="506"/>
    </row>
    <row r="870" spans="1:48" ht="15.75" customHeight="1" x14ac:dyDescent="0.25">
      <c r="A870" s="527" t="s">
        <v>642</v>
      </c>
      <c r="B870" s="567"/>
      <c r="C870" s="567"/>
      <c r="D870" s="567"/>
      <c r="E870" s="567"/>
      <c r="F870" s="567"/>
      <c r="G870" s="567"/>
      <c r="H870" s="567"/>
      <c r="I870" s="567"/>
      <c r="J870" s="567"/>
      <c r="K870" s="567"/>
      <c r="L870" s="567"/>
      <c r="M870" s="567"/>
      <c r="N870" s="567"/>
      <c r="O870" s="567"/>
      <c r="P870" s="567"/>
      <c r="Q870" s="567"/>
      <c r="R870" s="567"/>
      <c r="S870" s="567"/>
      <c r="T870" s="567"/>
      <c r="U870" s="567"/>
      <c r="V870" s="568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89"/>
      <c r="AI870" s="189"/>
      <c r="AJ870" s="189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89"/>
      <c r="AV870" s="303"/>
    </row>
    <row r="871" spans="1:48" ht="15.75" customHeight="1" x14ac:dyDescent="0.25">
      <c r="A871" s="8"/>
      <c r="B871" s="491" t="s">
        <v>48</v>
      </c>
      <c r="C871" s="492"/>
      <c r="D871" s="492"/>
      <c r="E871" s="492"/>
      <c r="F871" s="492"/>
      <c r="G871" s="492"/>
      <c r="H871" s="492"/>
      <c r="I871" s="492"/>
      <c r="J871" s="492"/>
      <c r="K871" s="492"/>
      <c r="L871" s="492"/>
      <c r="M871" s="493"/>
      <c r="N871" s="86"/>
      <c r="O871" s="86"/>
      <c r="P871" s="86"/>
      <c r="Q871" s="86"/>
      <c r="R871" s="86"/>
      <c r="S871" s="86"/>
      <c r="T871" s="86"/>
      <c r="U871" s="86"/>
      <c r="V871" s="173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89"/>
      <c r="AI871" s="189"/>
      <c r="AJ871" s="189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89"/>
      <c r="AV871" s="303"/>
    </row>
    <row r="872" spans="1:48" ht="15.75" customHeight="1" x14ac:dyDescent="0.25">
      <c r="A872" s="547"/>
      <c r="B872" s="548"/>
      <c r="C872" s="548"/>
      <c r="D872" s="548"/>
      <c r="E872" s="549"/>
      <c r="F872" s="46"/>
      <c r="G872" s="46"/>
      <c r="H872" s="46"/>
      <c r="I872" s="46"/>
      <c r="J872" s="46"/>
      <c r="K872" s="46"/>
      <c r="L872" s="46"/>
      <c r="M872" s="46"/>
      <c r="N872" s="86">
        <f>N863</f>
        <v>0</v>
      </c>
      <c r="O872" s="86">
        <f t="shared" ref="O872:U872" si="497">O863</f>
        <v>0</v>
      </c>
      <c r="P872" s="86">
        <f t="shared" si="497"/>
        <v>0</v>
      </c>
      <c r="Q872" s="86">
        <f t="shared" si="497"/>
        <v>0.37791699999999995</v>
      </c>
      <c r="R872" s="86">
        <f t="shared" si="497"/>
        <v>0.90333600000000003</v>
      </c>
      <c r="S872" s="86">
        <f t="shared" si="497"/>
        <v>0</v>
      </c>
      <c r="T872" s="86">
        <f t="shared" si="497"/>
        <v>0</v>
      </c>
      <c r="U872" s="86">
        <f t="shared" si="497"/>
        <v>1.281253</v>
      </c>
      <c r="V872" s="173" t="s">
        <v>3</v>
      </c>
      <c r="W872" s="192">
        <f t="shared" ref="W872:AU872" si="498">W863</f>
        <v>377.91699999999997</v>
      </c>
      <c r="X872" s="192">
        <f t="shared" si="498"/>
        <v>0</v>
      </c>
      <c r="Y872" s="192">
        <f t="shared" si="498"/>
        <v>0</v>
      </c>
      <c r="Z872" s="192">
        <f t="shared" si="498"/>
        <v>0</v>
      </c>
      <c r="AA872" s="192">
        <f t="shared" si="498"/>
        <v>0</v>
      </c>
      <c r="AB872" s="192">
        <f t="shared" si="498"/>
        <v>0</v>
      </c>
      <c r="AC872" s="192">
        <f t="shared" si="498"/>
        <v>0</v>
      </c>
      <c r="AD872" s="192">
        <f t="shared" si="498"/>
        <v>0</v>
      </c>
      <c r="AE872" s="192">
        <f t="shared" si="498"/>
        <v>0</v>
      </c>
      <c r="AF872" s="192">
        <f t="shared" si="498"/>
        <v>0</v>
      </c>
      <c r="AG872" s="192">
        <f t="shared" si="498"/>
        <v>0</v>
      </c>
      <c r="AH872" s="86">
        <f t="shared" si="498"/>
        <v>0</v>
      </c>
      <c r="AI872" s="86">
        <f t="shared" si="498"/>
        <v>0</v>
      </c>
      <c r="AJ872" s="86">
        <f t="shared" si="498"/>
        <v>0</v>
      </c>
      <c r="AK872" s="192">
        <f t="shared" si="498"/>
        <v>0</v>
      </c>
      <c r="AL872" s="192">
        <f t="shared" si="498"/>
        <v>0</v>
      </c>
      <c r="AM872" s="192">
        <f t="shared" si="498"/>
        <v>0</v>
      </c>
      <c r="AN872" s="192">
        <f t="shared" si="498"/>
        <v>0</v>
      </c>
      <c r="AO872" s="192">
        <f t="shared" si="498"/>
        <v>0</v>
      </c>
      <c r="AP872" s="192">
        <f t="shared" si="498"/>
        <v>0</v>
      </c>
      <c r="AQ872" s="192">
        <f t="shared" si="498"/>
        <v>0</v>
      </c>
      <c r="AR872" s="192">
        <f t="shared" si="498"/>
        <v>0</v>
      </c>
      <c r="AS872" s="192">
        <f t="shared" si="498"/>
        <v>0</v>
      </c>
      <c r="AT872" s="192">
        <f t="shared" si="498"/>
        <v>0</v>
      </c>
      <c r="AU872" s="86">
        <f t="shared" si="498"/>
        <v>0</v>
      </c>
      <c r="AV872" s="303"/>
    </row>
    <row r="873" spans="1:48" ht="31.5" x14ac:dyDescent="0.25">
      <c r="A873" s="550"/>
      <c r="B873" s="551"/>
      <c r="C873" s="551"/>
      <c r="D873" s="551"/>
      <c r="E873" s="552"/>
      <c r="F873" s="46"/>
      <c r="G873" s="46"/>
      <c r="H873" s="46"/>
      <c r="I873" s="46"/>
      <c r="J873" s="46"/>
      <c r="K873" s="46"/>
      <c r="L873" s="46"/>
      <c r="M873" s="46"/>
      <c r="N873" s="86">
        <f t="shared" ref="N873:U877" si="499">N864</f>
        <v>0</v>
      </c>
      <c r="O873" s="86">
        <f t="shared" si="499"/>
        <v>0</v>
      </c>
      <c r="P873" s="86">
        <f t="shared" si="499"/>
        <v>0</v>
      </c>
      <c r="Q873" s="86">
        <f t="shared" si="499"/>
        <v>0</v>
      </c>
      <c r="R873" s="86">
        <f t="shared" si="499"/>
        <v>0</v>
      </c>
      <c r="S873" s="86">
        <f t="shared" si="499"/>
        <v>0</v>
      </c>
      <c r="T873" s="86">
        <f t="shared" si="499"/>
        <v>0</v>
      </c>
      <c r="U873" s="86">
        <f t="shared" si="499"/>
        <v>0</v>
      </c>
      <c r="V873" s="173" t="s">
        <v>8</v>
      </c>
      <c r="W873" s="192">
        <f t="shared" ref="W873:AU873" si="500">W864</f>
        <v>0</v>
      </c>
      <c r="X873" s="192">
        <f t="shared" si="500"/>
        <v>0</v>
      </c>
      <c r="Y873" s="192">
        <f t="shared" si="500"/>
        <v>0</v>
      </c>
      <c r="Z873" s="192">
        <f t="shared" si="500"/>
        <v>0</v>
      </c>
      <c r="AA873" s="192">
        <f t="shared" si="500"/>
        <v>0</v>
      </c>
      <c r="AB873" s="192">
        <f t="shared" si="500"/>
        <v>0</v>
      </c>
      <c r="AC873" s="192">
        <f t="shared" si="500"/>
        <v>0</v>
      </c>
      <c r="AD873" s="192">
        <f t="shared" si="500"/>
        <v>0</v>
      </c>
      <c r="AE873" s="192">
        <f t="shared" si="500"/>
        <v>0</v>
      </c>
      <c r="AF873" s="192">
        <f t="shared" si="500"/>
        <v>0</v>
      </c>
      <c r="AG873" s="192">
        <f t="shared" si="500"/>
        <v>0</v>
      </c>
      <c r="AH873" s="86">
        <f t="shared" si="500"/>
        <v>0</v>
      </c>
      <c r="AI873" s="86">
        <f t="shared" si="500"/>
        <v>0</v>
      </c>
      <c r="AJ873" s="86">
        <f t="shared" si="500"/>
        <v>0</v>
      </c>
      <c r="AK873" s="192">
        <f t="shared" si="500"/>
        <v>0</v>
      </c>
      <c r="AL873" s="192">
        <f t="shared" si="500"/>
        <v>0</v>
      </c>
      <c r="AM873" s="192">
        <f t="shared" si="500"/>
        <v>0</v>
      </c>
      <c r="AN873" s="192">
        <f t="shared" si="500"/>
        <v>0</v>
      </c>
      <c r="AO873" s="192">
        <f t="shared" si="500"/>
        <v>0</v>
      </c>
      <c r="AP873" s="192">
        <f t="shared" si="500"/>
        <v>0</v>
      </c>
      <c r="AQ873" s="192">
        <f t="shared" si="500"/>
        <v>0</v>
      </c>
      <c r="AR873" s="192">
        <f t="shared" si="500"/>
        <v>0</v>
      </c>
      <c r="AS873" s="192">
        <f t="shared" si="500"/>
        <v>0</v>
      </c>
      <c r="AT873" s="192">
        <f t="shared" si="500"/>
        <v>0</v>
      </c>
      <c r="AU873" s="86">
        <f t="shared" si="500"/>
        <v>0</v>
      </c>
      <c r="AV873" s="303"/>
    </row>
    <row r="874" spans="1:48" ht="47.25" x14ac:dyDescent="0.25">
      <c r="A874" s="550"/>
      <c r="B874" s="551"/>
      <c r="C874" s="551"/>
      <c r="D874" s="551"/>
      <c r="E874" s="552"/>
      <c r="F874" s="46"/>
      <c r="G874" s="46"/>
      <c r="H874" s="46"/>
      <c r="I874" s="46"/>
      <c r="J874" s="46"/>
      <c r="K874" s="46"/>
      <c r="L874" s="46"/>
      <c r="M874" s="46"/>
      <c r="N874" s="86">
        <f t="shared" si="499"/>
        <v>0</v>
      </c>
      <c r="O874" s="86">
        <f t="shared" si="499"/>
        <v>0</v>
      </c>
      <c r="P874" s="86">
        <f t="shared" si="499"/>
        <v>0</v>
      </c>
      <c r="Q874" s="86">
        <f t="shared" si="499"/>
        <v>0</v>
      </c>
      <c r="R874" s="86">
        <f t="shared" si="499"/>
        <v>0</v>
      </c>
      <c r="S874" s="86">
        <f t="shared" si="499"/>
        <v>0</v>
      </c>
      <c r="T874" s="86">
        <f t="shared" si="499"/>
        <v>0</v>
      </c>
      <c r="U874" s="86">
        <f t="shared" si="499"/>
        <v>0</v>
      </c>
      <c r="V874" s="173" t="s">
        <v>50</v>
      </c>
      <c r="W874" s="192">
        <f t="shared" ref="W874:AU874" si="501">W865</f>
        <v>0</v>
      </c>
      <c r="X874" s="192">
        <f t="shared" si="501"/>
        <v>0</v>
      </c>
      <c r="Y874" s="192">
        <f t="shared" si="501"/>
        <v>0</v>
      </c>
      <c r="Z874" s="192">
        <f t="shared" si="501"/>
        <v>0</v>
      </c>
      <c r="AA874" s="192">
        <f t="shared" si="501"/>
        <v>0</v>
      </c>
      <c r="AB874" s="192">
        <f t="shared" si="501"/>
        <v>0</v>
      </c>
      <c r="AC874" s="192">
        <f t="shared" si="501"/>
        <v>0</v>
      </c>
      <c r="AD874" s="192">
        <f t="shared" si="501"/>
        <v>0</v>
      </c>
      <c r="AE874" s="192">
        <f t="shared" si="501"/>
        <v>0</v>
      </c>
      <c r="AF874" s="192">
        <f t="shared" si="501"/>
        <v>0</v>
      </c>
      <c r="AG874" s="192">
        <f t="shared" si="501"/>
        <v>0</v>
      </c>
      <c r="AH874" s="86">
        <f t="shared" si="501"/>
        <v>0</v>
      </c>
      <c r="AI874" s="86">
        <f t="shared" si="501"/>
        <v>0</v>
      </c>
      <c r="AJ874" s="86">
        <f t="shared" si="501"/>
        <v>0</v>
      </c>
      <c r="AK874" s="192">
        <f t="shared" si="501"/>
        <v>0</v>
      </c>
      <c r="AL874" s="192">
        <f t="shared" si="501"/>
        <v>0</v>
      </c>
      <c r="AM874" s="192">
        <f t="shared" si="501"/>
        <v>0</v>
      </c>
      <c r="AN874" s="192">
        <f t="shared" si="501"/>
        <v>0</v>
      </c>
      <c r="AO874" s="192">
        <f t="shared" si="501"/>
        <v>0</v>
      </c>
      <c r="AP874" s="192">
        <f t="shared" si="501"/>
        <v>0</v>
      </c>
      <c r="AQ874" s="192">
        <f t="shared" si="501"/>
        <v>0</v>
      </c>
      <c r="AR874" s="192">
        <f t="shared" si="501"/>
        <v>0</v>
      </c>
      <c r="AS874" s="192">
        <f t="shared" si="501"/>
        <v>0</v>
      </c>
      <c r="AT874" s="192">
        <f t="shared" si="501"/>
        <v>0</v>
      </c>
      <c r="AU874" s="86">
        <f t="shared" si="501"/>
        <v>0</v>
      </c>
      <c r="AV874" s="303"/>
    </row>
    <row r="875" spans="1:48" x14ac:dyDescent="0.25">
      <c r="A875" s="550"/>
      <c r="B875" s="551"/>
      <c r="C875" s="551"/>
      <c r="D875" s="551"/>
      <c r="E875" s="552"/>
      <c r="F875" s="46"/>
      <c r="G875" s="46"/>
      <c r="H875" s="46"/>
      <c r="I875" s="46"/>
      <c r="J875" s="46"/>
      <c r="K875" s="46"/>
      <c r="L875" s="46"/>
      <c r="M875" s="46"/>
      <c r="N875" s="86">
        <f t="shared" si="499"/>
        <v>0</v>
      </c>
      <c r="O875" s="86">
        <f t="shared" si="499"/>
        <v>0</v>
      </c>
      <c r="P875" s="86">
        <f t="shared" si="499"/>
        <v>0</v>
      </c>
      <c r="Q875" s="86">
        <f t="shared" si="499"/>
        <v>0</v>
      </c>
      <c r="R875" s="86">
        <f t="shared" si="499"/>
        <v>0</v>
      </c>
      <c r="S875" s="86">
        <f t="shared" si="499"/>
        <v>0</v>
      </c>
      <c r="T875" s="86">
        <f t="shared" si="499"/>
        <v>0</v>
      </c>
      <c r="U875" s="86">
        <f t="shared" si="499"/>
        <v>0</v>
      </c>
      <c r="V875" s="173" t="s">
        <v>51</v>
      </c>
      <c r="W875" s="192">
        <f t="shared" ref="W875:AU875" si="502">W866</f>
        <v>0</v>
      </c>
      <c r="X875" s="192">
        <f t="shared" si="502"/>
        <v>0</v>
      </c>
      <c r="Y875" s="192">
        <f t="shared" si="502"/>
        <v>0</v>
      </c>
      <c r="Z875" s="192">
        <f t="shared" si="502"/>
        <v>0</v>
      </c>
      <c r="AA875" s="192">
        <f t="shared" si="502"/>
        <v>0</v>
      </c>
      <c r="AB875" s="192">
        <f t="shared" si="502"/>
        <v>0</v>
      </c>
      <c r="AC875" s="192">
        <f t="shared" si="502"/>
        <v>0</v>
      </c>
      <c r="AD875" s="192">
        <f t="shared" si="502"/>
        <v>0</v>
      </c>
      <c r="AE875" s="192">
        <f t="shared" si="502"/>
        <v>0</v>
      </c>
      <c r="AF875" s="192">
        <f t="shared" si="502"/>
        <v>0</v>
      </c>
      <c r="AG875" s="192">
        <f t="shared" si="502"/>
        <v>0</v>
      </c>
      <c r="AH875" s="86">
        <f t="shared" si="502"/>
        <v>0</v>
      </c>
      <c r="AI875" s="86">
        <f t="shared" si="502"/>
        <v>0</v>
      </c>
      <c r="AJ875" s="86">
        <f t="shared" si="502"/>
        <v>0</v>
      </c>
      <c r="AK875" s="192">
        <f t="shared" si="502"/>
        <v>0</v>
      </c>
      <c r="AL875" s="192">
        <f t="shared" si="502"/>
        <v>0</v>
      </c>
      <c r="AM875" s="192">
        <f t="shared" si="502"/>
        <v>0</v>
      </c>
      <c r="AN875" s="192">
        <f t="shared" si="502"/>
        <v>0</v>
      </c>
      <c r="AO875" s="192">
        <f t="shared" si="502"/>
        <v>0</v>
      </c>
      <c r="AP875" s="192">
        <f t="shared" si="502"/>
        <v>0</v>
      </c>
      <c r="AQ875" s="192">
        <f t="shared" si="502"/>
        <v>0</v>
      </c>
      <c r="AR875" s="192">
        <f t="shared" si="502"/>
        <v>0</v>
      </c>
      <c r="AS875" s="192">
        <f t="shared" si="502"/>
        <v>0</v>
      </c>
      <c r="AT875" s="192">
        <f t="shared" si="502"/>
        <v>0</v>
      </c>
      <c r="AU875" s="86">
        <f t="shared" si="502"/>
        <v>0</v>
      </c>
      <c r="AV875" s="303"/>
    </row>
    <row r="876" spans="1:48" x14ac:dyDescent="0.25">
      <c r="A876" s="550"/>
      <c r="B876" s="551"/>
      <c r="C876" s="551"/>
      <c r="D876" s="551"/>
      <c r="E876" s="552"/>
      <c r="F876" s="46"/>
      <c r="G876" s="46"/>
      <c r="H876" s="46"/>
      <c r="I876" s="46"/>
      <c r="J876" s="46"/>
      <c r="K876" s="46"/>
      <c r="L876" s="46"/>
      <c r="M876" s="46"/>
      <c r="N876" s="86">
        <f t="shared" si="499"/>
        <v>0</v>
      </c>
      <c r="O876" s="86">
        <f t="shared" si="499"/>
        <v>0</v>
      </c>
      <c r="P876" s="86">
        <f t="shared" si="499"/>
        <v>0</v>
      </c>
      <c r="Q876" s="86">
        <f t="shared" si="499"/>
        <v>0</v>
      </c>
      <c r="R876" s="86">
        <f t="shared" si="499"/>
        <v>0</v>
      </c>
      <c r="S876" s="86">
        <f t="shared" si="499"/>
        <v>0</v>
      </c>
      <c r="T876" s="86">
        <f t="shared" si="499"/>
        <v>0</v>
      </c>
      <c r="U876" s="86">
        <f t="shared" si="499"/>
        <v>0</v>
      </c>
      <c r="V876" s="173" t="s">
        <v>52</v>
      </c>
      <c r="W876" s="192">
        <f t="shared" ref="W876:AU876" si="503">W867</f>
        <v>0</v>
      </c>
      <c r="X876" s="192">
        <f t="shared" si="503"/>
        <v>0</v>
      </c>
      <c r="Y876" s="192">
        <f t="shared" si="503"/>
        <v>0</v>
      </c>
      <c r="Z876" s="192">
        <f t="shared" si="503"/>
        <v>0</v>
      </c>
      <c r="AA876" s="192">
        <f t="shared" si="503"/>
        <v>0</v>
      </c>
      <c r="AB876" s="192">
        <f t="shared" si="503"/>
        <v>0</v>
      </c>
      <c r="AC876" s="192">
        <f t="shared" si="503"/>
        <v>0</v>
      </c>
      <c r="AD876" s="192">
        <f t="shared" si="503"/>
        <v>0</v>
      </c>
      <c r="AE876" s="192">
        <f t="shared" si="503"/>
        <v>0</v>
      </c>
      <c r="AF876" s="192">
        <f t="shared" si="503"/>
        <v>0</v>
      </c>
      <c r="AG876" s="192">
        <f t="shared" si="503"/>
        <v>0</v>
      </c>
      <c r="AH876" s="86">
        <f t="shared" si="503"/>
        <v>0</v>
      </c>
      <c r="AI876" s="86">
        <f t="shared" si="503"/>
        <v>0</v>
      </c>
      <c r="AJ876" s="86">
        <f t="shared" si="503"/>
        <v>0</v>
      </c>
      <c r="AK876" s="192">
        <f t="shared" si="503"/>
        <v>0</v>
      </c>
      <c r="AL876" s="192">
        <f t="shared" si="503"/>
        <v>0</v>
      </c>
      <c r="AM876" s="192">
        <f t="shared" si="503"/>
        <v>0</v>
      </c>
      <c r="AN876" s="192">
        <f t="shared" si="503"/>
        <v>0</v>
      </c>
      <c r="AO876" s="192">
        <f t="shared" si="503"/>
        <v>0</v>
      </c>
      <c r="AP876" s="192">
        <f t="shared" si="503"/>
        <v>0</v>
      </c>
      <c r="AQ876" s="192">
        <f t="shared" si="503"/>
        <v>0</v>
      </c>
      <c r="AR876" s="192">
        <f t="shared" si="503"/>
        <v>0</v>
      </c>
      <c r="AS876" s="192">
        <f t="shared" si="503"/>
        <v>0</v>
      </c>
      <c r="AT876" s="192">
        <f t="shared" si="503"/>
        <v>0</v>
      </c>
      <c r="AU876" s="86">
        <f t="shared" si="503"/>
        <v>0</v>
      </c>
      <c r="AV876" s="303"/>
    </row>
    <row r="877" spans="1:48" x14ac:dyDescent="0.25">
      <c r="A877" s="553"/>
      <c r="B877" s="554"/>
      <c r="C877" s="554"/>
      <c r="D877" s="554"/>
      <c r="E877" s="555"/>
      <c r="F877" s="46"/>
      <c r="G877" s="46"/>
      <c r="H877" s="46"/>
      <c r="I877" s="46"/>
      <c r="J877" s="46"/>
      <c r="K877" s="46"/>
      <c r="L877" s="98">
        <f>L863</f>
        <v>1.2809999999999999</v>
      </c>
      <c r="M877" s="98">
        <f>M863</f>
        <v>1.281253</v>
      </c>
      <c r="N877" s="86">
        <f t="shared" si="499"/>
        <v>0</v>
      </c>
      <c r="O877" s="86">
        <f t="shared" si="499"/>
        <v>0</v>
      </c>
      <c r="P877" s="86">
        <f t="shared" si="499"/>
        <v>0</v>
      </c>
      <c r="Q877" s="187">
        <f>SUM(Q872:Q876)</f>
        <v>0.37791699999999995</v>
      </c>
      <c r="R877" s="186">
        <f t="shared" si="499"/>
        <v>0.90333600000000003</v>
      </c>
      <c r="S877" s="186">
        <f t="shared" si="499"/>
        <v>0</v>
      </c>
      <c r="T877" s="186">
        <f t="shared" si="499"/>
        <v>0</v>
      </c>
      <c r="U877" s="186">
        <f t="shared" si="499"/>
        <v>1.281253</v>
      </c>
      <c r="V877" s="178" t="s">
        <v>11</v>
      </c>
      <c r="W877" s="201">
        <f>SUM(W872:W876)</f>
        <v>377.91699999999997</v>
      </c>
      <c r="X877" s="201">
        <f t="shared" ref="X877:AU877" si="504">SUM(X872:X876)</f>
        <v>0</v>
      </c>
      <c r="Y877" s="201">
        <f t="shared" si="504"/>
        <v>0</v>
      </c>
      <c r="Z877" s="201">
        <f t="shared" si="504"/>
        <v>0</v>
      </c>
      <c r="AA877" s="201">
        <f t="shared" si="504"/>
        <v>0</v>
      </c>
      <c r="AB877" s="201">
        <f t="shared" si="504"/>
        <v>0</v>
      </c>
      <c r="AC877" s="201">
        <f t="shared" si="504"/>
        <v>0</v>
      </c>
      <c r="AD877" s="201">
        <f t="shared" si="504"/>
        <v>0</v>
      </c>
      <c r="AE877" s="201">
        <f t="shared" si="504"/>
        <v>0</v>
      </c>
      <c r="AF877" s="201">
        <f t="shared" si="504"/>
        <v>0</v>
      </c>
      <c r="AG877" s="201">
        <f t="shared" si="504"/>
        <v>0</v>
      </c>
      <c r="AH877" s="202">
        <f t="shared" si="504"/>
        <v>0</v>
      </c>
      <c r="AI877" s="202">
        <f t="shared" si="504"/>
        <v>0</v>
      </c>
      <c r="AJ877" s="202">
        <f t="shared" si="504"/>
        <v>0</v>
      </c>
      <c r="AK877" s="201">
        <f t="shared" si="504"/>
        <v>0</v>
      </c>
      <c r="AL877" s="201">
        <f t="shared" si="504"/>
        <v>0</v>
      </c>
      <c r="AM877" s="201">
        <f t="shared" si="504"/>
        <v>0</v>
      </c>
      <c r="AN877" s="201">
        <f t="shared" si="504"/>
        <v>0</v>
      </c>
      <c r="AO877" s="201">
        <f t="shared" si="504"/>
        <v>0</v>
      </c>
      <c r="AP877" s="201">
        <f t="shared" si="504"/>
        <v>0</v>
      </c>
      <c r="AQ877" s="201">
        <f t="shared" si="504"/>
        <v>0</v>
      </c>
      <c r="AR877" s="201">
        <f t="shared" si="504"/>
        <v>0</v>
      </c>
      <c r="AS877" s="201">
        <f t="shared" si="504"/>
        <v>0</v>
      </c>
      <c r="AT877" s="201">
        <f t="shared" si="504"/>
        <v>0</v>
      </c>
      <c r="AU877" s="202">
        <f t="shared" si="504"/>
        <v>0</v>
      </c>
      <c r="AV877" s="333"/>
    </row>
    <row r="878" spans="1:48" x14ac:dyDescent="0.25">
      <c r="A878" s="594" t="s">
        <v>922</v>
      </c>
      <c r="B878" s="447"/>
      <c r="C878" s="447"/>
      <c r="D878" s="447"/>
      <c r="E878" s="447"/>
      <c r="F878" s="447"/>
      <c r="G878" s="447"/>
      <c r="H878" s="447"/>
      <c r="I878" s="447"/>
      <c r="J878" s="447"/>
      <c r="K878" s="447"/>
      <c r="L878" s="447"/>
      <c r="M878" s="447"/>
      <c r="N878" s="447"/>
      <c r="O878" s="447"/>
      <c r="P878" s="447"/>
      <c r="Q878" s="447"/>
      <c r="R878" s="447"/>
      <c r="S878" s="447"/>
      <c r="T878" s="447"/>
      <c r="U878" s="447"/>
      <c r="V878" s="447"/>
      <c r="W878" s="447"/>
      <c r="X878" s="447"/>
      <c r="Y878" s="447"/>
      <c r="Z878" s="447"/>
      <c r="AA878" s="447"/>
      <c r="AB878" s="447"/>
      <c r="AC878" s="447"/>
      <c r="AD878" s="447"/>
      <c r="AE878" s="447"/>
      <c r="AF878" s="447"/>
      <c r="AG878" s="447"/>
      <c r="AH878" s="447"/>
      <c r="AI878" s="447"/>
      <c r="AJ878" s="447"/>
      <c r="AK878" s="447"/>
      <c r="AL878" s="447"/>
      <c r="AM878" s="447"/>
      <c r="AN878" s="447"/>
      <c r="AO878" s="447"/>
      <c r="AP878" s="447"/>
      <c r="AQ878" s="447"/>
      <c r="AR878" s="447"/>
      <c r="AS878" s="447"/>
      <c r="AT878" s="447"/>
      <c r="AU878" s="447"/>
      <c r="AV878" s="448"/>
    </row>
    <row r="879" spans="1:48" x14ac:dyDescent="0.25">
      <c r="A879" s="591" t="s">
        <v>923</v>
      </c>
      <c r="B879" s="399"/>
      <c r="C879" s="399"/>
      <c r="D879" s="399"/>
      <c r="E879" s="399"/>
      <c r="F879" s="399"/>
      <c r="G879" s="399"/>
      <c r="H879" s="399"/>
      <c r="I879" s="399"/>
      <c r="J879" s="399"/>
      <c r="K879" s="399"/>
      <c r="L879" s="399"/>
      <c r="M879" s="399"/>
      <c r="N879" s="399"/>
      <c r="O879" s="399"/>
      <c r="P879" s="399"/>
      <c r="Q879" s="399"/>
      <c r="R879" s="399"/>
      <c r="S879" s="399"/>
      <c r="T879" s="399"/>
      <c r="U879" s="399"/>
      <c r="V879" s="399"/>
      <c r="W879" s="399"/>
      <c r="X879" s="399"/>
      <c r="Y879" s="399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  <c r="AS879" s="399"/>
      <c r="AT879" s="399"/>
      <c r="AU879" s="399"/>
      <c r="AV879" s="592"/>
    </row>
    <row r="880" spans="1:48" x14ac:dyDescent="0.25">
      <c r="A880" s="593" t="s">
        <v>924</v>
      </c>
      <c r="B880" s="450"/>
      <c r="C880" s="450"/>
      <c r="D880" s="450"/>
      <c r="E880" s="450"/>
      <c r="F880" s="450"/>
      <c r="G880" s="450"/>
      <c r="H880" s="450"/>
      <c r="I880" s="450"/>
      <c r="J880" s="450"/>
      <c r="K880" s="450"/>
      <c r="L880" s="450"/>
      <c r="M880" s="450"/>
      <c r="N880" s="450"/>
      <c r="O880" s="450"/>
      <c r="P880" s="450"/>
      <c r="Q880" s="450"/>
      <c r="R880" s="450"/>
      <c r="S880" s="450"/>
      <c r="T880" s="450"/>
      <c r="U880" s="450"/>
      <c r="V880" s="450"/>
      <c r="W880" s="450"/>
      <c r="X880" s="450"/>
      <c r="Y880" s="450"/>
      <c r="Z880" s="450"/>
      <c r="AA880" s="450"/>
      <c r="AB880" s="450"/>
      <c r="AC880" s="450"/>
      <c r="AD880" s="450"/>
      <c r="AE880" s="450"/>
      <c r="AF880" s="450"/>
      <c r="AG880" s="450"/>
      <c r="AH880" s="450"/>
      <c r="AI880" s="450"/>
      <c r="AJ880" s="450"/>
      <c r="AK880" s="450"/>
      <c r="AL880" s="450"/>
      <c r="AM880" s="450"/>
      <c r="AN880" s="450"/>
      <c r="AO880" s="450"/>
      <c r="AP880" s="450"/>
      <c r="AQ880" s="450"/>
      <c r="AR880" s="450"/>
      <c r="AS880" s="450"/>
      <c r="AT880" s="450"/>
      <c r="AU880" s="450"/>
      <c r="AV880" s="451"/>
    </row>
    <row r="881" spans="1:48" ht="19.5" customHeight="1" x14ac:dyDescent="0.25">
      <c r="A881" s="503" t="s">
        <v>626</v>
      </c>
      <c r="B881" s="504"/>
      <c r="C881" s="504"/>
      <c r="D881" s="504"/>
      <c r="E881" s="504"/>
      <c r="F881" s="504"/>
      <c r="G881" s="504"/>
      <c r="H881" s="504"/>
      <c r="I881" s="504"/>
      <c r="J881" s="504"/>
      <c r="K881" s="504"/>
      <c r="L881" s="504"/>
      <c r="M881" s="504"/>
      <c r="N881" s="504"/>
      <c r="O881" s="504"/>
      <c r="P881" s="504"/>
      <c r="Q881" s="504"/>
      <c r="R881" s="504"/>
      <c r="S881" s="504"/>
      <c r="T881" s="504"/>
      <c r="U881" s="504"/>
      <c r="V881" s="504"/>
      <c r="W881" s="505"/>
      <c r="X881" s="505"/>
      <c r="Y881" s="505"/>
      <c r="Z881" s="505"/>
      <c r="AA881" s="505"/>
      <c r="AB881" s="505"/>
      <c r="AC881" s="505"/>
      <c r="AD881" s="505"/>
      <c r="AE881" s="505"/>
      <c r="AF881" s="505"/>
      <c r="AG881" s="505"/>
      <c r="AH881" s="505"/>
      <c r="AI881" s="505"/>
      <c r="AJ881" s="505"/>
      <c r="AK881" s="505"/>
      <c r="AL881" s="505"/>
      <c r="AM881" s="505"/>
      <c r="AN881" s="505"/>
      <c r="AO881" s="505"/>
      <c r="AP881" s="505"/>
      <c r="AQ881" s="505"/>
      <c r="AR881" s="505"/>
      <c r="AS881" s="505"/>
      <c r="AT881" s="505"/>
      <c r="AU881" s="505"/>
      <c r="AV881" s="506"/>
    </row>
    <row r="882" spans="1:48" ht="15.75" customHeight="1" x14ac:dyDescent="0.25">
      <c r="A882" s="527" t="s">
        <v>642</v>
      </c>
      <c r="B882" s="567"/>
      <c r="C882" s="567"/>
      <c r="D882" s="567"/>
      <c r="E882" s="567"/>
      <c r="F882" s="567"/>
      <c r="G882" s="567"/>
      <c r="H882" s="567"/>
      <c r="I882" s="567"/>
      <c r="J882" s="567"/>
      <c r="K882" s="567"/>
      <c r="L882" s="567"/>
      <c r="M882" s="567"/>
      <c r="N882" s="567"/>
      <c r="O882" s="567"/>
      <c r="P882" s="567"/>
      <c r="Q882" s="567"/>
      <c r="R882" s="567"/>
      <c r="S882" s="567"/>
      <c r="T882" s="567"/>
      <c r="U882" s="567"/>
      <c r="V882" s="568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89"/>
      <c r="AI882" s="189"/>
      <c r="AJ882" s="189"/>
      <c r="AK882" s="191"/>
      <c r="AL882" s="191"/>
      <c r="AM882" s="191"/>
      <c r="AN882" s="191"/>
      <c r="AO882" s="191"/>
      <c r="AP882" s="191"/>
      <c r="AQ882" s="191"/>
      <c r="AR882" s="191"/>
      <c r="AS882" s="191"/>
      <c r="AT882" s="191"/>
      <c r="AU882" s="189"/>
      <c r="AV882" s="303"/>
    </row>
    <row r="883" spans="1:48" ht="19.5" customHeight="1" x14ac:dyDescent="0.25">
      <c r="A883" s="503" t="s">
        <v>641</v>
      </c>
      <c r="B883" s="504"/>
      <c r="C883" s="504"/>
      <c r="D883" s="504"/>
      <c r="E883" s="504"/>
      <c r="F883" s="504"/>
      <c r="G883" s="504"/>
      <c r="H883" s="504"/>
      <c r="I883" s="504"/>
      <c r="J883" s="504"/>
      <c r="K883" s="504"/>
      <c r="L883" s="504"/>
      <c r="M883" s="504"/>
      <c r="N883" s="504"/>
      <c r="O883" s="504"/>
      <c r="P883" s="504"/>
      <c r="Q883" s="504"/>
      <c r="R883" s="504"/>
      <c r="S883" s="504"/>
      <c r="T883" s="504"/>
      <c r="U883" s="504"/>
      <c r="V883" s="504"/>
      <c r="W883" s="505"/>
      <c r="X883" s="505"/>
      <c r="Y883" s="505"/>
      <c r="Z883" s="505"/>
      <c r="AA883" s="505"/>
      <c r="AB883" s="505"/>
      <c r="AC883" s="505"/>
      <c r="AD883" s="505"/>
      <c r="AE883" s="505"/>
      <c r="AF883" s="505"/>
      <c r="AG883" s="505"/>
      <c r="AH883" s="505"/>
      <c r="AI883" s="505"/>
      <c r="AJ883" s="505"/>
      <c r="AK883" s="505"/>
      <c r="AL883" s="505"/>
      <c r="AM883" s="505"/>
      <c r="AN883" s="505"/>
      <c r="AO883" s="505"/>
      <c r="AP883" s="505"/>
      <c r="AQ883" s="505"/>
      <c r="AR883" s="505"/>
      <c r="AS883" s="505"/>
      <c r="AT883" s="505"/>
      <c r="AU883" s="505"/>
      <c r="AV883" s="506"/>
    </row>
    <row r="884" spans="1:48" ht="15.75" customHeight="1" x14ac:dyDescent="0.25">
      <c r="A884" s="527" t="s">
        <v>642</v>
      </c>
      <c r="B884" s="567"/>
      <c r="C884" s="567"/>
      <c r="D884" s="567"/>
      <c r="E884" s="567"/>
      <c r="F884" s="567"/>
      <c r="G884" s="567"/>
      <c r="H884" s="567"/>
      <c r="I884" s="567"/>
      <c r="J884" s="567"/>
      <c r="K884" s="567"/>
      <c r="L884" s="567"/>
      <c r="M884" s="567"/>
      <c r="N884" s="567"/>
      <c r="O884" s="567"/>
      <c r="P884" s="567"/>
      <c r="Q884" s="567"/>
      <c r="R884" s="567"/>
      <c r="S884" s="567"/>
      <c r="T884" s="567"/>
      <c r="U884" s="567"/>
      <c r="V884" s="568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89"/>
      <c r="AI884" s="189"/>
      <c r="AJ884" s="189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89"/>
      <c r="AV884" s="303"/>
    </row>
    <row r="885" spans="1:48" ht="15.75" customHeight="1" x14ac:dyDescent="0.25">
      <c r="A885" s="8"/>
      <c r="B885" s="491" t="s">
        <v>49</v>
      </c>
      <c r="C885" s="492"/>
      <c r="D885" s="492"/>
      <c r="E885" s="492"/>
      <c r="F885" s="492"/>
      <c r="G885" s="492"/>
      <c r="H885" s="492"/>
      <c r="I885" s="492"/>
      <c r="J885" s="492"/>
      <c r="K885" s="492"/>
      <c r="L885" s="492"/>
      <c r="M885" s="493"/>
      <c r="N885" s="86">
        <v>0</v>
      </c>
      <c r="O885" s="86">
        <v>0</v>
      </c>
      <c r="P885" s="86">
        <v>0</v>
      </c>
      <c r="Q885" s="86"/>
      <c r="R885" s="86">
        <v>0</v>
      </c>
      <c r="S885" s="86">
        <v>0</v>
      </c>
      <c r="T885" s="86">
        <v>0</v>
      </c>
      <c r="U885" s="86">
        <v>0</v>
      </c>
      <c r="V885" s="173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89"/>
      <c r="AI885" s="189"/>
      <c r="AJ885" s="189"/>
      <c r="AK885" s="191"/>
      <c r="AL885" s="191"/>
      <c r="AM885" s="191"/>
      <c r="AN885" s="191"/>
      <c r="AO885" s="191"/>
      <c r="AP885" s="191"/>
      <c r="AQ885" s="191"/>
      <c r="AR885" s="191"/>
      <c r="AS885" s="191"/>
      <c r="AT885" s="191"/>
      <c r="AU885" s="189"/>
      <c r="AV885" s="303"/>
    </row>
    <row r="886" spans="1:48" ht="15.75" customHeight="1" x14ac:dyDescent="0.25">
      <c r="A886" s="547"/>
      <c r="B886" s="548"/>
      <c r="C886" s="548"/>
      <c r="D886" s="548"/>
      <c r="E886" s="549"/>
      <c r="F886" s="46"/>
      <c r="G886" s="46"/>
      <c r="H886" s="46"/>
      <c r="I886" s="46"/>
      <c r="J886" s="46"/>
      <c r="K886" s="46"/>
      <c r="L886" s="46"/>
      <c r="M886" s="46"/>
      <c r="N886" s="86">
        <v>0</v>
      </c>
      <c r="O886" s="86">
        <v>0</v>
      </c>
      <c r="P886" s="86">
        <v>0</v>
      </c>
      <c r="Q886" s="86">
        <v>0</v>
      </c>
      <c r="R886" s="86">
        <v>0</v>
      </c>
      <c r="S886" s="86">
        <v>0</v>
      </c>
      <c r="T886" s="86">
        <v>0</v>
      </c>
      <c r="U886" s="86">
        <v>0</v>
      </c>
      <c r="V886" s="173" t="s">
        <v>3</v>
      </c>
      <c r="W886" s="192">
        <v>0</v>
      </c>
      <c r="X886" s="192">
        <v>0</v>
      </c>
      <c r="Y886" s="192">
        <v>0</v>
      </c>
      <c r="Z886" s="192">
        <v>0</v>
      </c>
      <c r="AA886" s="192">
        <v>0</v>
      </c>
      <c r="AB886" s="192">
        <v>0</v>
      </c>
      <c r="AC886" s="192">
        <v>0</v>
      </c>
      <c r="AD886" s="192">
        <v>0</v>
      </c>
      <c r="AE886" s="192">
        <v>0</v>
      </c>
      <c r="AF886" s="192">
        <v>0</v>
      </c>
      <c r="AG886" s="192">
        <v>0</v>
      </c>
      <c r="AH886" s="86">
        <v>0</v>
      </c>
      <c r="AI886" s="86">
        <v>0</v>
      </c>
      <c r="AJ886" s="86">
        <v>0</v>
      </c>
      <c r="AK886" s="192">
        <v>0</v>
      </c>
      <c r="AL886" s="192">
        <v>0</v>
      </c>
      <c r="AM886" s="192">
        <v>0</v>
      </c>
      <c r="AN886" s="192">
        <v>0</v>
      </c>
      <c r="AO886" s="192">
        <v>0</v>
      </c>
      <c r="AP886" s="192">
        <v>0</v>
      </c>
      <c r="AQ886" s="192">
        <v>0</v>
      </c>
      <c r="AR886" s="192">
        <v>0</v>
      </c>
      <c r="AS886" s="192">
        <v>0</v>
      </c>
      <c r="AT886" s="192">
        <v>0</v>
      </c>
      <c r="AU886" s="86">
        <v>0</v>
      </c>
      <c r="AV886" s="303"/>
    </row>
    <row r="887" spans="1:48" ht="15.75" customHeight="1" x14ac:dyDescent="0.25">
      <c r="A887" s="550"/>
      <c r="B887" s="551"/>
      <c r="C887" s="551"/>
      <c r="D887" s="551"/>
      <c r="E887" s="552"/>
      <c r="F887" s="46"/>
      <c r="G887" s="46"/>
      <c r="H887" s="46"/>
      <c r="I887" s="46"/>
      <c r="J887" s="46"/>
      <c r="K887" s="46"/>
      <c r="L887" s="46"/>
      <c r="M887" s="46"/>
      <c r="N887" s="86">
        <v>0</v>
      </c>
      <c r="O887" s="86">
        <v>0</v>
      </c>
      <c r="P887" s="86">
        <v>0</v>
      </c>
      <c r="Q887" s="86">
        <v>0</v>
      </c>
      <c r="R887" s="86">
        <v>0</v>
      </c>
      <c r="S887" s="86">
        <v>0</v>
      </c>
      <c r="T887" s="86">
        <v>0</v>
      </c>
      <c r="U887" s="86">
        <v>0</v>
      </c>
      <c r="V887" s="173" t="s">
        <v>8</v>
      </c>
      <c r="W887" s="192">
        <v>0</v>
      </c>
      <c r="X887" s="192">
        <v>0</v>
      </c>
      <c r="Y887" s="192">
        <v>0</v>
      </c>
      <c r="Z887" s="192">
        <v>0</v>
      </c>
      <c r="AA887" s="192">
        <v>0</v>
      </c>
      <c r="AB887" s="192">
        <v>0</v>
      </c>
      <c r="AC887" s="192">
        <v>0</v>
      </c>
      <c r="AD887" s="192">
        <v>0</v>
      </c>
      <c r="AE887" s="192">
        <v>0</v>
      </c>
      <c r="AF887" s="192">
        <v>0</v>
      </c>
      <c r="AG887" s="192">
        <v>0</v>
      </c>
      <c r="AH887" s="86">
        <v>0</v>
      </c>
      <c r="AI887" s="86">
        <v>0</v>
      </c>
      <c r="AJ887" s="86">
        <v>0</v>
      </c>
      <c r="AK887" s="192">
        <v>0</v>
      </c>
      <c r="AL887" s="192">
        <v>0</v>
      </c>
      <c r="AM887" s="192">
        <v>0</v>
      </c>
      <c r="AN887" s="192">
        <v>0</v>
      </c>
      <c r="AO887" s="192">
        <v>0</v>
      </c>
      <c r="AP887" s="192">
        <v>0</v>
      </c>
      <c r="AQ887" s="192">
        <v>0</v>
      </c>
      <c r="AR887" s="192">
        <v>0</v>
      </c>
      <c r="AS887" s="192">
        <v>0</v>
      </c>
      <c r="AT887" s="192">
        <v>0</v>
      </c>
      <c r="AU887" s="86">
        <v>0</v>
      </c>
      <c r="AV887" s="303"/>
    </row>
    <row r="888" spans="1:48" ht="47.25" x14ac:dyDescent="0.25">
      <c r="A888" s="550"/>
      <c r="B888" s="551"/>
      <c r="C888" s="551"/>
      <c r="D888" s="551"/>
      <c r="E888" s="552"/>
      <c r="F888" s="46"/>
      <c r="G888" s="46"/>
      <c r="H888" s="46"/>
      <c r="I888" s="46"/>
      <c r="J888" s="46"/>
      <c r="K888" s="46"/>
      <c r="L888" s="46"/>
      <c r="M888" s="46"/>
      <c r="N888" s="86">
        <v>0</v>
      </c>
      <c r="O888" s="86">
        <v>0</v>
      </c>
      <c r="P888" s="86">
        <v>0</v>
      </c>
      <c r="Q888" s="86">
        <v>0</v>
      </c>
      <c r="R888" s="86">
        <v>0</v>
      </c>
      <c r="S888" s="86">
        <v>0</v>
      </c>
      <c r="T888" s="86">
        <v>0</v>
      </c>
      <c r="U888" s="86">
        <v>0</v>
      </c>
      <c r="V888" s="173" t="s">
        <v>50</v>
      </c>
      <c r="W888" s="192">
        <v>0</v>
      </c>
      <c r="X888" s="192">
        <v>0</v>
      </c>
      <c r="Y888" s="192">
        <v>0</v>
      </c>
      <c r="Z888" s="192">
        <v>0</v>
      </c>
      <c r="AA888" s="192">
        <v>0</v>
      </c>
      <c r="AB888" s="192">
        <v>0</v>
      </c>
      <c r="AC888" s="192">
        <v>0</v>
      </c>
      <c r="AD888" s="192">
        <v>0</v>
      </c>
      <c r="AE888" s="192">
        <v>0</v>
      </c>
      <c r="AF888" s="192">
        <v>0</v>
      </c>
      <c r="AG888" s="192">
        <v>0</v>
      </c>
      <c r="AH888" s="86">
        <v>0</v>
      </c>
      <c r="AI888" s="86">
        <v>0</v>
      </c>
      <c r="AJ888" s="86">
        <v>0</v>
      </c>
      <c r="AK888" s="192">
        <v>0</v>
      </c>
      <c r="AL888" s="192">
        <v>0</v>
      </c>
      <c r="AM888" s="192">
        <v>0</v>
      </c>
      <c r="AN888" s="192">
        <v>0</v>
      </c>
      <c r="AO888" s="192">
        <v>0</v>
      </c>
      <c r="AP888" s="192">
        <v>0</v>
      </c>
      <c r="AQ888" s="192">
        <v>0</v>
      </c>
      <c r="AR888" s="192">
        <v>0</v>
      </c>
      <c r="AS888" s="192">
        <v>0</v>
      </c>
      <c r="AT888" s="192">
        <v>0</v>
      </c>
      <c r="AU888" s="86">
        <v>0</v>
      </c>
      <c r="AV888" s="303"/>
    </row>
    <row r="889" spans="1:48" x14ac:dyDescent="0.25">
      <c r="A889" s="550"/>
      <c r="B889" s="551"/>
      <c r="C889" s="551"/>
      <c r="D889" s="551"/>
      <c r="E889" s="552"/>
      <c r="F889" s="46"/>
      <c r="G889" s="46"/>
      <c r="H889" s="46"/>
      <c r="I889" s="46"/>
      <c r="J889" s="46"/>
      <c r="K889" s="46"/>
      <c r="L889" s="46"/>
      <c r="M889" s="46"/>
      <c r="N889" s="86">
        <v>0</v>
      </c>
      <c r="O889" s="86">
        <v>0</v>
      </c>
      <c r="P889" s="86">
        <v>0</v>
      </c>
      <c r="Q889" s="86">
        <v>0</v>
      </c>
      <c r="R889" s="86">
        <v>0</v>
      </c>
      <c r="S889" s="86">
        <v>0</v>
      </c>
      <c r="T889" s="86">
        <v>0</v>
      </c>
      <c r="U889" s="86">
        <v>0</v>
      </c>
      <c r="V889" s="173" t="s">
        <v>51</v>
      </c>
      <c r="W889" s="192">
        <v>0</v>
      </c>
      <c r="X889" s="192">
        <v>0</v>
      </c>
      <c r="Y889" s="192">
        <v>0</v>
      </c>
      <c r="Z889" s="192">
        <v>0</v>
      </c>
      <c r="AA889" s="192">
        <v>0</v>
      </c>
      <c r="AB889" s="192">
        <v>0</v>
      </c>
      <c r="AC889" s="192">
        <v>0</v>
      </c>
      <c r="AD889" s="192">
        <v>0</v>
      </c>
      <c r="AE889" s="192">
        <v>0</v>
      </c>
      <c r="AF889" s="192">
        <v>0</v>
      </c>
      <c r="AG889" s="192">
        <v>0</v>
      </c>
      <c r="AH889" s="86">
        <v>0</v>
      </c>
      <c r="AI889" s="86">
        <v>0</v>
      </c>
      <c r="AJ889" s="86">
        <v>0</v>
      </c>
      <c r="AK889" s="192">
        <v>0</v>
      </c>
      <c r="AL889" s="192">
        <v>0</v>
      </c>
      <c r="AM889" s="192">
        <v>0</v>
      </c>
      <c r="AN889" s="192">
        <v>0</v>
      </c>
      <c r="AO889" s="192">
        <v>0</v>
      </c>
      <c r="AP889" s="192">
        <v>0</v>
      </c>
      <c r="AQ889" s="192">
        <v>0</v>
      </c>
      <c r="AR889" s="192">
        <v>0</v>
      </c>
      <c r="AS889" s="192">
        <v>0</v>
      </c>
      <c r="AT889" s="192">
        <v>0</v>
      </c>
      <c r="AU889" s="86">
        <v>0</v>
      </c>
      <c r="AV889" s="303"/>
    </row>
    <row r="890" spans="1:48" x14ac:dyDescent="0.25">
      <c r="A890" s="550"/>
      <c r="B890" s="551"/>
      <c r="C890" s="551"/>
      <c r="D890" s="551"/>
      <c r="E890" s="552"/>
      <c r="F890" s="46"/>
      <c r="G890" s="46"/>
      <c r="H890" s="46"/>
      <c r="I890" s="46"/>
      <c r="J890" s="46"/>
      <c r="K890" s="46"/>
      <c r="L890" s="46"/>
      <c r="M890" s="46"/>
      <c r="N890" s="86">
        <v>0</v>
      </c>
      <c r="O890" s="86">
        <v>0</v>
      </c>
      <c r="P890" s="86">
        <v>0</v>
      </c>
      <c r="Q890" s="86">
        <v>0</v>
      </c>
      <c r="R890" s="86">
        <v>0</v>
      </c>
      <c r="S890" s="86">
        <v>0</v>
      </c>
      <c r="T890" s="86">
        <v>0</v>
      </c>
      <c r="U890" s="86">
        <v>0</v>
      </c>
      <c r="V890" s="173" t="s">
        <v>52</v>
      </c>
      <c r="W890" s="192">
        <v>0</v>
      </c>
      <c r="X890" s="192">
        <v>0</v>
      </c>
      <c r="Y890" s="192">
        <v>0</v>
      </c>
      <c r="Z890" s="192">
        <v>0</v>
      </c>
      <c r="AA890" s="192">
        <v>0</v>
      </c>
      <c r="AB890" s="192">
        <v>0</v>
      </c>
      <c r="AC890" s="192">
        <v>0</v>
      </c>
      <c r="AD890" s="192">
        <v>0</v>
      </c>
      <c r="AE890" s="192">
        <v>0</v>
      </c>
      <c r="AF890" s="192">
        <v>0</v>
      </c>
      <c r="AG890" s="192">
        <v>0</v>
      </c>
      <c r="AH890" s="86">
        <v>0</v>
      </c>
      <c r="AI890" s="86">
        <v>0</v>
      </c>
      <c r="AJ890" s="86">
        <v>0</v>
      </c>
      <c r="AK890" s="192">
        <v>0</v>
      </c>
      <c r="AL890" s="192">
        <v>0</v>
      </c>
      <c r="AM890" s="192">
        <v>0</v>
      </c>
      <c r="AN890" s="192">
        <v>0</v>
      </c>
      <c r="AO890" s="192">
        <v>0</v>
      </c>
      <c r="AP890" s="192">
        <v>0</v>
      </c>
      <c r="AQ890" s="192">
        <v>0</v>
      </c>
      <c r="AR890" s="192">
        <v>0</v>
      </c>
      <c r="AS890" s="192">
        <v>0</v>
      </c>
      <c r="AT890" s="192">
        <v>0</v>
      </c>
      <c r="AU890" s="86">
        <v>0</v>
      </c>
      <c r="AV890" s="303"/>
    </row>
    <row r="891" spans="1:48" x14ac:dyDescent="0.25">
      <c r="A891" s="553"/>
      <c r="B891" s="554"/>
      <c r="C891" s="554"/>
      <c r="D891" s="554"/>
      <c r="E891" s="555"/>
      <c r="F891" s="46"/>
      <c r="G891" s="46"/>
      <c r="H891" s="46"/>
      <c r="I891" s="46"/>
      <c r="J891" s="46"/>
      <c r="K891" s="46"/>
      <c r="L891" s="86">
        <v>0</v>
      </c>
      <c r="M891" s="86" t="s">
        <v>59</v>
      </c>
      <c r="N891" s="86">
        <v>0</v>
      </c>
      <c r="O891" s="86">
        <v>0</v>
      </c>
      <c r="P891" s="86">
        <v>0</v>
      </c>
      <c r="Q891" s="187">
        <f>SUM(Q886:Q890)</f>
        <v>0</v>
      </c>
      <c r="R891" s="186">
        <v>0</v>
      </c>
      <c r="S891" s="186">
        <v>0</v>
      </c>
      <c r="T891" s="186">
        <v>0</v>
      </c>
      <c r="U891" s="186">
        <v>0</v>
      </c>
      <c r="V891" s="178" t="s">
        <v>11</v>
      </c>
      <c r="W891" s="201">
        <v>0</v>
      </c>
      <c r="X891" s="201">
        <v>0</v>
      </c>
      <c r="Y891" s="201">
        <v>0</v>
      </c>
      <c r="Z891" s="201">
        <v>0</v>
      </c>
      <c r="AA891" s="201">
        <v>0</v>
      </c>
      <c r="AB891" s="201">
        <v>0</v>
      </c>
      <c r="AC891" s="201">
        <v>0</v>
      </c>
      <c r="AD891" s="201">
        <v>0</v>
      </c>
      <c r="AE891" s="201">
        <v>0</v>
      </c>
      <c r="AF891" s="201">
        <v>0</v>
      </c>
      <c r="AG891" s="201">
        <v>0</v>
      </c>
      <c r="AH891" s="202">
        <v>0</v>
      </c>
      <c r="AI891" s="202">
        <v>0</v>
      </c>
      <c r="AJ891" s="202">
        <v>0</v>
      </c>
      <c r="AK891" s="201">
        <v>0</v>
      </c>
      <c r="AL891" s="201">
        <v>0</v>
      </c>
      <c r="AM891" s="201">
        <v>0</v>
      </c>
      <c r="AN891" s="201">
        <v>0</v>
      </c>
      <c r="AO891" s="201">
        <v>0</v>
      </c>
      <c r="AP891" s="201">
        <v>0</v>
      </c>
      <c r="AQ891" s="201">
        <v>0</v>
      </c>
      <c r="AR891" s="201">
        <v>0</v>
      </c>
      <c r="AS891" s="201">
        <v>0</v>
      </c>
      <c r="AT891" s="201">
        <v>0</v>
      </c>
      <c r="AU891" s="202">
        <v>0</v>
      </c>
      <c r="AV891" s="333"/>
    </row>
    <row r="892" spans="1:48" ht="15.75" customHeight="1" x14ac:dyDescent="0.25">
      <c r="B892" s="569" t="s">
        <v>919</v>
      </c>
      <c r="C892" s="570"/>
      <c r="D892" s="570"/>
      <c r="E892" s="570"/>
      <c r="F892" s="570"/>
      <c r="G892" s="570"/>
      <c r="H892" s="570"/>
      <c r="I892" s="570"/>
      <c r="J892" s="570"/>
      <c r="K892" s="570"/>
      <c r="L892" s="570"/>
      <c r="M892" s="571"/>
      <c r="N892" s="99"/>
      <c r="O892" s="99"/>
      <c r="P892" s="99"/>
      <c r="Q892" s="99"/>
      <c r="R892" s="99"/>
      <c r="S892" s="99"/>
      <c r="T892" s="99"/>
      <c r="U892" s="100"/>
      <c r="V892" s="174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89"/>
      <c r="AI892" s="189"/>
      <c r="AJ892" s="189"/>
      <c r="AK892" s="191"/>
      <c r="AL892" s="191"/>
      <c r="AM892" s="191"/>
      <c r="AN892" s="191"/>
      <c r="AO892" s="191"/>
      <c r="AP892" s="191"/>
      <c r="AQ892" s="191"/>
      <c r="AR892" s="191"/>
      <c r="AS892" s="191"/>
      <c r="AT892" s="191"/>
      <c r="AU892" s="189"/>
      <c r="AV892" s="303"/>
    </row>
    <row r="893" spans="1:48" ht="15.75" customHeight="1" x14ac:dyDescent="0.25">
      <c r="A893" s="574"/>
      <c r="B893" s="575"/>
      <c r="C893" s="575"/>
      <c r="D893" s="575"/>
      <c r="E893" s="576"/>
      <c r="F893" s="8"/>
      <c r="G893" s="8"/>
      <c r="H893" s="8"/>
      <c r="I893" s="8"/>
      <c r="J893" s="8"/>
      <c r="K893" s="8"/>
      <c r="L893" s="8"/>
      <c r="M893" s="8"/>
      <c r="N893" s="102">
        <f t="shared" ref="N893:U897" si="505">N872+N851+N838+N727+N636</f>
        <v>36.205611000000005</v>
      </c>
      <c r="O893" s="102">
        <f t="shared" si="505"/>
        <v>88.280370000000019</v>
      </c>
      <c r="P893" s="102">
        <f t="shared" si="505"/>
        <v>49.925634889999998</v>
      </c>
      <c r="Q893" s="102">
        <f t="shared" si="505"/>
        <v>145.432939</v>
      </c>
      <c r="R893" s="102">
        <f t="shared" si="505"/>
        <v>100.37478525</v>
      </c>
      <c r="S893" s="102">
        <f t="shared" si="505"/>
        <v>8.0014749999999992</v>
      </c>
      <c r="T893" s="102">
        <f t="shared" si="505"/>
        <v>8.0014749999999992</v>
      </c>
      <c r="U893" s="102">
        <f t="shared" si="505"/>
        <v>436.22229014000004</v>
      </c>
      <c r="V893" s="173" t="s">
        <v>3</v>
      </c>
      <c r="W893" s="191">
        <f t="shared" ref="W893:AU893" si="506">W872+W851+W838+W727+W636</f>
        <v>145433.23699999999</v>
      </c>
      <c r="X893" s="191">
        <f t="shared" si="506"/>
        <v>1202.6199999999999</v>
      </c>
      <c r="Y893" s="191">
        <f t="shared" si="506"/>
        <v>0</v>
      </c>
      <c r="Z893" s="191">
        <f t="shared" si="506"/>
        <v>0</v>
      </c>
      <c r="AA893" s="191">
        <f t="shared" si="506"/>
        <v>0</v>
      </c>
      <c r="AB893" s="191">
        <f t="shared" si="506"/>
        <v>0</v>
      </c>
      <c r="AC893" s="191">
        <f t="shared" si="506"/>
        <v>0</v>
      </c>
      <c r="AD893" s="191">
        <f t="shared" si="506"/>
        <v>0</v>
      </c>
      <c r="AE893" s="191">
        <f t="shared" si="506"/>
        <v>0</v>
      </c>
      <c r="AF893" s="191">
        <f t="shared" si="506"/>
        <v>201.43</v>
      </c>
      <c r="AG893" s="191">
        <f t="shared" si="506"/>
        <v>1171.1199999999999</v>
      </c>
      <c r="AH893" s="203">
        <f t="shared" si="506"/>
        <v>0</v>
      </c>
      <c r="AI893" s="203">
        <f t="shared" si="506"/>
        <v>0</v>
      </c>
      <c r="AJ893" s="203">
        <f t="shared" si="506"/>
        <v>0</v>
      </c>
      <c r="AK893" s="191">
        <f t="shared" si="506"/>
        <v>169.93</v>
      </c>
      <c r="AL893" s="191">
        <f t="shared" si="506"/>
        <v>0</v>
      </c>
      <c r="AM893" s="191">
        <f t="shared" si="506"/>
        <v>0</v>
      </c>
      <c r="AN893" s="191">
        <f t="shared" si="506"/>
        <v>0</v>
      </c>
      <c r="AO893" s="191">
        <f t="shared" si="506"/>
        <v>0</v>
      </c>
      <c r="AP893" s="191">
        <f t="shared" si="506"/>
        <v>0</v>
      </c>
      <c r="AQ893" s="191">
        <f t="shared" si="506"/>
        <v>0</v>
      </c>
      <c r="AR893" s="191">
        <f t="shared" si="506"/>
        <v>0</v>
      </c>
      <c r="AS893" s="191">
        <f t="shared" si="506"/>
        <v>0</v>
      </c>
      <c r="AT893" s="191">
        <f t="shared" si="506"/>
        <v>0</v>
      </c>
      <c r="AU893" s="203">
        <f t="shared" si="506"/>
        <v>0</v>
      </c>
      <c r="AV893" s="303"/>
    </row>
    <row r="894" spans="1:48" ht="31.5" x14ac:dyDescent="0.25">
      <c r="A894" s="577"/>
      <c r="B894" s="578"/>
      <c r="C894" s="578"/>
      <c r="D894" s="578"/>
      <c r="E894" s="579"/>
      <c r="F894" s="8"/>
      <c r="G894" s="8"/>
      <c r="H894" s="8"/>
      <c r="I894" s="8"/>
      <c r="J894" s="8"/>
      <c r="K894" s="8"/>
      <c r="L894" s="8"/>
      <c r="M894" s="8"/>
      <c r="N894" s="102">
        <f t="shared" si="505"/>
        <v>24.18074</v>
      </c>
      <c r="O894" s="102">
        <f t="shared" si="505"/>
        <v>32.372579999999999</v>
      </c>
      <c r="P894" s="102">
        <f t="shared" si="505"/>
        <v>30.313510000000001</v>
      </c>
      <c r="Q894" s="102">
        <f t="shared" si="505"/>
        <v>147.40925999999999</v>
      </c>
      <c r="R894" s="102">
        <f t="shared" si="505"/>
        <v>180.87530999999998</v>
      </c>
      <c r="S894" s="102">
        <f t="shared" si="505"/>
        <v>110.313715</v>
      </c>
      <c r="T894" s="102">
        <f t="shared" si="505"/>
        <v>85.125534999999999</v>
      </c>
      <c r="U894" s="102">
        <f t="shared" si="505"/>
        <v>610.59064999999987</v>
      </c>
      <c r="V894" s="173" t="s">
        <v>8</v>
      </c>
      <c r="W894" s="191">
        <f t="shared" ref="W894:AU894" si="507">W873+W852+W839+W728+W637</f>
        <v>147409.25999999998</v>
      </c>
      <c r="X894" s="191">
        <f t="shared" si="507"/>
        <v>4491.8900000000003</v>
      </c>
      <c r="Y894" s="191">
        <f t="shared" si="507"/>
        <v>0</v>
      </c>
      <c r="Z894" s="191">
        <f t="shared" si="507"/>
        <v>0</v>
      </c>
      <c r="AA894" s="191">
        <f t="shared" si="507"/>
        <v>0</v>
      </c>
      <c r="AB894" s="191">
        <f t="shared" si="507"/>
        <v>0</v>
      </c>
      <c r="AC894" s="191">
        <f t="shared" si="507"/>
        <v>0</v>
      </c>
      <c r="AD894" s="191">
        <f t="shared" si="507"/>
        <v>0</v>
      </c>
      <c r="AE894" s="191">
        <f t="shared" si="507"/>
        <v>0</v>
      </c>
      <c r="AF894" s="191">
        <f t="shared" si="507"/>
        <v>2573.73</v>
      </c>
      <c r="AG894" s="191">
        <f t="shared" si="507"/>
        <v>3108.63</v>
      </c>
      <c r="AH894" s="203">
        <f t="shared" si="507"/>
        <v>0</v>
      </c>
      <c r="AI894" s="203">
        <f t="shared" si="507"/>
        <v>0</v>
      </c>
      <c r="AJ894" s="203">
        <f t="shared" si="507"/>
        <v>0</v>
      </c>
      <c r="AK894" s="191">
        <f t="shared" si="507"/>
        <v>1138.73</v>
      </c>
      <c r="AL894" s="191">
        <f t="shared" si="507"/>
        <v>0</v>
      </c>
      <c r="AM894" s="191">
        <f t="shared" si="507"/>
        <v>0</v>
      </c>
      <c r="AN894" s="191">
        <f t="shared" si="507"/>
        <v>0</v>
      </c>
      <c r="AO894" s="191">
        <f t="shared" si="507"/>
        <v>0</v>
      </c>
      <c r="AP894" s="191">
        <f t="shared" si="507"/>
        <v>0</v>
      </c>
      <c r="AQ894" s="191">
        <f t="shared" si="507"/>
        <v>0</v>
      </c>
      <c r="AR894" s="191">
        <f t="shared" si="507"/>
        <v>0</v>
      </c>
      <c r="AS894" s="191">
        <f t="shared" si="507"/>
        <v>0</v>
      </c>
      <c r="AT894" s="191">
        <f t="shared" si="507"/>
        <v>0</v>
      </c>
      <c r="AU894" s="203">
        <f t="shared" si="507"/>
        <v>0</v>
      </c>
      <c r="AV894" s="303"/>
    </row>
    <row r="895" spans="1:48" ht="15.75" customHeight="1" x14ac:dyDescent="0.25">
      <c r="A895" s="577"/>
      <c r="B895" s="578"/>
      <c r="C895" s="578"/>
      <c r="D895" s="578"/>
      <c r="E895" s="579"/>
      <c r="F895" s="8"/>
      <c r="G895" s="8"/>
      <c r="H895" s="8"/>
      <c r="I895" s="8"/>
      <c r="J895" s="8"/>
      <c r="K895" s="8"/>
      <c r="L895" s="8"/>
      <c r="M895" s="8"/>
      <c r="N895" s="102">
        <f t="shared" si="505"/>
        <v>0</v>
      </c>
      <c r="O895" s="102">
        <f t="shared" si="505"/>
        <v>0</v>
      </c>
      <c r="P895" s="102">
        <f t="shared" si="505"/>
        <v>0</v>
      </c>
      <c r="Q895" s="102">
        <f t="shared" si="505"/>
        <v>0</v>
      </c>
      <c r="R895" s="102">
        <f t="shared" si="505"/>
        <v>19.252040000000001</v>
      </c>
      <c r="S895" s="102">
        <f t="shared" si="505"/>
        <v>33.78904</v>
      </c>
      <c r="T895" s="102">
        <f t="shared" si="505"/>
        <v>69.198890000000006</v>
      </c>
      <c r="U895" s="102">
        <f t="shared" si="505"/>
        <v>122.23997</v>
      </c>
      <c r="V895" s="173" t="s">
        <v>50</v>
      </c>
      <c r="W895" s="191">
        <f t="shared" ref="W895:AU895" si="508">W874+W853+W840+W729+W638</f>
        <v>0</v>
      </c>
      <c r="X895" s="191">
        <f t="shared" si="508"/>
        <v>0</v>
      </c>
      <c r="Y895" s="191">
        <f t="shared" si="508"/>
        <v>0</v>
      </c>
      <c r="Z895" s="191">
        <f t="shared" si="508"/>
        <v>0</v>
      </c>
      <c r="AA895" s="191">
        <f t="shared" si="508"/>
        <v>0</v>
      </c>
      <c r="AB895" s="191">
        <f t="shared" si="508"/>
        <v>0</v>
      </c>
      <c r="AC895" s="191">
        <f t="shared" si="508"/>
        <v>0</v>
      </c>
      <c r="AD895" s="191">
        <f t="shared" si="508"/>
        <v>0</v>
      </c>
      <c r="AE895" s="191">
        <f t="shared" si="508"/>
        <v>0</v>
      </c>
      <c r="AF895" s="191">
        <f t="shared" si="508"/>
        <v>0</v>
      </c>
      <c r="AG895" s="191">
        <f t="shared" si="508"/>
        <v>0</v>
      </c>
      <c r="AH895" s="203">
        <f t="shared" si="508"/>
        <v>0</v>
      </c>
      <c r="AI895" s="203">
        <f t="shared" si="508"/>
        <v>0</v>
      </c>
      <c r="AJ895" s="203">
        <f t="shared" si="508"/>
        <v>0</v>
      </c>
      <c r="AK895" s="191">
        <f t="shared" si="508"/>
        <v>0</v>
      </c>
      <c r="AL895" s="191">
        <f t="shared" si="508"/>
        <v>0</v>
      </c>
      <c r="AM895" s="191">
        <f t="shared" si="508"/>
        <v>0</v>
      </c>
      <c r="AN895" s="191">
        <f t="shared" si="508"/>
        <v>0</v>
      </c>
      <c r="AO895" s="191">
        <f t="shared" si="508"/>
        <v>0</v>
      </c>
      <c r="AP895" s="191">
        <f t="shared" si="508"/>
        <v>0</v>
      </c>
      <c r="AQ895" s="191">
        <f t="shared" si="508"/>
        <v>0</v>
      </c>
      <c r="AR895" s="191">
        <f t="shared" si="508"/>
        <v>0</v>
      </c>
      <c r="AS895" s="191">
        <f t="shared" si="508"/>
        <v>0</v>
      </c>
      <c r="AT895" s="191">
        <f t="shared" si="508"/>
        <v>0</v>
      </c>
      <c r="AU895" s="203">
        <f t="shared" si="508"/>
        <v>0</v>
      </c>
      <c r="AV895" s="303"/>
    </row>
    <row r="896" spans="1:48" x14ac:dyDescent="0.25">
      <c r="A896" s="577"/>
      <c r="B896" s="578"/>
      <c r="C896" s="578"/>
      <c r="D896" s="578"/>
      <c r="E896" s="579"/>
      <c r="F896" s="8"/>
      <c r="G896" s="8"/>
      <c r="H896" s="8"/>
      <c r="I896" s="8"/>
      <c r="J896" s="8"/>
      <c r="K896" s="8"/>
      <c r="L896" s="8"/>
      <c r="M896" s="8"/>
      <c r="N896" s="102">
        <f t="shared" si="505"/>
        <v>0</v>
      </c>
      <c r="O896" s="102">
        <f t="shared" si="505"/>
        <v>0</v>
      </c>
      <c r="P896" s="102">
        <f t="shared" si="505"/>
        <v>0</v>
      </c>
      <c r="Q896" s="102">
        <f t="shared" si="505"/>
        <v>0</v>
      </c>
      <c r="R896" s="102">
        <f t="shared" si="505"/>
        <v>0</v>
      </c>
      <c r="S896" s="102">
        <f t="shared" si="505"/>
        <v>0</v>
      </c>
      <c r="T896" s="102">
        <f t="shared" si="505"/>
        <v>0</v>
      </c>
      <c r="U896" s="102">
        <f t="shared" si="505"/>
        <v>0</v>
      </c>
      <c r="V896" s="173" t="s">
        <v>51</v>
      </c>
      <c r="W896" s="191">
        <f t="shared" ref="W896:AU896" si="509">W875+W854+W841+W730+W639</f>
        <v>0</v>
      </c>
      <c r="X896" s="191">
        <f t="shared" si="509"/>
        <v>0</v>
      </c>
      <c r="Y896" s="191">
        <f t="shared" si="509"/>
        <v>0</v>
      </c>
      <c r="Z896" s="191">
        <f t="shared" si="509"/>
        <v>0</v>
      </c>
      <c r="AA896" s="191">
        <f t="shared" si="509"/>
        <v>0</v>
      </c>
      <c r="AB896" s="191">
        <f t="shared" si="509"/>
        <v>0</v>
      </c>
      <c r="AC896" s="191">
        <f t="shared" si="509"/>
        <v>0</v>
      </c>
      <c r="AD896" s="191">
        <f t="shared" si="509"/>
        <v>0</v>
      </c>
      <c r="AE896" s="191">
        <f t="shared" si="509"/>
        <v>0</v>
      </c>
      <c r="AF896" s="191">
        <f t="shared" si="509"/>
        <v>0</v>
      </c>
      <c r="AG896" s="191">
        <f t="shared" si="509"/>
        <v>0</v>
      </c>
      <c r="AH896" s="203">
        <f t="shared" si="509"/>
        <v>0</v>
      </c>
      <c r="AI896" s="203">
        <f t="shared" si="509"/>
        <v>0</v>
      </c>
      <c r="AJ896" s="203">
        <f t="shared" si="509"/>
        <v>0</v>
      </c>
      <c r="AK896" s="191">
        <f t="shared" si="509"/>
        <v>0</v>
      </c>
      <c r="AL896" s="191">
        <f t="shared" si="509"/>
        <v>0</v>
      </c>
      <c r="AM896" s="191">
        <f t="shared" si="509"/>
        <v>0</v>
      </c>
      <c r="AN896" s="191">
        <f t="shared" si="509"/>
        <v>0</v>
      </c>
      <c r="AO896" s="191">
        <f t="shared" si="509"/>
        <v>0</v>
      </c>
      <c r="AP896" s="191">
        <f t="shared" si="509"/>
        <v>0</v>
      </c>
      <c r="AQ896" s="191">
        <f t="shared" si="509"/>
        <v>0</v>
      </c>
      <c r="AR896" s="191">
        <f t="shared" si="509"/>
        <v>0</v>
      </c>
      <c r="AS896" s="191">
        <f t="shared" si="509"/>
        <v>0</v>
      </c>
      <c r="AT896" s="191">
        <f t="shared" si="509"/>
        <v>0</v>
      </c>
      <c r="AU896" s="203">
        <f t="shared" si="509"/>
        <v>0</v>
      </c>
      <c r="AV896" s="303"/>
    </row>
    <row r="897" spans="1:48" x14ac:dyDescent="0.25">
      <c r="A897" s="577"/>
      <c r="B897" s="578"/>
      <c r="C897" s="578"/>
      <c r="D897" s="578"/>
      <c r="E897" s="579"/>
      <c r="F897" s="8"/>
      <c r="G897" s="8"/>
      <c r="H897" s="8"/>
      <c r="I897" s="8"/>
      <c r="J897" s="8"/>
      <c r="K897" s="8"/>
      <c r="L897" s="8"/>
      <c r="M897" s="8"/>
      <c r="N897" s="102">
        <f t="shared" si="505"/>
        <v>1.6500999999999999</v>
      </c>
      <c r="O897" s="102">
        <f t="shared" si="505"/>
        <v>493.22707000000003</v>
      </c>
      <c r="P897" s="102">
        <f t="shared" si="505"/>
        <v>0</v>
      </c>
      <c r="Q897" s="102">
        <f t="shared" si="505"/>
        <v>0</v>
      </c>
      <c r="R897" s="102">
        <f t="shared" si="505"/>
        <v>4.9589999999999996</v>
      </c>
      <c r="S897" s="102">
        <f t="shared" si="505"/>
        <v>0</v>
      </c>
      <c r="T897" s="102">
        <f t="shared" si="505"/>
        <v>0</v>
      </c>
      <c r="U897" s="102">
        <f t="shared" si="505"/>
        <v>499.83617000000004</v>
      </c>
      <c r="V897" s="173" t="s">
        <v>52</v>
      </c>
      <c r="W897" s="191">
        <f t="shared" ref="W897:AU897" si="510">W876+W855+W842+W731+W640</f>
        <v>0</v>
      </c>
      <c r="X897" s="191">
        <f t="shared" si="510"/>
        <v>99408.51</v>
      </c>
      <c r="Y897" s="191">
        <f t="shared" si="510"/>
        <v>0</v>
      </c>
      <c r="Z897" s="191">
        <f t="shared" si="510"/>
        <v>0</v>
      </c>
      <c r="AA897" s="191">
        <f t="shared" si="510"/>
        <v>0</v>
      </c>
      <c r="AB897" s="191">
        <f t="shared" si="510"/>
        <v>0</v>
      </c>
      <c r="AC897" s="191">
        <f t="shared" si="510"/>
        <v>0</v>
      </c>
      <c r="AD897" s="191">
        <f t="shared" si="510"/>
        <v>0</v>
      </c>
      <c r="AE897" s="191">
        <f t="shared" si="510"/>
        <v>0</v>
      </c>
      <c r="AF897" s="191">
        <f t="shared" si="510"/>
        <v>0</v>
      </c>
      <c r="AG897" s="191">
        <f t="shared" si="510"/>
        <v>114181.2</v>
      </c>
      <c r="AH897" s="203">
        <f t="shared" si="510"/>
        <v>0</v>
      </c>
      <c r="AI897" s="203">
        <f t="shared" si="510"/>
        <v>0</v>
      </c>
      <c r="AJ897" s="203">
        <f t="shared" si="510"/>
        <v>0</v>
      </c>
      <c r="AK897" s="191">
        <f t="shared" si="510"/>
        <v>0</v>
      </c>
      <c r="AL897" s="191">
        <f t="shared" si="510"/>
        <v>0</v>
      </c>
      <c r="AM897" s="191">
        <f t="shared" si="510"/>
        <v>0</v>
      </c>
      <c r="AN897" s="191">
        <f t="shared" si="510"/>
        <v>0</v>
      </c>
      <c r="AO897" s="191">
        <f t="shared" si="510"/>
        <v>0</v>
      </c>
      <c r="AP897" s="191">
        <f t="shared" si="510"/>
        <v>0</v>
      </c>
      <c r="AQ897" s="191">
        <f t="shared" si="510"/>
        <v>0</v>
      </c>
      <c r="AR897" s="191">
        <f t="shared" si="510"/>
        <v>0</v>
      </c>
      <c r="AS897" s="191">
        <f t="shared" si="510"/>
        <v>0</v>
      </c>
      <c r="AT897" s="191">
        <f t="shared" si="510"/>
        <v>0</v>
      </c>
      <c r="AU897" s="203">
        <f t="shared" si="510"/>
        <v>0</v>
      </c>
      <c r="AV897" s="303"/>
    </row>
    <row r="898" spans="1:48" s="96" customFormat="1" x14ac:dyDescent="0.25">
      <c r="A898" s="580"/>
      <c r="B898" s="581"/>
      <c r="C898" s="581"/>
      <c r="D898" s="581"/>
      <c r="E898" s="582"/>
      <c r="F898" s="184"/>
      <c r="G898" s="184"/>
      <c r="H898" s="184"/>
      <c r="I898" s="184"/>
      <c r="J898" s="184"/>
      <c r="K898" s="184"/>
      <c r="L898" s="185">
        <f>L891+L877+L856+L843+L732+L641</f>
        <v>1810.1509999999998</v>
      </c>
      <c r="M898" s="185">
        <f>M891+M877+M856+M843+M732+M641</f>
        <v>266.76967424999998</v>
      </c>
      <c r="N898" s="185">
        <f>N877+N856+N843+N732+N641</f>
        <v>62.036451</v>
      </c>
      <c r="O898" s="185">
        <f>O877+O856+O843+O732+O641</f>
        <v>613.88002000000006</v>
      </c>
      <c r="P898" s="185">
        <f>P877+P856+P843+P732+P641</f>
        <v>80.239144890000006</v>
      </c>
      <c r="Q898" s="187">
        <f>SUM(Q893:Q897)</f>
        <v>292.84219899999999</v>
      </c>
      <c r="R898" s="186">
        <f>R877+R856+R843+R732+R641</f>
        <v>305.46113524999998</v>
      </c>
      <c r="S898" s="186">
        <f>S877+S856+S843+S732+S641</f>
        <v>152.10423</v>
      </c>
      <c r="T898" s="186">
        <f>T877+T856+T843+T732+T641</f>
        <v>162.32590000000002</v>
      </c>
      <c r="U898" s="186">
        <f>U877+U856+U843+U732+U641</f>
        <v>1668.8890801400003</v>
      </c>
      <c r="V898" s="178" t="s">
        <v>11</v>
      </c>
      <c r="W898" s="201">
        <f>SUM(W893:W897)</f>
        <v>292842.49699999997</v>
      </c>
      <c r="X898" s="201">
        <f t="shared" ref="X898:AU898" si="511">SUM(X893:X897)</f>
        <v>105103.01999999999</v>
      </c>
      <c r="Y898" s="201">
        <f t="shared" si="511"/>
        <v>0</v>
      </c>
      <c r="Z898" s="201">
        <f t="shared" si="511"/>
        <v>0</v>
      </c>
      <c r="AA898" s="201">
        <f t="shared" si="511"/>
        <v>0</v>
      </c>
      <c r="AB898" s="201">
        <f t="shared" si="511"/>
        <v>0</v>
      </c>
      <c r="AC898" s="201">
        <f t="shared" si="511"/>
        <v>0</v>
      </c>
      <c r="AD898" s="201">
        <f t="shared" si="511"/>
        <v>0</v>
      </c>
      <c r="AE898" s="201">
        <f t="shared" si="511"/>
        <v>0</v>
      </c>
      <c r="AF898" s="201">
        <f t="shared" si="511"/>
        <v>2775.16</v>
      </c>
      <c r="AG898" s="201">
        <f t="shared" si="511"/>
        <v>118460.95</v>
      </c>
      <c r="AH898" s="202">
        <f t="shared" si="511"/>
        <v>0</v>
      </c>
      <c r="AI898" s="202">
        <f t="shared" si="511"/>
        <v>0</v>
      </c>
      <c r="AJ898" s="202">
        <f t="shared" si="511"/>
        <v>0</v>
      </c>
      <c r="AK898" s="201">
        <f t="shared" si="511"/>
        <v>1308.6600000000001</v>
      </c>
      <c r="AL898" s="201">
        <f>AL834</f>
        <v>251949.81492</v>
      </c>
      <c r="AM898" s="201">
        <f t="shared" si="511"/>
        <v>0</v>
      </c>
      <c r="AN898" s="201">
        <f t="shared" si="511"/>
        <v>0</v>
      </c>
      <c r="AO898" s="201">
        <f t="shared" si="511"/>
        <v>0</v>
      </c>
      <c r="AP898" s="201">
        <f t="shared" si="511"/>
        <v>0</v>
      </c>
      <c r="AQ898" s="201">
        <f t="shared" si="511"/>
        <v>0</v>
      </c>
      <c r="AR898" s="201">
        <f t="shared" si="511"/>
        <v>0</v>
      </c>
      <c r="AS898" s="201">
        <f t="shared" si="511"/>
        <v>0</v>
      </c>
      <c r="AT898" s="201">
        <f t="shared" si="511"/>
        <v>0</v>
      </c>
      <c r="AU898" s="202">
        <f t="shared" si="511"/>
        <v>0</v>
      </c>
      <c r="AV898" s="333"/>
    </row>
    <row r="899" spans="1:48" ht="15.75" customHeight="1" x14ac:dyDescent="0.25">
      <c r="B899" s="588" t="s">
        <v>921</v>
      </c>
      <c r="C899" s="589"/>
      <c r="D899" s="589"/>
      <c r="E899" s="589"/>
      <c r="F899" s="589"/>
      <c r="G899" s="589"/>
      <c r="H899" s="589"/>
      <c r="I899" s="589"/>
      <c r="J899" s="589"/>
      <c r="K899" s="589"/>
      <c r="L899" s="589"/>
      <c r="M899" s="590"/>
      <c r="N899" s="99"/>
      <c r="O899" s="99"/>
      <c r="P899" s="99"/>
      <c r="Q899" s="99"/>
      <c r="R899" s="99"/>
      <c r="S899" s="99"/>
      <c r="T899" s="99"/>
      <c r="U899" s="100"/>
      <c r="V899" s="174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89"/>
      <c r="AI899" s="189"/>
      <c r="AJ899" s="189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89"/>
      <c r="AV899" s="303"/>
    </row>
    <row r="900" spans="1:48" ht="15.75" customHeight="1" x14ac:dyDescent="0.25">
      <c r="A900" s="574"/>
      <c r="B900" s="575"/>
      <c r="C900" s="575"/>
      <c r="D900" s="575"/>
      <c r="E900" s="576"/>
      <c r="F900" s="8"/>
      <c r="G900" s="8"/>
      <c r="H900" s="8"/>
      <c r="I900" s="8"/>
      <c r="J900" s="8"/>
      <c r="K900" s="8"/>
      <c r="L900" s="8"/>
      <c r="M900" s="8"/>
      <c r="N900" s="102">
        <f t="shared" ref="N900:P905" si="512">N881+N858+N846+N734+N643</f>
        <v>0</v>
      </c>
      <c r="O900" s="102">
        <f t="shared" si="512"/>
        <v>0</v>
      </c>
      <c r="P900" s="102">
        <f t="shared" si="512"/>
        <v>0</v>
      </c>
      <c r="Q900" s="102">
        <f>Q893+Q516</f>
        <v>197.727419</v>
      </c>
      <c r="R900" s="102">
        <f t="shared" ref="R900:U905" si="513">R881+R858+R846+R734+R643</f>
        <v>0</v>
      </c>
      <c r="S900" s="102">
        <f t="shared" si="513"/>
        <v>0</v>
      </c>
      <c r="T900" s="102">
        <f t="shared" si="513"/>
        <v>0</v>
      </c>
      <c r="U900" s="102">
        <f t="shared" si="513"/>
        <v>0</v>
      </c>
      <c r="V900" s="173" t="s">
        <v>3</v>
      </c>
      <c r="W900" s="191">
        <f t="shared" ref="W900:AU900" si="514">W893+W516</f>
        <v>197727.717</v>
      </c>
      <c r="X900" s="191">
        <f t="shared" si="514"/>
        <v>10324.977999999999</v>
      </c>
      <c r="Y900" s="191">
        <f t="shared" si="514"/>
        <v>0</v>
      </c>
      <c r="Z900" s="191">
        <f t="shared" si="514"/>
        <v>0</v>
      </c>
      <c r="AA900" s="191">
        <f t="shared" si="514"/>
        <v>0</v>
      </c>
      <c r="AB900" s="191">
        <f t="shared" si="514"/>
        <v>0</v>
      </c>
      <c r="AC900" s="191">
        <f t="shared" si="514"/>
        <v>0</v>
      </c>
      <c r="AD900" s="191">
        <f t="shared" si="514"/>
        <v>0</v>
      </c>
      <c r="AE900" s="191">
        <f t="shared" si="514"/>
        <v>24.7</v>
      </c>
      <c r="AF900" s="191">
        <f t="shared" si="514"/>
        <v>8751.228000000001</v>
      </c>
      <c r="AG900" s="191">
        <f t="shared" si="514"/>
        <v>10268.777999999998</v>
      </c>
      <c r="AH900" s="203">
        <f t="shared" si="514"/>
        <v>870.53</v>
      </c>
      <c r="AI900" s="203">
        <f t="shared" si="514"/>
        <v>870.53</v>
      </c>
      <c r="AJ900" s="203">
        <f t="shared" si="514"/>
        <v>870.53</v>
      </c>
      <c r="AK900" s="191">
        <f t="shared" si="514"/>
        <v>7542.9965499999998</v>
      </c>
      <c r="AL900" s="191">
        <f t="shared" si="514"/>
        <v>0</v>
      </c>
      <c r="AM900" s="191">
        <f t="shared" si="514"/>
        <v>0</v>
      </c>
      <c r="AN900" s="191">
        <f t="shared" si="514"/>
        <v>0</v>
      </c>
      <c r="AO900" s="191">
        <f t="shared" si="514"/>
        <v>0</v>
      </c>
      <c r="AP900" s="191">
        <f t="shared" si="514"/>
        <v>0</v>
      </c>
      <c r="AQ900" s="191">
        <f t="shared" si="514"/>
        <v>0</v>
      </c>
      <c r="AR900" s="191">
        <f t="shared" si="514"/>
        <v>0</v>
      </c>
      <c r="AS900" s="191">
        <f t="shared" si="514"/>
        <v>0</v>
      </c>
      <c r="AT900" s="191">
        <f t="shared" si="514"/>
        <v>0</v>
      </c>
      <c r="AU900" s="203">
        <f t="shared" si="514"/>
        <v>0</v>
      </c>
      <c r="AV900" s="303"/>
    </row>
    <row r="901" spans="1:48" ht="31.5" x14ac:dyDescent="0.25">
      <c r="A901" s="577"/>
      <c r="B901" s="578"/>
      <c r="C901" s="578"/>
      <c r="D901" s="578"/>
      <c r="E901" s="579"/>
      <c r="F901" s="8"/>
      <c r="G901" s="8"/>
      <c r="H901" s="8"/>
      <c r="I901" s="8"/>
      <c r="J901" s="8"/>
      <c r="K901" s="8"/>
      <c r="L901" s="8"/>
      <c r="M901" s="8"/>
      <c r="N901" s="102">
        <f t="shared" si="512"/>
        <v>0</v>
      </c>
      <c r="O901" s="102">
        <f t="shared" si="512"/>
        <v>0</v>
      </c>
      <c r="P901" s="102">
        <f t="shared" si="512"/>
        <v>0</v>
      </c>
      <c r="Q901" s="102">
        <f>Q894+Q517</f>
        <v>319.62515999999999</v>
      </c>
      <c r="R901" s="102">
        <f t="shared" si="513"/>
        <v>0</v>
      </c>
      <c r="S901" s="102">
        <f t="shared" si="513"/>
        <v>0</v>
      </c>
      <c r="T901" s="102">
        <f t="shared" si="513"/>
        <v>0</v>
      </c>
      <c r="U901" s="102">
        <f t="shared" si="513"/>
        <v>0</v>
      </c>
      <c r="V901" s="173" t="s">
        <v>8</v>
      </c>
      <c r="W901" s="191">
        <f t="shared" ref="W901:AU901" si="515">W894+W517</f>
        <v>319725.15999999997</v>
      </c>
      <c r="X901" s="191">
        <f t="shared" si="515"/>
        <v>4953.3577700000005</v>
      </c>
      <c r="Y901" s="191">
        <f t="shared" si="515"/>
        <v>0</v>
      </c>
      <c r="Z901" s="191">
        <f t="shared" si="515"/>
        <v>0</v>
      </c>
      <c r="AA901" s="191">
        <f t="shared" si="515"/>
        <v>0</v>
      </c>
      <c r="AB901" s="191">
        <f t="shared" si="515"/>
        <v>0</v>
      </c>
      <c r="AC901" s="191">
        <f t="shared" si="515"/>
        <v>0</v>
      </c>
      <c r="AD901" s="191">
        <f t="shared" si="515"/>
        <v>0</v>
      </c>
      <c r="AE901" s="191">
        <f t="shared" si="515"/>
        <v>0</v>
      </c>
      <c r="AF901" s="191">
        <f t="shared" si="515"/>
        <v>3035.1977699999998</v>
      </c>
      <c r="AG901" s="191">
        <f t="shared" si="515"/>
        <v>5825.1577699999998</v>
      </c>
      <c r="AH901" s="203">
        <f t="shared" si="515"/>
        <v>0</v>
      </c>
      <c r="AI901" s="203">
        <f t="shared" si="515"/>
        <v>0</v>
      </c>
      <c r="AJ901" s="203">
        <f t="shared" si="515"/>
        <v>0</v>
      </c>
      <c r="AK901" s="191">
        <f t="shared" si="515"/>
        <v>3855.2577699999997</v>
      </c>
      <c r="AL901" s="191">
        <f t="shared" si="515"/>
        <v>0</v>
      </c>
      <c r="AM901" s="191">
        <f t="shared" si="515"/>
        <v>0</v>
      </c>
      <c r="AN901" s="191">
        <f t="shared" si="515"/>
        <v>0</v>
      </c>
      <c r="AO901" s="191">
        <f t="shared" si="515"/>
        <v>0</v>
      </c>
      <c r="AP901" s="191">
        <f t="shared" si="515"/>
        <v>0</v>
      </c>
      <c r="AQ901" s="191">
        <f t="shared" si="515"/>
        <v>0</v>
      </c>
      <c r="AR901" s="191">
        <f t="shared" si="515"/>
        <v>0</v>
      </c>
      <c r="AS901" s="191">
        <f t="shared" si="515"/>
        <v>0</v>
      </c>
      <c r="AT901" s="191">
        <f t="shared" si="515"/>
        <v>0</v>
      </c>
      <c r="AU901" s="203">
        <f t="shared" si="515"/>
        <v>0</v>
      </c>
      <c r="AV901" s="303"/>
    </row>
    <row r="902" spans="1:48" ht="15.75" customHeight="1" x14ac:dyDescent="0.25">
      <c r="A902" s="577"/>
      <c r="B902" s="578"/>
      <c r="C902" s="578"/>
      <c r="D902" s="578"/>
      <c r="E902" s="579"/>
      <c r="F902" s="8"/>
      <c r="G902" s="8"/>
      <c r="H902" s="8"/>
      <c r="I902" s="8"/>
      <c r="J902" s="8"/>
      <c r="K902" s="8"/>
      <c r="L902" s="8"/>
      <c r="M902" s="8"/>
      <c r="N902" s="102">
        <f t="shared" si="512"/>
        <v>0</v>
      </c>
      <c r="O902" s="102">
        <f t="shared" si="512"/>
        <v>5.3708400000000003</v>
      </c>
      <c r="P902" s="102">
        <f t="shared" si="512"/>
        <v>0.19353999999999999</v>
      </c>
      <c r="Q902" s="102">
        <f>Q895+Q518</f>
        <v>0</v>
      </c>
      <c r="R902" s="102">
        <f t="shared" si="513"/>
        <v>0</v>
      </c>
      <c r="S902" s="102">
        <f t="shared" si="513"/>
        <v>0</v>
      </c>
      <c r="T902" s="102">
        <f t="shared" si="513"/>
        <v>0</v>
      </c>
      <c r="U902" s="102">
        <f t="shared" si="513"/>
        <v>84.120950000000008</v>
      </c>
      <c r="V902" s="173" t="s">
        <v>50</v>
      </c>
      <c r="W902" s="191">
        <f t="shared" ref="W902:AU902" si="516">W895+W518</f>
        <v>0</v>
      </c>
      <c r="X902" s="191">
        <f t="shared" si="516"/>
        <v>0</v>
      </c>
      <c r="Y902" s="191">
        <f t="shared" si="516"/>
        <v>0</v>
      </c>
      <c r="Z902" s="191">
        <f t="shared" si="516"/>
        <v>0</v>
      </c>
      <c r="AA902" s="191">
        <f t="shared" si="516"/>
        <v>0</v>
      </c>
      <c r="AB902" s="191">
        <f t="shared" si="516"/>
        <v>0</v>
      </c>
      <c r="AC902" s="191">
        <f t="shared" si="516"/>
        <v>0</v>
      </c>
      <c r="AD902" s="191">
        <f t="shared" si="516"/>
        <v>0</v>
      </c>
      <c r="AE902" s="191">
        <f t="shared" si="516"/>
        <v>0</v>
      </c>
      <c r="AF902" s="191">
        <f t="shared" si="516"/>
        <v>0</v>
      </c>
      <c r="AG902" s="191">
        <f t="shared" si="516"/>
        <v>0</v>
      </c>
      <c r="AH902" s="203">
        <f t="shared" si="516"/>
        <v>0</v>
      </c>
      <c r="AI902" s="203">
        <f t="shared" si="516"/>
        <v>0</v>
      </c>
      <c r="AJ902" s="203">
        <f t="shared" si="516"/>
        <v>0</v>
      </c>
      <c r="AK902" s="191">
        <f t="shared" si="516"/>
        <v>0</v>
      </c>
      <c r="AL902" s="191">
        <f t="shared" si="516"/>
        <v>0</v>
      </c>
      <c r="AM902" s="191">
        <f t="shared" si="516"/>
        <v>0</v>
      </c>
      <c r="AN902" s="191">
        <f t="shared" si="516"/>
        <v>0</v>
      </c>
      <c r="AO902" s="191">
        <f t="shared" si="516"/>
        <v>0</v>
      </c>
      <c r="AP902" s="191">
        <f t="shared" si="516"/>
        <v>0</v>
      </c>
      <c r="AQ902" s="191">
        <f t="shared" si="516"/>
        <v>0</v>
      </c>
      <c r="AR902" s="191">
        <f t="shared" si="516"/>
        <v>0</v>
      </c>
      <c r="AS902" s="191">
        <f t="shared" si="516"/>
        <v>0</v>
      </c>
      <c r="AT902" s="191">
        <f t="shared" si="516"/>
        <v>0</v>
      </c>
      <c r="AU902" s="203">
        <f t="shared" si="516"/>
        <v>0</v>
      </c>
      <c r="AV902" s="303"/>
    </row>
    <row r="903" spans="1:48" x14ac:dyDescent="0.25">
      <c r="A903" s="577"/>
      <c r="B903" s="578"/>
      <c r="C903" s="578"/>
      <c r="D903" s="578"/>
      <c r="E903" s="579"/>
      <c r="F903" s="8"/>
      <c r="G903" s="8"/>
      <c r="H903" s="8"/>
      <c r="I903" s="8"/>
      <c r="J903" s="8"/>
      <c r="K903" s="8"/>
      <c r="L903" s="8"/>
      <c r="M903" s="8"/>
      <c r="N903" s="102">
        <f t="shared" si="512"/>
        <v>0</v>
      </c>
      <c r="O903" s="102">
        <f t="shared" si="512"/>
        <v>0</v>
      </c>
      <c r="P903" s="102">
        <f t="shared" si="512"/>
        <v>0</v>
      </c>
      <c r="Q903" s="102">
        <f>Q896+Q519</f>
        <v>0</v>
      </c>
      <c r="R903" s="102">
        <f t="shared" si="513"/>
        <v>0</v>
      </c>
      <c r="S903" s="102">
        <f t="shared" si="513"/>
        <v>0</v>
      </c>
      <c r="T903" s="102">
        <f t="shared" si="513"/>
        <v>0</v>
      </c>
      <c r="U903" s="102">
        <f t="shared" si="513"/>
        <v>0</v>
      </c>
      <c r="V903" s="173" t="s">
        <v>51</v>
      </c>
      <c r="W903" s="191">
        <f t="shared" ref="W903:AU903" si="517">W896+W519</f>
        <v>0</v>
      </c>
      <c r="X903" s="191">
        <f t="shared" si="517"/>
        <v>0</v>
      </c>
      <c r="Y903" s="191">
        <f t="shared" si="517"/>
        <v>0</v>
      </c>
      <c r="Z903" s="191">
        <f t="shared" si="517"/>
        <v>0</v>
      </c>
      <c r="AA903" s="191">
        <f t="shared" si="517"/>
        <v>0</v>
      </c>
      <c r="AB903" s="191">
        <f t="shared" si="517"/>
        <v>0</v>
      </c>
      <c r="AC903" s="191">
        <f t="shared" si="517"/>
        <v>0</v>
      </c>
      <c r="AD903" s="191">
        <f t="shared" si="517"/>
        <v>0</v>
      </c>
      <c r="AE903" s="191">
        <f t="shared" si="517"/>
        <v>0</v>
      </c>
      <c r="AF903" s="191">
        <f t="shared" si="517"/>
        <v>0</v>
      </c>
      <c r="AG903" s="191">
        <f t="shared" si="517"/>
        <v>0</v>
      </c>
      <c r="AH903" s="203">
        <f t="shared" si="517"/>
        <v>0</v>
      </c>
      <c r="AI903" s="203">
        <f t="shared" si="517"/>
        <v>0</v>
      </c>
      <c r="AJ903" s="203">
        <f t="shared" si="517"/>
        <v>0</v>
      </c>
      <c r="AK903" s="191">
        <f t="shared" si="517"/>
        <v>0</v>
      </c>
      <c r="AL903" s="191">
        <f t="shared" si="517"/>
        <v>0</v>
      </c>
      <c r="AM903" s="191">
        <f t="shared" si="517"/>
        <v>0</v>
      </c>
      <c r="AN903" s="191">
        <f t="shared" si="517"/>
        <v>0</v>
      </c>
      <c r="AO903" s="191">
        <f t="shared" si="517"/>
        <v>0</v>
      </c>
      <c r="AP903" s="191">
        <f t="shared" si="517"/>
        <v>0</v>
      </c>
      <c r="AQ903" s="191">
        <f t="shared" si="517"/>
        <v>0</v>
      </c>
      <c r="AR903" s="191">
        <f t="shared" si="517"/>
        <v>0</v>
      </c>
      <c r="AS903" s="191">
        <f t="shared" si="517"/>
        <v>0</v>
      </c>
      <c r="AT903" s="191">
        <f t="shared" si="517"/>
        <v>0</v>
      </c>
      <c r="AU903" s="203">
        <f t="shared" si="517"/>
        <v>0</v>
      </c>
      <c r="AV903" s="303"/>
    </row>
    <row r="904" spans="1:48" x14ac:dyDescent="0.25">
      <c r="A904" s="577"/>
      <c r="B904" s="578"/>
      <c r="C904" s="578"/>
      <c r="D904" s="578"/>
      <c r="E904" s="579"/>
      <c r="F904" s="8"/>
      <c r="G904" s="8"/>
      <c r="H904" s="8"/>
      <c r="I904" s="8"/>
      <c r="J904" s="8"/>
      <c r="K904" s="8"/>
      <c r="L904" s="8"/>
      <c r="M904" s="8"/>
      <c r="N904" s="102">
        <f t="shared" si="512"/>
        <v>0</v>
      </c>
      <c r="O904" s="102">
        <f t="shared" si="512"/>
        <v>0</v>
      </c>
      <c r="P904" s="102">
        <f t="shared" si="512"/>
        <v>0</v>
      </c>
      <c r="Q904" s="102">
        <f>Q897+Q520</f>
        <v>2.23428</v>
      </c>
      <c r="R904" s="102">
        <f t="shared" si="513"/>
        <v>0</v>
      </c>
      <c r="S904" s="102">
        <f t="shared" si="513"/>
        <v>0</v>
      </c>
      <c r="T904" s="102">
        <f t="shared" si="513"/>
        <v>0</v>
      </c>
      <c r="U904" s="102">
        <f t="shared" si="513"/>
        <v>0</v>
      </c>
      <c r="V904" s="173" t="s">
        <v>52</v>
      </c>
      <c r="W904" s="191">
        <f t="shared" ref="W904:AU904" si="518">W897+W520</f>
        <v>2234.2800000000002</v>
      </c>
      <c r="X904" s="191">
        <f t="shared" si="518"/>
        <v>99408.51</v>
      </c>
      <c r="Y904" s="191">
        <f t="shared" si="518"/>
        <v>0</v>
      </c>
      <c r="Z904" s="191">
        <f t="shared" si="518"/>
        <v>0</v>
      </c>
      <c r="AA904" s="191">
        <f t="shared" si="518"/>
        <v>0</v>
      </c>
      <c r="AB904" s="191">
        <f t="shared" si="518"/>
        <v>0</v>
      </c>
      <c r="AC904" s="191">
        <f t="shared" si="518"/>
        <v>0</v>
      </c>
      <c r="AD904" s="191">
        <f t="shared" si="518"/>
        <v>0</v>
      </c>
      <c r="AE904" s="191">
        <f t="shared" si="518"/>
        <v>0</v>
      </c>
      <c r="AF904" s="191">
        <f t="shared" si="518"/>
        <v>0</v>
      </c>
      <c r="AG904" s="191">
        <f t="shared" si="518"/>
        <v>114192.7</v>
      </c>
      <c r="AH904" s="203">
        <f t="shared" si="518"/>
        <v>0</v>
      </c>
      <c r="AI904" s="203">
        <f t="shared" si="518"/>
        <v>0</v>
      </c>
      <c r="AJ904" s="203">
        <f t="shared" si="518"/>
        <v>0</v>
      </c>
      <c r="AK904" s="191">
        <f t="shared" si="518"/>
        <v>11.5</v>
      </c>
      <c r="AL904" s="191">
        <f t="shared" si="518"/>
        <v>0</v>
      </c>
      <c r="AM904" s="191">
        <f t="shared" si="518"/>
        <v>0</v>
      </c>
      <c r="AN904" s="191">
        <f t="shared" si="518"/>
        <v>0</v>
      </c>
      <c r="AO904" s="191">
        <f t="shared" si="518"/>
        <v>0</v>
      </c>
      <c r="AP904" s="191">
        <f t="shared" si="518"/>
        <v>0</v>
      </c>
      <c r="AQ904" s="191">
        <f t="shared" si="518"/>
        <v>0</v>
      </c>
      <c r="AR904" s="191">
        <f t="shared" si="518"/>
        <v>0</v>
      </c>
      <c r="AS904" s="191">
        <f t="shared" si="518"/>
        <v>0</v>
      </c>
      <c r="AT904" s="191">
        <f t="shared" si="518"/>
        <v>0</v>
      </c>
      <c r="AU904" s="203">
        <f t="shared" si="518"/>
        <v>0</v>
      </c>
      <c r="AV904" s="303"/>
    </row>
    <row r="905" spans="1:48" s="96" customFormat="1" x14ac:dyDescent="0.25">
      <c r="A905" s="580"/>
      <c r="B905" s="581"/>
      <c r="C905" s="581"/>
      <c r="D905" s="581"/>
      <c r="E905" s="582"/>
      <c r="F905" s="184"/>
      <c r="G905" s="184"/>
      <c r="H905" s="184"/>
      <c r="I905" s="184"/>
      <c r="J905" s="184"/>
      <c r="K905" s="184"/>
      <c r="L905" s="185">
        <f>L898+L886+L863+L851+L739+L648</f>
        <v>1811.4319999999998</v>
      </c>
      <c r="M905" s="185">
        <f>M898+M886+M863+M851+M739+M648</f>
        <v>268.05092724999997</v>
      </c>
      <c r="N905" s="185">
        <f t="shared" si="512"/>
        <v>0</v>
      </c>
      <c r="O905" s="185">
        <f t="shared" si="512"/>
        <v>0</v>
      </c>
      <c r="P905" s="185">
        <f t="shared" si="512"/>
        <v>0</v>
      </c>
      <c r="Q905" s="187">
        <f>SUM(Q900:Q904)</f>
        <v>519.586859</v>
      </c>
      <c r="R905" s="186">
        <f t="shared" si="513"/>
        <v>0.90333600000000003</v>
      </c>
      <c r="S905" s="186">
        <f t="shared" si="513"/>
        <v>0</v>
      </c>
      <c r="T905" s="186">
        <f t="shared" si="513"/>
        <v>0</v>
      </c>
      <c r="U905" s="186">
        <f t="shared" si="513"/>
        <v>1.281253</v>
      </c>
      <c r="V905" s="178" t="s">
        <v>11</v>
      </c>
      <c r="W905" s="201">
        <f>SUM(W900:W904)</f>
        <v>519687.15700000001</v>
      </c>
      <c r="X905" s="201">
        <f t="shared" ref="X905:AU905" si="519">SUM(X900:X904)</f>
        <v>114686.84577</v>
      </c>
      <c r="Y905" s="201">
        <f t="shared" si="519"/>
        <v>0</v>
      </c>
      <c r="Z905" s="201">
        <f t="shared" si="519"/>
        <v>0</v>
      </c>
      <c r="AA905" s="201">
        <f t="shared" si="519"/>
        <v>0</v>
      </c>
      <c r="AB905" s="201">
        <f t="shared" si="519"/>
        <v>0</v>
      </c>
      <c r="AC905" s="201">
        <f t="shared" si="519"/>
        <v>0</v>
      </c>
      <c r="AD905" s="201">
        <f t="shared" si="519"/>
        <v>0</v>
      </c>
      <c r="AE905" s="201">
        <f t="shared" si="519"/>
        <v>24.7</v>
      </c>
      <c r="AF905" s="201">
        <f t="shared" si="519"/>
        <v>11786.425770000002</v>
      </c>
      <c r="AG905" s="201">
        <f t="shared" si="519"/>
        <v>130286.63576999999</v>
      </c>
      <c r="AH905" s="202">
        <f t="shared" si="519"/>
        <v>870.53</v>
      </c>
      <c r="AI905" s="202">
        <f t="shared" si="519"/>
        <v>870.53</v>
      </c>
      <c r="AJ905" s="202">
        <f t="shared" si="519"/>
        <v>870.53</v>
      </c>
      <c r="AK905" s="201">
        <f t="shared" si="519"/>
        <v>11409.75432</v>
      </c>
      <c r="AL905" s="201">
        <f>AL898+AL522</f>
        <v>262100.17092</v>
      </c>
      <c r="AM905" s="201">
        <f t="shared" si="519"/>
        <v>0</v>
      </c>
      <c r="AN905" s="201">
        <f t="shared" si="519"/>
        <v>0</v>
      </c>
      <c r="AO905" s="201">
        <f t="shared" si="519"/>
        <v>0</v>
      </c>
      <c r="AP905" s="201">
        <f t="shared" si="519"/>
        <v>0</v>
      </c>
      <c r="AQ905" s="201">
        <f t="shared" si="519"/>
        <v>0</v>
      </c>
      <c r="AR905" s="201">
        <f t="shared" si="519"/>
        <v>0</v>
      </c>
      <c r="AS905" s="201">
        <f t="shared" si="519"/>
        <v>0</v>
      </c>
      <c r="AT905" s="201">
        <f t="shared" si="519"/>
        <v>0</v>
      </c>
      <c r="AU905" s="202">
        <f t="shared" si="519"/>
        <v>0</v>
      </c>
      <c r="AV905" s="333"/>
    </row>
    <row r="909" spans="1:48" x14ac:dyDescent="0.25">
      <c r="C909" s="85" t="s">
        <v>907</v>
      </c>
      <c r="X909" s="210" t="s">
        <v>908</v>
      </c>
    </row>
    <row r="910" spans="1:48" x14ac:dyDescent="0.25">
      <c r="C910" s="85"/>
      <c r="X910" s="211"/>
    </row>
    <row r="911" spans="1:48" x14ac:dyDescent="0.25">
      <c r="C911" s="85" t="s">
        <v>909</v>
      </c>
      <c r="X911" s="210"/>
    </row>
    <row r="912" spans="1:48" x14ac:dyDescent="0.25">
      <c r="C912" s="85" t="s">
        <v>910</v>
      </c>
      <c r="X912" s="210" t="s">
        <v>911</v>
      </c>
    </row>
    <row r="913" spans="3:24" x14ac:dyDescent="0.25">
      <c r="C913" s="85"/>
      <c r="X913" s="211"/>
    </row>
    <row r="914" spans="3:24" x14ac:dyDescent="0.25">
      <c r="C914" s="241"/>
      <c r="X914" s="242"/>
    </row>
    <row r="915" spans="3:24" x14ac:dyDescent="0.25">
      <c r="C915" s="85" t="s">
        <v>912</v>
      </c>
      <c r="X915" s="210" t="s">
        <v>913</v>
      </c>
    </row>
    <row r="916" spans="3:24" x14ac:dyDescent="0.25">
      <c r="C916" s="85"/>
      <c r="X916" s="211"/>
    </row>
    <row r="917" spans="3:24" x14ac:dyDescent="0.25">
      <c r="C917" s="85"/>
      <c r="X917" s="210"/>
    </row>
    <row r="918" spans="3:24" x14ac:dyDescent="0.25">
      <c r="C918" s="85" t="s">
        <v>914</v>
      </c>
      <c r="X918" s="210" t="s">
        <v>915</v>
      </c>
    </row>
  </sheetData>
  <mergeCells count="1497"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96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6" hidden="1" customWidth="1"/>
    <col min="24" max="24" width="17.140625" style="196" customWidth="1"/>
    <col min="25" max="31" width="9.140625" style="196" hidden="1" customWidth="1"/>
    <col min="32" max="32" width="22.5703125" style="196" hidden="1" customWidth="1"/>
    <col min="33" max="33" width="21" style="196" customWidth="1"/>
    <col min="34" max="36" width="0" style="197" hidden="1" customWidth="1"/>
    <col min="37" max="37" width="12.42578125" style="196" hidden="1" customWidth="1"/>
    <col min="38" max="38" width="12.5703125" style="196" hidden="1" customWidth="1"/>
    <col min="39" max="46" width="0" style="196" hidden="1" customWidth="1"/>
    <col min="47" max="47" width="0" style="197" hidden="1" customWidth="1"/>
    <col min="48" max="48" width="0" style="327" hidden="1" customWidth="1"/>
    <col min="49" max="16384" width="9.140625" style="1"/>
  </cols>
  <sheetData>
    <row r="1" spans="1:49" x14ac:dyDescent="0.25">
      <c r="AV1" s="224" t="s">
        <v>904</v>
      </c>
    </row>
    <row r="2" spans="1:49" x14ac:dyDescent="0.25">
      <c r="AV2" s="224" t="s">
        <v>905</v>
      </c>
    </row>
    <row r="3" spans="1:49" x14ac:dyDescent="0.25">
      <c r="AV3" s="225" t="s">
        <v>995</v>
      </c>
    </row>
    <row r="4" spans="1:49" x14ac:dyDescent="0.25">
      <c r="AV4" s="226" t="s">
        <v>906</v>
      </c>
    </row>
    <row r="5" spans="1:49" ht="41.25" customHeight="1" x14ac:dyDescent="0.25">
      <c r="B5" s="611" t="s">
        <v>958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  <c r="AR5" s="612"/>
      <c r="AS5" s="612"/>
      <c r="AT5" s="612"/>
      <c r="AU5" s="612"/>
      <c r="AV5" s="612"/>
    </row>
    <row r="6" spans="1:49" ht="19.899999999999999" customHeight="1" x14ac:dyDescent="0.25">
      <c r="B6" s="398" t="s">
        <v>1026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</row>
    <row r="7" spans="1:49" ht="57" customHeight="1" x14ac:dyDescent="0.25">
      <c r="A7" s="401" t="s">
        <v>7</v>
      </c>
      <c r="B7" s="401"/>
      <c r="C7" s="402" t="s">
        <v>40</v>
      </c>
      <c r="D7" s="402" t="s">
        <v>41</v>
      </c>
      <c r="E7" s="402" t="s">
        <v>42</v>
      </c>
      <c r="F7" s="402" t="s">
        <v>12</v>
      </c>
      <c r="G7" s="402"/>
      <c r="H7" s="402"/>
      <c r="I7" s="402"/>
      <c r="J7" s="402" t="s">
        <v>1</v>
      </c>
      <c r="K7" s="402" t="s">
        <v>2</v>
      </c>
      <c r="L7" s="446" t="s">
        <v>1021</v>
      </c>
      <c r="M7" s="447"/>
      <c r="N7" s="447"/>
      <c r="O7" s="447"/>
      <c r="P7" s="447"/>
      <c r="Q7" s="447"/>
      <c r="R7" s="447"/>
      <c r="S7" s="447"/>
      <c r="T7" s="447"/>
      <c r="U7" s="447"/>
      <c r="V7" s="448"/>
      <c r="W7" s="345" t="s">
        <v>1009</v>
      </c>
      <c r="X7" s="442" t="s">
        <v>1022</v>
      </c>
      <c r="Y7" s="436" t="s">
        <v>879</v>
      </c>
      <c r="Z7" s="608"/>
      <c r="AA7" s="605" t="s">
        <v>880</v>
      </c>
      <c r="AB7" s="606"/>
      <c r="AC7" s="605" t="s">
        <v>881</v>
      </c>
      <c r="AD7" s="606"/>
      <c r="AE7" s="436"/>
      <c r="AF7" s="608"/>
      <c r="AG7" s="442" t="s">
        <v>1023</v>
      </c>
      <c r="AH7" s="442"/>
      <c r="AI7" s="442"/>
      <c r="AJ7" s="442"/>
      <c r="AK7" s="442"/>
      <c r="AL7" s="430" t="s">
        <v>884</v>
      </c>
      <c r="AM7" s="431"/>
      <c r="AN7" s="431"/>
      <c r="AO7" s="431"/>
      <c r="AP7" s="432"/>
      <c r="AQ7" s="436" t="s">
        <v>885</v>
      </c>
      <c r="AR7" s="439" t="s">
        <v>886</v>
      </c>
      <c r="AS7" s="440"/>
      <c r="AT7" s="440"/>
      <c r="AU7" s="441"/>
      <c r="AV7" s="442" t="s">
        <v>887</v>
      </c>
      <c r="AW7" s="336"/>
    </row>
    <row r="8" spans="1:49" ht="26.25" customHeight="1" x14ac:dyDescent="0.25">
      <c r="A8" s="401"/>
      <c r="B8" s="401"/>
      <c r="C8" s="402"/>
      <c r="D8" s="402"/>
      <c r="E8" s="402"/>
      <c r="F8" s="402" t="s">
        <v>13</v>
      </c>
      <c r="G8" s="402" t="s">
        <v>14</v>
      </c>
      <c r="H8" s="402" t="s">
        <v>15</v>
      </c>
      <c r="I8" s="402"/>
      <c r="J8" s="402"/>
      <c r="K8" s="402"/>
      <c r="L8" s="449"/>
      <c r="M8" s="450"/>
      <c r="N8" s="450"/>
      <c r="O8" s="450"/>
      <c r="P8" s="450"/>
      <c r="Q8" s="450"/>
      <c r="R8" s="450"/>
      <c r="S8" s="450"/>
      <c r="T8" s="450"/>
      <c r="U8" s="450"/>
      <c r="V8" s="451"/>
      <c r="W8" s="337"/>
      <c r="X8" s="610"/>
      <c r="Y8" s="609"/>
      <c r="Z8" s="609"/>
      <c r="AA8" s="607"/>
      <c r="AB8" s="607"/>
      <c r="AC8" s="607"/>
      <c r="AD8" s="607"/>
      <c r="AE8" s="609"/>
      <c r="AF8" s="609"/>
      <c r="AG8" s="444"/>
      <c r="AH8" s="444"/>
      <c r="AI8" s="444"/>
      <c r="AJ8" s="444"/>
      <c r="AK8" s="444"/>
      <c r="AL8" s="433"/>
      <c r="AM8" s="434"/>
      <c r="AN8" s="434"/>
      <c r="AO8" s="434"/>
      <c r="AP8" s="435"/>
      <c r="AQ8" s="437"/>
      <c r="AR8" s="445" t="s">
        <v>888</v>
      </c>
      <c r="AS8" s="445" t="s">
        <v>479</v>
      </c>
      <c r="AT8" s="403" t="s">
        <v>889</v>
      </c>
      <c r="AU8" s="403"/>
      <c r="AV8" s="443"/>
      <c r="AW8" s="336"/>
    </row>
    <row r="9" spans="1:49" ht="33" customHeight="1" x14ac:dyDescent="0.25">
      <c r="A9" s="401"/>
      <c r="B9" s="401"/>
      <c r="C9" s="402"/>
      <c r="D9" s="402"/>
      <c r="E9" s="402"/>
      <c r="F9" s="402"/>
      <c r="G9" s="402"/>
      <c r="H9" s="7" t="s">
        <v>16</v>
      </c>
      <c r="I9" s="7" t="s">
        <v>17</v>
      </c>
      <c r="J9" s="402"/>
      <c r="K9" s="40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7" t="s">
        <v>350</v>
      </c>
      <c r="X9" s="227" t="s">
        <v>890</v>
      </c>
      <c r="Y9" s="193" t="s">
        <v>891</v>
      </c>
      <c r="Z9" s="193" t="s">
        <v>892</v>
      </c>
      <c r="AA9" s="228" t="s">
        <v>891</v>
      </c>
      <c r="AB9" s="227" t="s">
        <v>892</v>
      </c>
      <c r="AC9" s="227" t="s">
        <v>893</v>
      </c>
      <c r="AD9" s="227" t="s">
        <v>892</v>
      </c>
      <c r="AE9" s="193" t="s">
        <v>893</v>
      </c>
      <c r="AF9" s="193" t="s">
        <v>892</v>
      </c>
      <c r="AG9" s="228" t="s">
        <v>894</v>
      </c>
      <c r="AH9" s="325" t="s">
        <v>895</v>
      </c>
      <c r="AI9" s="229" t="s">
        <v>896</v>
      </c>
      <c r="AJ9" s="325" t="s">
        <v>897</v>
      </c>
      <c r="AK9" s="227" t="s">
        <v>898</v>
      </c>
      <c r="AL9" s="227" t="s">
        <v>899</v>
      </c>
      <c r="AM9" s="227" t="s">
        <v>900</v>
      </c>
      <c r="AN9" s="227" t="s">
        <v>901</v>
      </c>
      <c r="AO9" s="227" t="s">
        <v>897</v>
      </c>
      <c r="AP9" s="227" t="s">
        <v>898</v>
      </c>
      <c r="AQ9" s="438"/>
      <c r="AR9" s="445"/>
      <c r="AS9" s="445"/>
      <c r="AT9" s="193" t="s">
        <v>902</v>
      </c>
      <c r="AU9" s="230" t="s">
        <v>903</v>
      </c>
      <c r="AV9" s="444"/>
    </row>
    <row r="10" spans="1:49" s="190" customFormat="1" ht="14.25" customHeight="1" x14ac:dyDescent="0.25">
      <c r="A10" s="404">
        <v>1</v>
      </c>
      <c r="B10" s="405"/>
      <c r="C10" s="188">
        <v>2</v>
      </c>
      <c r="D10" s="188">
        <v>3</v>
      </c>
      <c r="E10" s="188">
        <v>4</v>
      </c>
      <c r="F10" s="188">
        <v>5</v>
      </c>
      <c r="G10" s="188">
        <v>6</v>
      </c>
      <c r="H10" s="188">
        <v>7</v>
      </c>
      <c r="I10" s="188">
        <v>8</v>
      </c>
      <c r="J10" s="188">
        <v>9</v>
      </c>
      <c r="K10" s="188">
        <v>10</v>
      </c>
      <c r="L10" s="188">
        <v>11</v>
      </c>
      <c r="M10" s="188">
        <v>12</v>
      </c>
      <c r="N10" s="188">
        <v>16</v>
      </c>
      <c r="O10" s="188">
        <v>17</v>
      </c>
      <c r="P10" s="188">
        <v>18</v>
      </c>
      <c r="Q10" s="188">
        <v>3</v>
      </c>
      <c r="R10" s="188">
        <v>3</v>
      </c>
      <c r="S10" s="188">
        <v>21</v>
      </c>
      <c r="T10" s="188">
        <v>22</v>
      </c>
      <c r="U10" s="188">
        <v>23</v>
      </c>
      <c r="V10" s="188">
        <v>4</v>
      </c>
      <c r="W10" s="188">
        <v>5</v>
      </c>
      <c r="X10" s="188">
        <v>6</v>
      </c>
      <c r="Y10" s="188">
        <v>7</v>
      </c>
      <c r="Z10" s="188">
        <v>8</v>
      </c>
      <c r="AA10" s="188">
        <v>9</v>
      </c>
      <c r="AB10" s="188">
        <v>10</v>
      </c>
      <c r="AC10" s="188">
        <v>11</v>
      </c>
      <c r="AD10" s="188">
        <v>12</v>
      </c>
      <c r="AE10" s="188">
        <v>7</v>
      </c>
      <c r="AF10" s="188">
        <v>8</v>
      </c>
      <c r="AG10" s="188">
        <v>9</v>
      </c>
      <c r="AH10" s="188">
        <v>10</v>
      </c>
      <c r="AI10" s="189">
        <v>11</v>
      </c>
      <c r="AJ10" s="188">
        <v>12</v>
      </c>
      <c r="AK10" s="189">
        <v>10</v>
      </c>
      <c r="AL10" s="188">
        <v>11</v>
      </c>
      <c r="AM10" s="189">
        <v>15</v>
      </c>
      <c r="AN10" s="188">
        <v>16</v>
      </c>
      <c r="AO10" s="189">
        <v>17</v>
      </c>
      <c r="AP10" s="188">
        <v>12</v>
      </c>
      <c r="AQ10" s="189">
        <v>13</v>
      </c>
      <c r="AR10" s="188">
        <v>14</v>
      </c>
      <c r="AS10" s="189">
        <v>15</v>
      </c>
      <c r="AT10" s="188">
        <v>16</v>
      </c>
      <c r="AU10" s="189">
        <v>17</v>
      </c>
      <c r="AV10" s="303">
        <v>18</v>
      </c>
    </row>
    <row r="11" spans="1:49" ht="23.25" customHeight="1" x14ac:dyDescent="0.25">
      <c r="A11" s="205"/>
      <c r="B11" s="165"/>
      <c r="C11" s="175" t="s">
        <v>916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9"/>
      <c r="AI11" s="199"/>
      <c r="AJ11" s="199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9"/>
      <c r="AV11" s="328"/>
    </row>
    <row r="12" spans="1:49" ht="15.75" hidden="1" customHeight="1" x14ac:dyDescent="0.25">
      <c r="A12" s="406" t="s">
        <v>23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9"/>
    </row>
    <row r="13" spans="1:49" ht="15.75" hidden="1" customHeight="1" x14ac:dyDescent="0.25">
      <c r="A13" s="410" t="s">
        <v>24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3"/>
    </row>
    <row r="14" spans="1:49" ht="15.75" hidden="1" customHeight="1" x14ac:dyDescent="0.25">
      <c r="A14" s="414" t="s">
        <v>150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7"/>
    </row>
    <row r="15" spans="1:49" ht="19.5" customHeight="1" x14ac:dyDescent="0.25">
      <c r="A15" s="418"/>
      <c r="B15" s="421" t="s">
        <v>151</v>
      </c>
      <c r="C15" s="603" t="s">
        <v>63</v>
      </c>
      <c r="D15" s="421" t="s">
        <v>257</v>
      </c>
      <c r="E15" s="42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464">
        <v>2021</v>
      </c>
      <c r="K15" s="464">
        <v>2023</v>
      </c>
      <c r="L15" s="462">
        <v>6.8157399999999999</v>
      </c>
      <c r="M15" s="46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5">
        <v>0</v>
      </c>
      <c r="AI15" s="5">
        <v>0</v>
      </c>
      <c r="AJ15" s="5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5">
        <v>0</v>
      </c>
      <c r="AV15" s="303"/>
    </row>
    <row r="16" spans="1:49" ht="35.25" customHeight="1" x14ac:dyDescent="0.25">
      <c r="A16" s="419"/>
      <c r="B16" s="421"/>
      <c r="C16" s="603"/>
      <c r="D16" s="421"/>
      <c r="E16" s="423"/>
      <c r="F16" s="6" t="s">
        <v>19</v>
      </c>
      <c r="G16" s="6" t="s">
        <v>22</v>
      </c>
      <c r="H16" s="10" t="s">
        <v>59</v>
      </c>
      <c r="I16" s="6" t="s">
        <v>56</v>
      </c>
      <c r="J16" s="464"/>
      <c r="K16" s="464"/>
      <c r="L16" s="462"/>
      <c r="M16" s="46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5">
        <v>0</v>
      </c>
      <c r="AI16" s="5">
        <v>0</v>
      </c>
      <c r="AJ16" s="5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5">
        <v>0</v>
      </c>
      <c r="AV16" s="303"/>
    </row>
    <row r="17" spans="1:48" ht="19.5" customHeight="1" x14ac:dyDescent="0.25">
      <c r="A17" s="419"/>
      <c r="B17" s="421"/>
      <c r="C17" s="603"/>
      <c r="D17" s="421"/>
      <c r="E17" s="423"/>
      <c r="F17" s="423" t="s">
        <v>39</v>
      </c>
      <c r="G17" s="423" t="s">
        <v>21</v>
      </c>
      <c r="H17" s="423" t="s">
        <v>59</v>
      </c>
      <c r="I17" s="423" t="s">
        <v>365</v>
      </c>
      <c r="J17" s="464"/>
      <c r="K17" s="464"/>
      <c r="L17" s="462"/>
      <c r="M17" s="46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5">
        <v>0</v>
      </c>
      <c r="AI17" s="5">
        <v>0</v>
      </c>
      <c r="AJ17" s="5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5">
        <v>0</v>
      </c>
      <c r="AV17" s="303"/>
    </row>
    <row r="18" spans="1:48" ht="19.5" customHeight="1" x14ac:dyDescent="0.25">
      <c r="A18" s="419"/>
      <c r="B18" s="421"/>
      <c r="C18" s="603"/>
      <c r="D18" s="421"/>
      <c r="E18" s="423"/>
      <c r="F18" s="423"/>
      <c r="G18" s="423"/>
      <c r="H18" s="423"/>
      <c r="I18" s="423"/>
      <c r="J18" s="464"/>
      <c r="K18" s="464"/>
      <c r="L18" s="462"/>
      <c r="M18" s="46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5">
        <v>0</v>
      </c>
      <c r="AI18" s="5">
        <v>0</v>
      </c>
      <c r="AJ18" s="5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5">
        <v>0</v>
      </c>
      <c r="AV18" s="303"/>
    </row>
    <row r="19" spans="1:48" ht="18" customHeight="1" x14ac:dyDescent="0.25">
      <c r="A19" s="419"/>
      <c r="B19" s="421"/>
      <c r="C19" s="603"/>
      <c r="D19" s="421"/>
      <c r="E19" s="423"/>
      <c r="F19" s="423"/>
      <c r="G19" s="423"/>
      <c r="H19" s="423"/>
      <c r="I19" s="423"/>
      <c r="J19" s="464"/>
      <c r="K19" s="464"/>
      <c r="L19" s="462"/>
      <c r="M19" s="46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5">
        <v>0</v>
      </c>
      <c r="AI19" s="5">
        <v>0</v>
      </c>
      <c r="AJ19" s="5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5">
        <v>0</v>
      </c>
      <c r="AV19" s="303"/>
    </row>
    <row r="20" spans="1:48" ht="17.25" customHeight="1" x14ac:dyDescent="0.25">
      <c r="A20" s="419"/>
      <c r="B20" s="421"/>
      <c r="C20" s="603"/>
      <c r="D20" s="421"/>
      <c r="E20" s="423"/>
      <c r="F20" s="423"/>
      <c r="G20" s="423"/>
      <c r="H20" s="423"/>
      <c r="I20" s="423"/>
      <c r="J20" s="464"/>
      <c r="K20" s="464"/>
      <c r="L20" s="462"/>
      <c r="M20" s="462"/>
      <c r="N20" s="231">
        <f t="shared" ref="N20:T20" si="1">SUM(N15:N19)</f>
        <v>0</v>
      </c>
      <c r="O20" s="231">
        <f t="shared" si="1"/>
        <v>0</v>
      </c>
      <c r="P20" s="231">
        <f t="shared" si="1"/>
        <v>7.1999999999999998E-3</v>
      </c>
      <c r="Q20" s="231">
        <f>SUM(Q15:Q19)</f>
        <v>0</v>
      </c>
      <c r="R20" s="231">
        <f t="shared" si="1"/>
        <v>6.8085399999999998</v>
      </c>
      <c r="S20" s="231">
        <f t="shared" si="1"/>
        <v>0</v>
      </c>
      <c r="T20" s="231">
        <f t="shared" si="1"/>
        <v>0</v>
      </c>
      <c r="U20" s="232">
        <f t="shared" si="0"/>
        <v>6.8157399999999999</v>
      </c>
      <c r="V20" s="232" t="s">
        <v>11</v>
      </c>
      <c r="W20" s="194">
        <f>SUM(W15:W19)</f>
        <v>0</v>
      </c>
      <c r="X20" s="194">
        <f t="shared" ref="X20:AU20" si="2">SUM(X15:X19)</f>
        <v>0</v>
      </c>
      <c r="Y20" s="194">
        <f t="shared" si="2"/>
        <v>0</v>
      </c>
      <c r="Z20" s="194">
        <f t="shared" si="2"/>
        <v>0</v>
      </c>
      <c r="AA20" s="194">
        <f t="shared" si="2"/>
        <v>0</v>
      </c>
      <c r="AB20" s="194">
        <f t="shared" si="2"/>
        <v>0</v>
      </c>
      <c r="AC20" s="194">
        <f t="shared" si="2"/>
        <v>0</v>
      </c>
      <c r="AD20" s="194">
        <f t="shared" si="2"/>
        <v>0</v>
      </c>
      <c r="AE20" s="194">
        <f t="shared" si="2"/>
        <v>0</v>
      </c>
      <c r="AF20" s="194">
        <f t="shared" si="2"/>
        <v>0</v>
      </c>
      <c r="AG20" s="194">
        <f t="shared" si="2"/>
        <v>0</v>
      </c>
      <c r="AH20" s="231">
        <f t="shared" si="2"/>
        <v>0</v>
      </c>
      <c r="AI20" s="231">
        <f t="shared" si="2"/>
        <v>0</v>
      </c>
      <c r="AJ20" s="231">
        <f t="shared" si="2"/>
        <v>0</v>
      </c>
      <c r="AK20" s="194">
        <f t="shared" si="2"/>
        <v>0</v>
      </c>
      <c r="AL20" s="194">
        <f t="shared" si="2"/>
        <v>0</v>
      </c>
      <c r="AM20" s="194">
        <f t="shared" si="2"/>
        <v>0</v>
      </c>
      <c r="AN20" s="194">
        <f t="shared" si="2"/>
        <v>0</v>
      </c>
      <c r="AO20" s="194">
        <f t="shared" si="2"/>
        <v>0</v>
      </c>
      <c r="AP20" s="194">
        <f t="shared" si="2"/>
        <v>0</v>
      </c>
      <c r="AQ20" s="194">
        <f t="shared" si="2"/>
        <v>0</v>
      </c>
      <c r="AR20" s="194">
        <f t="shared" si="2"/>
        <v>0</v>
      </c>
      <c r="AS20" s="194">
        <f t="shared" si="2"/>
        <v>0</v>
      </c>
      <c r="AT20" s="194">
        <f t="shared" si="2"/>
        <v>0</v>
      </c>
      <c r="AU20" s="231">
        <f t="shared" si="2"/>
        <v>0</v>
      </c>
      <c r="AV20" s="329"/>
    </row>
    <row r="21" spans="1:48" ht="15.75" customHeight="1" x14ac:dyDescent="0.25">
      <c r="A21" s="419"/>
      <c r="B21" s="463" t="s">
        <v>152</v>
      </c>
      <c r="C21" s="603" t="s">
        <v>64</v>
      </c>
      <c r="D21" s="421" t="s">
        <v>257</v>
      </c>
      <c r="E21" s="42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464">
        <v>2023</v>
      </c>
      <c r="K21" s="464">
        <v>2023</v>
      </c>
      <c r="L21" s="462">
        <v>2.5399099999999999</v>
      </c>
      <c r="M21" s="46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2">
        <v>1023.14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4">
        <v>0</v>
      </c>
      <c r="AI21" s="4">
        <v>0</v>
      </c>
      <c r="AJ21" s="4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4">
        <v>0</v>
      </c>
      <c r="AV21" s="583" t="s">
        <v>996</v>
      </c>
    </row>
    <row r="22" spans="1:48" ht="34.5" customHeight="1" x14ac:dyDescent="0.25">
      <c r="A22" s="419"/>
      <c r="B22" s="463"/>
      <c r="C22" s="603"/>
      <c r="D22" s="421"/>
      <c r="E22" s="423"/>
      <c r="F22" s="6" t="s">
        <v>19</v>
      </c>
      <c r="G22" s="6" t="s">
        <v>22</v>
      </c>
      <c r="H22" s="10" t="s">
        <v>59</v>
      </c>
      <c r="I22" s="6" t="s">
        <v>58</v>
      </c>
      <c r="J22" s="464"/>
      <c r="K22" s="464"/>
      <c r="L22" s="462"/>
      <c r="M22" s="46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4">
        <v>0</v>
      </c>
      <c r="AI22" s="4">
        <v>0</v>
      </c>
      <c r="AJ22" s="4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4">
        <v>0</v>
      </c>
      <c r="AV22" s="584"/>
    </row>
    <row r="23" spans="1:48" ht="15.75" customHeight="1" x14ac:dyDescent="0.25">
      <c r="A23" s="419"/>
      <c r="B23" s="463"/>
      <c r="C23" s="603"/>
      <c r="D23" s="421"/>
      <c r="E23" s="423"/>
      <c r="F23" s="423" t="s">
        <v>39</v>
      </c>
      <c r="G23" s="423" t="s">
        <v>21</v>
      </c>
      <c r="H23" s="423" t="s">
        <v>59</v>
      </c>
      <c r="I23" s="423" t="s">
        <v>302</v>
      </c>
      <c r="J23" s="464"/>
      <c r="K23" s="464"/>
      <c r="L23" s="462"/>
      <c r="M23" s="46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4">
        <v>0</v>
      </c>
      <c r="AI23" s="4">
        <v>0</v>
      </c>
      <c r="AJ23" s="4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4">
        <v>0</v>
      </c>
      <c r="AV23" s="584"/>
    </row>
    <row r="24" spans="1:48" ht="15.75" customHeight="1" x14ac:dyDescent="0.25">
      <c r="A24" s="419"/>
      <c r="B24" s="463"/>
      <c r="C24" s="603"/>
      <c r="D24" s="421"/>
      <c r="E24" s="423"/>
      <c r="F24" s="423"/>
      <c r="G24" s="423"/>
      <c r="H24" s="423"/>
      <c r="I24" s="423"/>
      <c r="J24" s="464"/>
      <c r="K24" s="464"/>
      <c r="L24" s="462"/>
      <c r="M24" s="46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4">
        <v>0</v>
      </c>
      <c r="AI24" s="4">
        <v>0</v>
      </c>
      <c r="AJ24" s="4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4">
        <v>0</v>
      </c>
      <c r="AV24" s="584"/>
    </row>
    <row r="25" spans="1:48" ht="20.25" customHeight="1" x14ac:dyDescent="0.25">
      <c r="A25" s="419"/>
      <c r="B25" s="463"/>
      <c r="C25" s="603"/>
      <c r="D25" s="421"/>
      <c r="E25" s="423"/>
      <c r="F25" s="423"/>
      <c r="G25" s="423"/>
      <c r="H25" s="423"/>
      <c r="I25" s="423"/>
      <c r="J25" s="464"/>
      <c r="K25" s="464"/>
      <c r="L25" s="462"/>
      <c r="M25" s="46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4">
        <v>0</v>
      </c>
      <c r="AI25" s="4">
        <v>0</v>
      </c>
      <c r="AJ25" s="4">
        <v>0</v>
      </c>
      <c r="AK25" s="192">
        <v>0</v>
      </c>
      <c r="AL25" s="192">
        <v>0</v>
      </c>
      <c r="AM25" s="192">
        <v>0</v>
      </c>
      <c r="AN25" s="192">
        <v>0</v>
      </c>
      <c r="AO25" s="192">
        <v>0</v>
      </c>
      <c r="AP25" s="192">
        <v>0</v>
      </c>
      <c r="AQ25" s="192">
        <v>0</v>
      </c>
      <c r="AR25" s="192">
        <v>0</v>
      </c>
      <c r="AS25" s="192">
        <v>0</v>
      </c>
      <c r="AT25" s="192">
        <v>0</v>
      </c>
      <c r="AU25" s="4">
        <v>0</v>
      </c>
      <c r="AV25" s="585"/>
    </row>
    <row r="26" spans="1:48" ht="19.5" customHeight="1" x14ac:dyDescent="0.25">
      <c r="A26" s="420"/>
      <c r="B26" s="463"/>
      <c r="C26" s="603"/>
      <c r="D26" s="421"/>
      <c r="E26" s="423"/>
      <c r="F26" s="423"/>
      <c r="G26" s="423"/>
      <c r="H26" s="423"/>
      <c r="I26" s="423"/>
      <c r="J26" s="464"/>
      <c r="K26" s="464"/>
      <c r="L26" s="462"/>
      <c r="M26" s="462"/>
      <c r="N26" s="231">
        <f t="shared" ref="N26:T26" si="3">SUM(N21:N25)</f>
        <v>0</v>
      </c>
      <c r="O26" s="231">
        <f t="shared" si="3"/>
        <v>0</v>
      </c>
      <c r="P26" s="231">
        <f t="shared" si="3"/>
        <v>0</v>
      </c>
      <c r="Q26" s="231">
        <f t="shared" si="3"/>
        <v>1.0231399999999999</v>
      </c>
      <c r="R26" s="231">
        <f t="shared" si="3"/>
        <v>1.51677</v>
      </c>
      <c r="S26" s="231">
        <f t="shared" si="3"/>
        <v>0</v>
      </c>
      <c r="T26" s="231">
        <f t="shared" si="3"/>
        <v>0</v>
      </c>
      <c r="U26" s="232">
        <f t="shared" si="0"/>
        <v>2.5399099999999999</v>
      </c>
      <c r="V26" s="232" t="s">
        <v>11</v>
      </c>
      <c r="W26" s="194">
        <f t="shared" ref="W26:AU26" si="4">SUM(W21:W25)</f>
        <v>1023.14</v>
      </c>
      <c r="X26" s="194">
        <f t="shared" si="4"/>
        <v>0</v>
      </c>
      <c r="Y26" s="194">
        <f t="shared" si="4"/>
        <v>0</v>
      </c>
      <c r="Z26" s="194">
        <f t="shared" si="4"/>
        <v>0</v>
      </c>
      <c r="AA26" s="194">
        <f t="shared" si="4"/>
        <v>0</v>
      </c>
      <c r="AB26" s="194">
        <f t="shared" si="4"/>
        <v>0</v>
      </c>
      <c r="AC26" s="194">
        <f t="shared" si="4"/>
        <v>0</v>
      </c>
      <c r="AD26" s="194">
        <f t="shared" si="4"/>
        <v>0</v>
      </c>
      <c r="AE26" s="194">
        <f t="shared" si="4"/>
        <v>0</v>
      </c>
      <c r="AF26" s="194">
        <f t="shared" si="4"/>
        <v>0</v>
      </c>
      <c r="AG26" s="194">
        <f t="shared" si="4"/>
        <v>0</v>
      </c>
      <c r="AH26" s="231">
        <f t="shared" si="4"/>
        <v>0</v>
      </c>
      <c r="AI26" s="231">
        <f t="shared" si="4"/>
        <v>0</v>
      </c>
      <c r="AJ26" s="231">
        <f t="shared" si="4"/>
        <v>0</v>
      </c>
      <c r="AK26" s="194">
        <f t="shared" si="4"/>
        <v>0</v>
      </c>
      <c r="AL26" s="194">
        <f t="shared" si="4"/>
        <v>0</v>
      </c>
      <c r="AM26" s="194">
        <f t="shared" si="4"/>
        <v>0</v>
      </c>
      <c r="AN26" s="194">
        <f t="shared" si="4"/>
        <v>0</v>
      </c>
      <c r="AO26" s="194">
        <f t="shared" si="4"/>
        <v>0</v>
      </c>
      <c r="AP26" s="194">
        <f t="shared" si="4"/>
        <v>0</v>
      </c>
      <c r="AQ26" s="194">
        <f t="shared" si="4"/>
        <v>0</v>
      </c>
      <c r="AR26" s="194">
        <f t="shared" si="4"/>
        <v>0</v>
      </c>
      <c r="AS26" s="194">
        <f t="shared" si="4"/>
        <v>0</v>
      </c>
      <c r="AT26" s="194">
        <f t="shared" si="4"/>
        <v>0</v>
      </c>
      <c r="AU26" s="231">
        <f t="shared" si="4"/>
        <v>0</v>
      </c>
      <c r="AV26" s="329"/>
    </row>
    <row r="27" spans="1:48" ht="15.75" hidden="1" customHeight="1" x14ac:dyDescent="0.25">
      <c r="A27" s="414" t="s">
        <v>153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65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89"/>
      <c r="AI27" s="189"/>
      <c r="AJ27" s="189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89"/>
      <c r="AV27" s="303"/>
    </row>
    <row r="28" spans="1:48" ht="19.5" customHeight="1" x14ac:dyDescent="0.25">
      <c r="A28" s="418"/>
      <c r="B28" s="421" t="s">
        <v>200</v>
      </c>
      <c r="C28" s="603" t="s">
        <v>62</v>
      </c>
      <c r="D28" s="421" t="s">
        <v>260</v>
      </c>
      <c r="E28" s="42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464">
        <v>2023</v>
      </c>
      <c r="K28" s="464">
        <v>2025</v>
      </c>
      <c r="L28" s="462">
        <v>17.071010000000001</v>
      </c>
      <c r="M28" s="46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5">
        <v>0</v>
      </c>
      <c r="AI28" s="5">
        <v>0</v>
      </c>
      <c r="AJ28" s="5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5">
        <v>0</v>
      </c>
      <c r="AV28" s="5"/>
    </row>
    <row r="29" spans="1:48" ht="19.5" customHeight="1" x14ac:dyDescent="0.25">
      <c r="A29" s="419"/>
      <c r="B29" s="421"/>
      <c r="C29" s="603"/>
      <c r="D29" s="421"/>
      <c r="E29" s="423"/>
      <c r="F29" s="6" t="s">
        <v>19</v>
      </c>
      <c r="G29" s="6" t="s">
        <v>22</v>
      </c>
      <c r="H29" s="10" t="s">
        <v>59</v>
      </c>
      <c r="I29" s="6" t="s">
        <v>291</v>
      </c>
      <c r="J29" s="464"/>
      <c r="K29" s="464"/>
      <c r="L29" s="462"/>
      <c r="M29" s="46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5">
        <v>0</v>
      </c>
      <c r="AI29" s="5">
        <v>0</v>
      </c>
      <c r="AJ29" s="5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5">
        <v>0</v>
      </c>
      <c r="AV29" s="5"/>
    </row>
    <row r="30" spans="1:48" ht="19.5" customHeight="1" x14ac:dyDescent="0.25">
      <c r="A30" s="419"/>
      <c r="B30" s="421"/>
      <c r="C30" s="603"/>
      <c r="D30" s="421"/>
      <c r="E30" s="423"/>
      <c r="F30" s="423" t="s">
        <v>39</v>
      </c>
      <c r="G30" s="423" t="s">
        <v>21</v>
      </c>
      <c r="H30" s="423" t="s">
        <v>59</v>
      </c>
      <c r="I30" s="423" t="s">
        <v>366</v>
      </c>
      <c r="J30" s="464"/>
      <c r="K30" s="464"/>
      <c r="L30" s="462"/>
      <c r="M30" s="46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5">
        <v>0</v>
      </c>
      <c r="AI30" s="5">
        <v>0</v>
      </c>
      <c r="AJ30" s="5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5">
        <v>0</v>
      </c>
      <c r="AV30" s="5"/>
    </row>
    <row r="31" spans="1:48" ht="19.5" customHeight="1" x14ac:dyDescent="0.25">
      <c r="A31" s="419"/>
      <c r="B31" s="421"/>
      <c r="C31" s="603"/>
      <c r="D31" s="421"/>
      <c r="E31" s="423"/>
      <c r="F31" s="423"/>
      <c r="G31" s="423"/>
      <c r="H31" s="423"/>
      <c r="I31" s="423"/>
      <c r="J31" s="464"/>
      <c r="K31" s="464"/>
      <c r="L31" s="462"/>
      <c r="M31" s="46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5">
        <v>0</v>
      </c>
      <c r="AI31" s="5">
        <v>0</v>
      </c>
      <c r="AJ31" s="5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5">
        <v>0</v>
      </c>
      <c r="AV31" s="5"/>
    </row>
    <row r="32" spans="1:48" ht="18" customHeight="1" x14ac:dyDescent="0.25">
      <c r="A32" s="419"/>
      <c r="B32" s="421"/>
      <c r="C32" s="603"/>
      <c r="D32" s="421"/>
      <c r="E32" s="423"/>
      <c r="F32" s="423"/>
      <c r="G32" s="423"/>
      <c r="H32" s="423"/>
      <c r="I32" s="423"/>
      <c r="J32" s="464"/>
      <c r="K32" s="464"/>
      <c r="L32" s="462"/>
      <c r="M32" s="46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5">
        <v>0</v>
      </c>
      <c r="AI32" s="5">
        <v>0</v>
      </c>
      <c r="AJ32" s="5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5">
        <v>0</v>
      </c>
      <c r="AV32" s="5"/>
    </row>
    <row r="33" spans="1:48" ht="19.5" customHeight="1" x14ac:dyDescent="0.25">
      <c r="A33" s="419"/>
      <c r="B33" s="421"/>
      <c r="C33" s="603"/>
      <c r="D33" s="421"/>
      <c r="E33" s="423"/>
      <c r="F33" s="423"/>
      <c r="G33" s="423"/>
      <c r="H33" s="423"/>
      <c r="I33" s="423"/>
      <c r="J33" s="464"/>
      <c r="K33" s="464"/>
      <c r="L33" s="462"/>
      <c r="M33" s="462"/>
      <c r="N33" s="231">
        <f t="shared" ref="N33:U33" si="5">SUM(N28:N32)</f>
        <v>0</v>
      </c>
      <c r="O33" s="231">
        <f t="shared" si="5"/>
        <v>0</v>
      </c>
      <c r="P33" s="231">
        <f t="shared" si="5"/>
        <v>0</v>
      </c>
      <c r="Q33" s="231">
        <f t="shared" si="5"/>
        <v>0</v>
      </c>
      <c r="R33" s="231">
        <f t="shared" si="5"/>
        <v>1.29</v>
      </c>
      <c r="S33" s="231">
        <f t="shared" si="5"/>
        <v>1.29</v>
      </c>
      <c r="T33" s="231">
        <f t="shared" si="5"/>
        <v>1.29</v>
      </c>
      <c r="U33" s="232">
        <f t="shared" si="5"/>
        <v>3.87</v>
      </c>
      <c r="V33" s="232" t="s">
        <v>11</v>
      </c>
      <c r="W33" s="194">
        <f t="shared" ref="W33:AU33" si="6">SUM(W28:W32)</f>
        <v>0</v>
      </c>
      <c r="X33" s="194">
        <f t="shared" si="6"/>
        <v>0</v>
      </c>
      <c r="Y33" s="194">
        <f t="shared" si="6"/>
        <v>0</v>
      </c>
      <c r="Z33" s="194">
        <f t="shared" si="6"/>
        <v>0</v>
      </c>
      <c r="AA33" s="194">
        <f t="shared" si="6"/>
        <v>0</v>
      </c>
      <c r="AB33" s="194">
        <f t="shared" si="6"/>
        <v>0</v>
      </c>
      <c r="AC33" s="194">
        <f t="shared" si="6"/>
        <v>0</v>
      </c>
      <c r="AD33" s="194">
        <f t="shared" si="6"/>
        <v>0</v>
      </c>
      <c r="AE33" s="194">
        <f t="shared" si="6"/>
        <v>0</v>
      </c>
      <c r="AF33" s="194">
        <f t="shared" si="6"/>
        <v>0</v>
      </c>
      <c r="AG33" s="194">
        <f t="shared" si="6"/>
        <v>0</v>
      </c>
      <c r="AH33" s="231">
        <f t="shared" si="6"/>
        <v>0</v>
      </c>
      <c r="AI33" s="231">
        <f t="shared" si="6"/>
        <v>0</v>
      </c>
      <c r="AJ33" s="231">
        <f t="shared" si="6"/>
        <v>0</v>
      </c>
      <c r="AK33" s="194">
        <f t="shared" si="6"/>
        <v>0</v>
      </c>
      <c r="AL33" s="194">
        <f t="shared" si="6"/>
        <v>0</v>
      </c>
      <c r="AM33" s="194">
        <f t="shared" si="6"/>
        <v>0</v>
      </c>
      <c r="AN33" s="194">
        <f t="shared" si="6"/>
        <v>0</v>
      </c>
      <c r="AO33" s="194">
        <f t="shared" si="6"/>
        <v>0</v>
      </c>
      <c r="AP33" s="194">
        <f t="shared" si="6"/>
        <v>0</v>
      </c>
      <c r="AQ33" s="194">
        <f t="shared" si="6"/>
        <v>0</v>
      </c>
      <c r="AR33" s="194">
        <f t="shared" si="6"/>
        <v>0</v>
      </c>
      <c r="AS33" s="194">
        <f t="shared" si="6"/>
        <v>0</v>
      </c>
      <c r="AT33" s="194">
        <f t="shared" si="6"/>
        <v>0</v>
      </c>
      <c r="AU33" s="231">
        <f t="shared" si="6"/>
        <v>0</v>
      </c>
      <c r="AV33" s="231"/>
    </row>
    <row r="34" spans="1:48" ht="15.75" customHeight="1" x14ac:dyDescent="0.25">
      <c r="A34" s="419"/>
      <c r="B34" s="463" t="s">
        <v>201</v>
      </c>
      <c r="C34" s="603" t="s">
        <v>874</v>
      </c>
      <c r="D34" s="421" t="s">
        <v>257</v>
      </c>
      <c r="E34" s="42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464">
        <v>2023</v>
      </c>
      <c r="K34" s="464">
        <v>2025</v>
      </c>
      <c r="L34" s="462">
        <v>22.295649999999998</v>
      </c>
      <c r="M34" s="46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4">
        <v>0</v>
      </c>
      <c r="AI34" s="4">
        <v>0</v>
      </c>
      <c r="AJ34" s="4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4">
        <v>0</v>
      </c>
      <c r="AV34" s="4"/>
    </row>
    <row r="35" spans="1:48" ht="15.75" customHeight="1" x14ac:dyDescent="0.25">
      <c r="A35" s="419"/>
      <c r="B35" s="463"/>
      <c r="C35" s="603"/>
      <c r="D35" s="421"/>
      <c r="E35" s="423"/>
      <c r="F35" s="6" t="s">
        <v>19</v>
      </c>
      <c r="G35" s="6" t="s">
        <v>22</v>
      </c>
      <c r="H35" s="10" t="s">
        <v>59</v>
      </c>
      <c r="I35" s="6" t="s">
        <v>292</v>
      </c>
      <c r="J35" s="464"/>
      <c r="K35" s="464"/>
      <c r="L35" s="462"/>
      <c r="M35" s="46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4">
        <v>0</v>
      </c>
      <c r="AI35" s="4">
        <v>0</v>
      </c>
      <c r="AJ35" s="4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4">
        <v>0</v>
      </c>
      <c r="AV35" s="4"/>
    </row>
    <row r="36" spans="1:48" ht="15.75" customHeight="1" x14ac:dyDescent="0.25">
      <c r="A36" s="419"/>
      <c r="B36" s="463"/>
      <c r="C36" s="603"/>
      <c r="D36" s="421"/>
      <c r="E36" s="423"/>
      <c r="F36" s="423" t="s">
        <v>39</v>
      </c>
      <c r="G36" s="423" t="s">
        <v>21</v>
      </c>
      <c r="H36" s="423" t="s">
        <v>59</v>
      </c>
      <c r="I36" s="423" t="s">
        <v>365</v>
      </c>
      <c r="J36" s="464"/>
      <c r="K36" s="464"/>
      <c r="L36" s="462"/>
      <c r="M36" s="46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4">
        <v>0</v>
      </c>
      <c r="AI36" s="4">
        <v>0</v>
      </c>
      <c r="AJ36" s="4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4">
        <v>0</v>
      </c>
      <c r="AV36" s="4"/>
    </row>
    <row r="37" spans="1:48" ht="15.75" customHeight="1" x14ac:dyDescent="0.25">
      <c r="A37" s="419"/>
      <c r="B37" s="463"/>
      <c r="C37" s="603"/>
      <c r="D37" s="421"/>
      <c r="E37" s="423"/>
      <c r="F37" s="423"/>
      <c r="G37" s="423"/>
      <c r="H37" s="423"/>
      <c r="I37" s="423"/>
      <c r="J37" s="464"/>
      <c r="K37" s="464"/>
      <c r="L37" s="462"/>
      <c r="M37" s="46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4">
        <v>0</v>
      </c>
      <c r="AI37" s="4">
        <v>0</v>
      </c>
      <c r="AJ37" s="4">
        <v>0</v>
      </c>
      <c r="AK37" s="192">
        <v>0</v>
      </c>
      <c r="AL37" s="192">
        <v>0</v>
      </c>
      <c r="AM37" s="192">
        <v>0</v>
      </c>
      <c r="AN37" s="192">
        <v>0</v>
      </c>
      <c r="AO37" s="192">
        <v>0</v>
      </c>
      <c r="AP37" s="192">
        <v>0</v>
      </c>
      <c r="AQ37" s="192">
        <v>0</v>
      </c>
      <c r="AR37" s="192">
        <v>0</v>
      </c>
      <c r="AS37" s="192">
        <v>0</v>
      </c>
      <c r="AT37" s="192">
        <v>0</v>
      </c>
      <c r="AU37" s="4">
        <v>0</v>
      </c>
      <c r="AV37" s="4"/>
    </row>
    <row r="38" spans="1:48" ht="20.25" customHeight="1" x14ac:dyDescent="0.25">
      <c r="A38" s="419"/>
      <c r="B38" s="463"/>
      <c r="C38" s="603"/>
      <c r="D38" s="421"/>
      <c r="E38" s="423"/>
      <c r="F38" s="423"/>
      <c r="G38" s="423"/>
      <c r="H38" s="423"/>
      <c r="I38" s="423"/>
      <c r="J38" s="464"/>
      <c r="K38" s="464"/>
      <c r="L38" s="462"/>
      <c r="M38" s="46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192">
        <v>0</v>
      </c>
      <c r="AD38" s="192">
        <v>0</v>
      </c>
      <c r="AE38" s="192">
        <v>0</v>
      </c>
      <c r="AF38" s="192">
        <v>0</v>
      </c>
      <c r="AG38" s="192">
        <v>0</v>
      </c>
      <c r="AH38" s="4">
        <v>0</v>
      </c>
      <c r="AI38" s="4">
        <v>0</v>
      </c>
      <c r="AJ38" s="4">
        <v>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0</v>
      </c>
      <c r="AR38" s="192">
        <v>0</v>
      </c>
      <c r="AS38" s="192">
        <v>0</v>
      </c>
      <c r="AT38" s="192">
        <v>0</v>
      </c>
      <c r="AU38" s="4">
        <v>0</v>
      </c>
      <c r="AV38" s="4"/>
    </row>
    <row r="39" spans="1:48" ht="18" customHeight="1" x14ac:dyDescent="0.25">
      <c r="A39" s="420"/>
      <c r="B39" s="463"/>
      <c r="C39" s="603"/>
      <c r="D39" s="421"/>
      <c r="E39" s="423"/>
      <c r="F39" s="423"/>
      <c r="G39" s="423"/>
      <c r="H39" s="423"/>
      <c r="I39" s="423"/>
      <c r="J39" s="464"/>
      <c r="K39" s="464"/>
      <c r="L39" s="462"/>
      <c r="M39" s="462"/>
      <c r="N39" s="231">
        <f t="shared" ref="N39:T39" si="8">SUM(N34:N38)</f>
        <v>0</v>
      </c>
      <c r="O39" s="231">
        <f t="shared" si="8"/>
        <v>0</v>
      </c>
      <c r="P39" s="231">
        <f t="shared" si="8"/>
        <v>0</v>
      </c>
      <c r="Q39" s="231">
        <f t="shared" si="8"/>
        <v>0</v>
      </c>
      <c r="R39" s="231">
        <f>SUM(R34:R38)</f>
        <v>1.29</v>
      </c>
      <c r="S39" s="231">
        <f t="shared" si="8"/>
        <v>1.29</v>
      </c>
      <c r="T39" s="231">
        <f t="shared" si="8"/>
        <v>1.29</v>
      </c>
      <c r="U39" s="232">
        <f t="shared" si="7"/>
        <v>3.87</v>
      </c>
      <c r="V39" s="232" t="s">
        <v>11</v>
      </c>
      <c r="W39" s="194">
        <f t="shared" ref="W39:AU39" si="9">SUM(W34:W38)</f>
        <v>0</v>
      </c>
      <c r="X39" s="194">
        <f t="shared" si="9"/>
        <v>0</v>
      </c>
      <c r="Y39" s="194">
        <f t="shared" si="9"/>
        <v>0</v>
      </c>
      <c r="Z39" s="194">
        <f t="shared" si="9"/>
        <v>0</v>
      </c>
      <c r="AA39" s="194">
        <f t="shared" si="9"/>
        <v>0</v>
      </c>
      <c r="AB39" s="194">
        <f t="shared" si="9"/>
        <v>0</v>
      </c>
      <c r="AC39" s="194">
        <f t="shared" si="9"/>
        <v>0</v>
      </c>
      <c r="AD39" s="194">
        <f t="shared" si="9"/>
        <v>0</v>
      </c>
      <c r="AE39" s="194">
        <f t="shared" si="9"/>
        <v>0</v>
      </c>
      <c r="AF39" s="194">
        <f t="shared" si="9"/>
        <v>0</v>
      </c>
      <c r="AG39" s="194">
        <f t="shared" si="9"/>
        <v>0</v>
      </c>
      <c r="AH39" s="231">
        <f t="shared" si="9"/>
        <v>0</v>
      </c>
      <c r="AI39" s="231">
        <f t="shared" si="9"/>
        <v>0</v>
      </c>
      <c r="AJ39" s="231">
        <f t="shared" si="9"/>
        <v>0</v>
      </c>
      <c r="AK39" s="194">
        <f t="shared" si="9"/>
        <v>0</v>
      </c>
      <c r="AL39" s="194">
        <f t="shared" si="9"/>
        <v>0</v>
      </c>
      <c r="AM39" s="194">
        <f t="shared" si="9"/>
        <v>0</v>
      </c>
      <c r="AN39" s="194">
        <f t="shared" si="9"/>
        <v>0</v>
      </c>
      <c r="AO39" s="194">
        <f t="shared" si="9"/>
        <v>0</v>
      </c>
      <c r="AP39" s="194">
        <f t="shared" si="9"/>
        <v>0</v>
      </c>
      <c r="AQ39" s="194">
        <f t="shared" si="9"/>
        <v>0</v>
      </c>
      <c r="AR39" s="194">
        <f t="shared" si="9"/>
        <v>0</v>
      </c>
      <c r="AS39" s="194">
        <f t="shared" si="9"/>
        <v>0</v>
      </c>
      <c r="AT39" s="194">
        <f t="shared" si="9"/>
        <v>0</v>
      </c>
      <c r="AU39" s="231">
        <f t="shared" si="9"/>
        <v>0</v>
      </c>
      <c r="AV39" s="231"/>
    </row>
    <row r="40" spans="1:48" ht="15.75" hidden="1" customHeight="1" x14ac:dyDescent="0.25">
      <c r="A40" s="414" t="s">
        <v>154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65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89"/>
      <c r="AI40" s="189"/>
      <c r="AJ40" s="189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89"/>
      <c r="AV40" s="303"/>
    </row>
    <row r="41" spans="1:48" ht="15.75" customHeight="1" x14ac:dyDescent="0.25">
      <c r="A41" s="466"/>
      <c r="B41" s="463" t="s">
        <v>207</v>
      </c>
      <c r="C41" s="603" t="s">
        <v>60</v>
      </c>
      <c r="D41" s="421" t="s">
        <v>257</v>
      </c>
      <c r="E41" s="42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464">
        <v>2023</v>
      </c>
      <c r="K41" s="464">
        <v>2025</v>
      </c>
      <c r="L41" s="462">
        <v>3.4368099999999999</v>
      </c>
      <c r="M41" s="46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4">
        <v>0</v>
      </c>
      <c r="AI41" s="4">
        <v>0</v>
      </c>
      <c r="AJ41" s="4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4">
        <v>0</v>
      </c>
      <c r="AV41" s="303"/>
    </row>
    <row r="42" spans="1:48" ht="15.75" customHeight="1" x14ac:dyDescent="0.25">
      <c r="A42" s="467"/>
      <c r="B42" s="463"/>
      <c r="C42" s="603"/>
      <c r="D42" s="421"/>
      <c r="E42" s="423"/>
      <c r="F42" s="6" t="s">
        <v>19</v>
      </c>
      <c r="G42" s="6" t="s">
        <v>22</v>
      </c>
      <c r="H42" s="10" t="s">
        <v>59</v>
      </c>
      <c r="I42" s="6" t="s">
        <v>293</v>
      </c>
      <c r="J42" s="464"/>
      <c r="K42" s="464"/>
      <c r="L42" s="462"/>
      <c r="M42" s="46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4">
        <v>0</v>
      </c>
      <c r="AI42" s="4">
        <v>0</v>
      </c>
      <c r="AJ42" s="4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4">
        <v>0</v>
      </c>
      <c r="AV42" s="303"/>
    </row>
    <row r="43" spans="1:48" ht="15.75" customHeight="1" x14ac:dyDescent="0.25">
      <c r="A43" s="467"/>
      <c r="B43" s="463"/>
      <c r="C43" s="603"/>
      <c r="D43" s="421"/>
      <c r="E43" s="423"/>
      <c r="F43" s="423" t="s">
        <v>39</v>
      </c>
      <c r="G43" s="423" t="s">
        <v>21</v>
      </c>
      <c r="H43" s="423" t="s">
        <v>59</v>
      </c>
      <c r="I43" s="423" t="s">
        <v>367</v>
      </c>
      <c r="J43" s="464"/>
      <c r="K43" s="464"/>
      <c r="L43" s="462"/>
      <c r="M43" s="46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4">
        <v>0</v>
      </c>
      <c r="AI43" s="4">
        <v>0</v>
      </c>
      <c r="AJ43" s="4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4">
        <v>0</v>
      </c>
      <c r="AV43" s="303"/>
    </row>
    <row r="44" spans="1:48" ht="15.75" customHeight="1" x14ac:dyDescent="0.25">
      <c r="A44" s="467"/>
      <c r="B44" s="463"/>
      <c r="C44" s="603"/>
      <c r="D44" s="421"/>
      <c r="E44" s="423"/>
      <c r="F44" s="423"/>
      <c r="G44" s="423"/>
      <c r="H44" s="423"/>
      <c r="I44" s="423"/>
      <c r="J44" s="464"/>
      <c r="K44" s="464"/>
      <c r="L44" s="462"/>
      <c r="M44" s="46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4">
        <v>0</v>
      </c>
      <c r="AI44" s="4">
        <v>0</v>
      </c>
      <c r="AJ44" s="4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4">
        <v>0</v>
      </c>
      <c r="AV44" s="303"/>
    </row>
    <row r="45" spans="1:48" ht="20.25" customHeight="1" x14ac:dyDescent="0.25">
      <c r="A45" s="467"/>
      <c r="B45" s="463"/>
      <c r="C45" s="603"/>
      <c r="D45" s="421"/>
      <c r="E45" s="423"/>
      <c r="F45" s="423"/>
      <c r="G45" s="423"/>
      <c r="H45" s="423"/>
      <c r="I45" s="423"/>
      <c r="J45" s="464"/>
      <c r="K45" s="464"/>
      <c r="L45" s="462"/>
      <c r="M45" s="46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0</v>
      </c>
      <c r="AC45" s="192">
        <v>0</v>
      </c>
      <c r="AD45" s="192">
        <v>0</v>
      </c>
      <c r="AE45" s="192">
        <v>0</v>
      </c>
      <c r="AF45" s="192">
        <v>0</v>
      </c>
      <c r="AG45" s="192">
        <v>0</v>
      </c>
      <c r="AH45" s="4">
        <v>0</v>
      </c>
      <c r="AI45" s="4">
        <v>0</v>
      </c>
      <c r="AJ45" s="4">
        <v>0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192">
        <v>0</v>
      </c>
      <c r="AR45" s="192">
        <v>0</v>
      </c>
      <c r="AS45" s="192">
        <v>0</v>
      </c>
      <c r="AT45" s="192">
        <v>0</v>
      </c>
      <c r="AU45" s="4">
        <v>0</v>
      </c>
      <c r="AV45" s="303"/>
    </row>
    <row r="46" spans="1:48" ht="19.5" customHeight="1" x14ac:dyDescent="0.25">
      <c r="A46" s="468"/>
      <c r="B46" s="463"/>
      <c r="C46" s="603"/>
      <c r="D46" s="421"/>
      <c r="E46" s="423"/>
      <c r="F46" s="423"/>
      <c r="G46" s="423"/>
      <c r="H46" s="423"/>
      <c r="I46" s="423"/>
      <c r="J46" s="464"/>
      <c r="K46" s="464"/>
      <c r="L46" s="462"/>
      <c r="M46" s="462"/>
      <c r="N46" s="231">
        <f t="shared" ref="N46:T46" si="11">SUM(N41:N45)</f>
        <v>0</v>
      </c>
      <c r="O46" s="231">
        <f t="shared" si="11"/>
        <v>0</v>
      </c>
      <c r="P46" s="231">
        <f t="shared" si="11"/>
        <v>0</v>
      </c>
      <c r="Q46" s="231">
        <f t="shared" si="11"/>
        <v>0</v>
      </c>
      <c r="R46" s="231">
        <f t="shared" si="11"/>
        <v>1.1456</v>
      </c>
      <c r="S46" s="231">
        <f t="shared" si="11"/>
        <v>1.1456</v>
      </c>
      <c r="T46" s="231">
        <f t="shared" si="11"/>
        <v>1.145</v>
      </c>
      <c r="U46" s="232">
        <f t="shared" si="10"/>
        <v>3.4361999999999999</v>
      </c>
      <c r="V46" s="232" t="s">
        <v>11</v>
      </c>
      <c r="W46" s="194">
        <f t="shared" ref="W46:AU46" si="12">SUM(W41:W45)</f>
        <v>0</v>
      </c>
      <c r="X46" s="194">
        <f t="shared" si="12"/>
        <v>0</v>
      </c>
      <c r="Y46" s="194">
        <f t="shared" si="12"/>
        <v>0</v>
      </c>
      <c r="Z46" s="194">
        <f t="shared" si="12"/>
        <v>0</v>
      </c>
      <c r="AA46" s="194">
        <f t="shared" si="12"/>
        <v>0</v>
      </c>
      <c r="AB46" s="194">
        <f t="shared" si="12"/>
        <v>0</v>
      </c>
      <c r="AC46" s="194">
        <f t="shared" si="12"/>
        <v>0</v>
      </c>
      <c r="AD46" s="194">
        <f t="shared" si="12"/>
        <v>0</v>
      </c>
      <c r="AE46" s="194">
        <f t="shared" si="12"/>
        <v>0</v>
      </c>
      <c r="AF46" s="194">
        <f t="shared" si="12"/>
        <v>0</v>
      </c>
      <c r="AG46" s="194">
        <f t="shared" si="12"/>
        <v>0</v>
      </c>
      <c r="AH46" s="231">
        <f t="shared" si="12"/>
        <v>0</v>
      </c>
      <c r="AI46" s="231">
        <f t="shared" si="12"/>
        <v>0</v>
      </c>
      <c r="AJ46" s="231">
        <f t="shared" si="12"/>
        <v>0</v>
      </c>
      <c r="AK46" s="194">
        <f t="shared" si="12"/>
        <v>0</v>
      </c>
      <c r="AL46" s="194">
        <f t="shared" si="12"/>
        <v>0</v>
      </c>
      <c r="AM46" s="194">
        <f t="shared" si="12"/>
        <v>0</v>
      </c>
      <c r="AN46" s="194">
        <f t="shared" si="12"/>
        <v>0</v>
      </c>
      <c r="AO46" s="194">
        <f t="shared" si="12"/>
        <v>0</v>
      </c>
      <c r="AP46" s="194">
        <f t="shared" si="12"/>
        <v>0</v>
      </c>
      <c r="AQ46" s="194">
        <f t="shared" si="12"/>
        <v>0</v>
      </c>
      <c r="AR46" s="194">
        <f t="shared" si="12"/>
        <v>0</v>
      </c>
      <c r="AS46" s="194">
        <f t="shared" si="12"/>
        <v>0</v>
      </c>
      <c r="AT46" s="194">
        <f t="shared" si="12"/>
        <v>0</v>
      </c>
      <c r="AU46" s="231">
        <f t="shared" si="12"/>
        <v>0</v>
      </c>
      <c r="AV46" s="329"/>
    </row>
    <row r="47" spans="1:48" ht="15.75" hidden="1" customHeight="1" x14ac:dyDescent="0.25">
      <c r="A47" s="414" t="s">
        <v>155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65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89"/>
      <c r="AI47" s="189"/>
      <c r="AJ47" s="189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89"/>
      <c r="AV47" s="303"/>
    </row>
    <row r="48" spans="1:48" ht="15.75" customHeight="1" x14ac:dyDescent="0.25">
      <c r="A48" s="466"/>
      <c r="B48" s="463" t="s">
        <v>208</v>
      </c>
      <c r="C48" s="603" t="s">
        <v>61</v>
      </c>
      <c r="D48" s="421" t="s">
        <v>260</v>
      </c>
      <c r="E48" s="423" t="s">
        <v>122</v>
      </c>
      <c r="F48" s="6" t="s">
        <v>18</v>
      </c>
      <c r="G48" s="6" t="s">
        <v>20</v>
      </c>
      <c r="H48" s="6" t="s">
        <v>368</v>
      </c>
      <c r="I48" s="6" t="s">
        <v>57</v>
      </c>
      <c r="J48" s="464">
        <v>2022</v>
      </c>
      <c r="K48" s="464">
        <v>2023</v>
      </c>
      <c r="L48" s="462">
        <v>1.18391</v>
      </c>
      <c r="M48" s="46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192">
        <v>0</v>
      </c>
      <c r="AD48" s="192">
        <v>0</v>
      </c>
      <c r="AE48" s="192">
        <v>0</v>
      </c>
      <c r="AF48" s="192">
        <v>0</v>
      </c>
      <c r="AG48" s="192">
        <v>0</v>
      </c>
      <c r="AH48" s="4">
        <v>0</v>
      </c>
      <c r="AI48" s="4">
        <v>0</v>
      </c>
      <c r="AJ48" s="4">
        <v>0</v>
      </c>
      <c r="AK48" s="192">
        <v>0</v>
      </c>
      <c r="AL48" s="192">
        <v>0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4">
        <v>0</v>
      </c>
      <c r="AV48" s="303"/>
    </row>
    <row r="49" spans="1:48" ht="15.75" customHeight="1" x14ac:dyDescent="0.25">
      <c r="A49" s="467"/>
      <c r="B49" s="463"/>
      <c r="C49" s="603"/>
      <c r="D49" s="421"/>
      <c r="E49" s="423"/>
      <c r="F49" s="6" t="s">
        <v>19</v>
      </c>
      <c r="G49" s="6" t="s">
        <v>22</v>
      </c>
      <c r="H49" s="6" t="s">
        <v>294</v>
      </c>
      <c r="I49" s="6" t="s">
        <v>294</v>
      </c>
      <c r="J49" s="464"/>
      <c r="K49" s="464"/>
      <c r="L49" s="462"/>
      <c r="M49" s="46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0</v>
      </c>
      <c r="AH49" s="4">
        <v>0</v>
      </c>
      <c r="AI49" s="4">
        <v>0</v>
      </c>
      <c r="AJ49" s="4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4">
        <v>0</v>
      </c>
      <c r="AV49" s="303"/>
    </row>
    <row r="50" spans="1:48" ht="15.75" customHeight="1" x14ac:dyDescent="0.25">
      <c r="A50" s="467"/>
      <c r="B50" s="463"/>
      <c r="C50" s="603"/>
      <c r="D50" s="421"/>
      <c r="E50" s="423"/>
      <c r="F50" s="423" t="s">
        <v>39</v>
      </c>
      <c r="G50" s="423" t="s">
        <v>21</v>
      </c>
      <c r="H50" s="423" t="s">
        <v>316</v>
      </c>
      <c r="I50" s="423" t="s">
        <v>58</v>
      </c>
      <c r="J50" s="464"/>
      <c r="K50" s="464"/>
      <c r="L50" s="462"/>
      <c r="M50" s="46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192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0</v>
      </c>
      <c r="AH50" s="4">
        <v>0</v>
      </c>
      <c r="AI50" s="4">
        <v>0</v>
      </c>
      <c r="AJ50" s="4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4">
        <v>0</v>
      </c>
      <c r="AV50" s="303"/>
    </row>
    <row r="51" spans="1:48" ht="15.75" customHeight="1" x14ac:dyDescent="0.25">
      <c r="A51" s="467"/>
      <c r="B51" s="463"/>
      <c r="C51" s="603"/>
      <c r="D51" s="421"/>
      <c r="E51" s="423"/>
      <c r="F51" s="423"/>
      <c r="G51" s="423"/>
      <c r="H51" s="423"/>
      <c r="I51" s="423"/>
      <c r="J51" s="464"/>
      <c r="K51" s="464"/>
      <c r="L51" s="462"/>
      <c r="M51" s="46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4">
        <v>0</v>
      </c>
      <c r="AI51" s="4">
        <v>0</v>
      </c>
      <c r="AJ51" s="4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4">
        <v>0</v>
      </c>
      <c r="AV51" s="303"/>
    </row>
    <row r="52" spans="1:48" ht="20.25" customHeight="1" x14ac:dyDescent="0.25">
      <c r="A52" s="467"/>
      <c r="B52" s="463"/>
      <c r="C52" s="603"/>
      <c r="D52" s="421"/>
      <c r="E52" s="423"/>
      <c r="F52" s="423"/>
      <c r="G52" s="423"/>
      <c r="H52" s="423"/>
      <c r="I52" s="423"/>
      <c r="J52" s="464"/>
      <c r="K52" s="464"/>
      <c r="L52" s="462"/>
      <c r="M52" s="46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4">
        <v>0</v>
      </c>
      <c r="AI52" s="4">
        <v>0</v>
      </c>
      <c r="AJ52" s="4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4">
        <v>0</v>
      </c>
      <c r="AV52" s="303"/>
    </row>
    <row r="53" spans="1:48" ht="19.5" customHeight="1" x14ac:dyDescent="0.25">
      <c r="A53" s="468"/>
      <c r="B53" s="463"/>
      <c r="C53" s="603"/>
      <c r="D53" s="421"/>
      <c r="E53" s="423"/>
      <c r="F53" s="423"/>
      <c r="G53" s="423"/>
      <c r="H53" s="423"/>
      <c r="I53" s="423"/>
      <c r="J53" s="464"/>
      <c r="K53" s="464"/>
      <c r="L53" s="462"/>
      <c r="M53" s="462"/>
      <c r="N53" s="231">
        <f t="shared" ref="N53:T53" si="14">SUM(N48:N52)</f>
        <v>0</v>
      </c>
      <c r="O53" s="231">
        <f t="shared" si="14"/>
        <v>0</v>
      </c>
      <c r="P53" s="231">
        <f t="shared" si="14"/>
        <v>0</v>
      </c>
      <c r="Q53" s="231">
        <f t="shared" si="14"/>
        <v>0</v>
      </c>
      <c r="R53" s="231">
        <f t="shared" si="14"/>
        <v>1.48E-3</v>
      </c>
      <c r="S53" s="231">
        <f t="shared" si="14"/>
        <v>1.48E-3</v>
      </c>
      <c r="T53" s="231">
        <f t="shared" si="14"/>
        <v>1.48E-3</v>
      </c>
      <c r="U53" s="232">
        <f t="shared" si="13"/>
        <v>4.4399999999999995E-3</v>
      </c>
      <c r="V53" s="232" t="s">
        <v>11</v>
      </c>
      <c r="W53" s="194">
        <f t="shared" ref="W53:AU53" si="15">SUM(W48:W52)</f>
        <v>0</v>
      </c>
      <c r="X53" s="194">
        <f t="shared" si="15"/>
        <v>0</v>
      </c>
      <c r="Y53" s="194">
        <f t="shared" si="15"/>
        <v>0</v>
      </c>
      <c r="Z53" s="194">
        <f t="shared" si="15"/>
        <v>0</v>
      </c>
      <c r="AA53" s="194">
        <f t="shared" si="15"/>
        <v>0</v>
      </c>
      <c r="AB53" s="194">
        <f t="shared" si="15"/>
        <v>0</v>
      </c>
      <c r="AC53" s="194">
        <f t="shared" si="15"/>
        <v>0</v>
      </c>
      <c r="AD53" s="194">
        <f t="shared" si="15"/>
        <v>0</v>
      </c>
      <c r="AE53" s="194">
        <f t="shared" si="15"/>
        <v>0</v>
      </c>
      <c r="AF53" s="194">
        <f t="shared" si="15"/>
        <v>0</v>
      </c>
      <c r="AG53" s="194">
        <f t="shared" si="15"/>
        <v>0</v>
      </c>
      <c r="AH53" s="231">
        <f t="shared" si="15"/>
        <v>0</v>
      </c>
      <c r="AI53" s="231">
        <f t="shared" si="15"/>
        <v>0</v>
      </c>
      <c r="AJ53" s="231">
        <f t="shared" si="15"/>
        <v>0</v>
      </c>
      <c r="AK53" s="194">
        <f t="shared" si="15"/>
        <v>0</v>
      </c>
      <c r="AL53" s="194">
        <f t="shared" si="15"/>
        <v>0</v>
      </c>
      <c r="AM53" s="194">
        <f t="shared" si="15"/>
        <v>0</v>
      </c>
      <c r="AN53" s="194">
        <f t="shared" si="15"/>
        <v>0</v>
      </c>
      <c r="AO53" s="194">
        <f t="shared" si="15"/>
        <v>0</v>
      </c>
      <c r="AP53" s="194">
        <f t="shared" si="15"/>
        <v>0</v>
      </c>
      <c r="AQ53" s="194">
        <f t="shared" si="15"/>
        <v>0</v>
      </c>
      <c r="AR53" s="194">
        <f t="shared" si="15"/>
        <v>0</v>
      </c>
      <c r="AS53" s="194">
        <f t="shared" si="15"/>
        <v>0</v>
      </c>
      <c r="AT53" s="194">
        <f t="shared" si="15"/>
        <v>0</v>
      </c>
      <c r="AU53" s="231">
        <f t="shared" si="15"/>
        <v>0</v>
      </c>
      <c r="AV53" s="329"/>
    </row>
    <row r="54" spans="1:48" ht="15.75" hidden="1" customHeight="1" x14ac:dyDescent="0.25">
      <c r="A54" s="410" t="s">
        <v>27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.75" hidden="1" customHeight="1" x14ac:dyDescent="0.25">
      <c r="A55" s="414" t="s">
        <v>156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7"/>
    </row>
    <row r="56" spans="1:48" ht="23.25" hidden="1" customHeight="1" x14ac:dyDescent="0.25">
      <c r="A56" s="469" t="s">
        <v>65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89"/>
      <c r="AI56" s="189"/>
      <c r="AJ56" s="189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89"/>
      <c r="AV56" s="303"/>
    </row>
    <row r="57" spans="1:48" ht="15.75" hidden="1" customHeight="1" x14ac:dyDescent="0.25">
      <c r="A57" s="414" t="s">
        <v>157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65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89"/>
      <c r="AI57" s="189"/>
      <c r="AJ57" s="189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89"/>
      <c r="AV57" s="303"/>
    </row>
    <row r="58" spans="1:48" ht="23.25" hidden="1" customHeight="1" x14ac:dyDescent="0.25">
      <c r="A58" s="469" t="s">
        <v>65</v>
      </c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89"/>
      <c r="AI58" s="189"/>
      <c r="AJ58" s="189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89"/>
      <c r="AV58" s="303"/>
    </row>
    <row r="59" spans="1:48" ht="15.75" hidden="1" customHeight="1" x14ac:dyDescent="0.25">
      <c r="A59" s="414" t="s">
        <v>158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65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89"/>
      <c r="AI59" s="189"/>
      <c r="AJ59" s="189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89"/>
      <c r="AV59" s="303"/>
    </row>
    <row r="60" spans="1:48" ht="19.5" customHeight="1" x14ac:dyDescent="0.25">
      <c r="A60" s="472"/>
      <c r="B60" s="421" t="s">
        <v>209</v>
      </c>
      <c r="C60" s="604" t="s">
        <v>67</v>
      </c>
      <c r="D60" s="421" t="s">
        <v>258</v>
      </c>
      <c r="E60" s="423" t="s">
        <v>276</v>
      </c>
      <c r="F60" s="6" t="s">
        <v>18</v>
      </c>
      <c r="G60" s="6" t="s">
        <v>20</v>
      </c>
      <c r="H60" s="6" t="s">
        <v>296</v>
      </c>
      <c r="I60" s="6" t="s">
        <v>296</v>
      </c>
      <c r="J60" s="464">
        <v>2023</v>
      </c>
      <c r="K60" s="464">
        <v>2023</v>
      </c>
      <c r="L60" s="462">
        <v>981.74878000000001</v>
      </c>
      <c r="M60" s="46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5">
        <v>0</v>
      </c>
      <c r="AI60" s="5">
        <v>0</v>
      </c>
      <c r="AJ60" s="5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5">
        <v>0</v>
      </c>
      <c r="AV60" s="303"/>
    </row>
    <row r="61" spans="1:48" ht="19.5" customHeight="1" x14ac:dyDescent="0.25">
      <c r="A61" s="473"/>
      <c r="B61" s="421"/>
      <c r="C61" s="604"/>
      <c r="D61" s="421"/>
      <c r="E61" s="423"/>
      <c r="F61" s="6" t="s">
        <v>19</v>
      </c>
      <c r="G61" s="6" t="s">
        <v>22</v>
      </c>
      <c r="H61" s="6" t="s">
        <v>296</v>
      </c>
      <c r="I61" s="6" t="s">
        <v>296</v>
      </c>
      <c r="J61" s="464"/>
      <c r="K61" s="464"/>
      <c r="L61" s="462"/>
      <c r="M61" s="46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4">
        <v>0</v>
      </c>
      <c r="X61" s="94">
        <v>0</v>
      </c>
      <c r="Y61" s="94">
        <v>0</v>
      </c>
      <c r="Z61" s="94">
        <v>0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5">
        <v>0</v>
      </c>
      <c r="AI61" s="5">
        <v>0</v>
      </c>
      <c r="AJ61" s="5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5">
        <v>0</v>
      </c>
      <c r="AV61" s="303"/>
    </row>
    <row r="62" spans="1:48" ht="19.5" customHeight="1" x14ac:dyDescent="0.25">
      <c r="A62" s="473"/>
      <c r="B62" s="421"/>
      <c r="C62" s="604"/>
      <c r="D62" s="421"/>
      <c r="E62" s="423"/>
      <c r="F62" s="423" t="s">
        <v>39</v>
      </c>
      <c r="G62" s="423" t="s">
        <v>21</v>
      </c>
      <c r="H62" s="423" t="s">
        <v>59</v>
      </c>
      <c r="I62" s="423" t="s">
        <v>295</v>
      </c>
      <c r="J62" s="464"/>
      <c r="K62" s="464"/>
      <c r="L62" s="462"/>
      <c r="M62" s="46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5">
        <v>0</v>
      </c>
      <c r="AI62" s="5">
        <v>0</v>
      </c>
      <c r="AJ62" s="5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5">
        <v>0</v>
      </c>
      <c r="AV62" s="303"/>
    </row>
    <row r="63" spans="1:48" ht="19.5" customHeight="1" x14ac:dyDescent="0.25">
      <c r="A63" s="473"/>
      <c r="B63" s="421"/>
      <c r="C63" s="604"/>
      <c r="D63" s="421"/>
      <c r="E63" s="423"/>
      <c r="F63" s="423"/>
      <c r="G63" s="423"/>
      <c r="H63" s="423"/>
      <c r="I63" s="423"/>
      <c r="J63" s="464"/>
      <c r="K63" s="464"/>
      <c r="L63" s="462"/>
      <c r="M63" s="46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5">
        <v>0</v>
      </c>
      <c r="AI63" s="5">
        <v>0</v>
      </c>
      <c r="AJ63" s="5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5">
        <v>0</v>
      </c>
      <c r="AV63" s="303"/>
    </row>
    <row r="64" spans="1:48" ht="18" customHeight="1" x14ac:dyDescent="0.25">
      <c r="A64" s="473"/>
      <c r="B64" s="421"/>
      <c r="C64" s="604"/>
      <c r="D64" s="421"/>
      <c r="E64" s="423"/>
      <c r="F64" s="423"/>
      <c r="G64" s="423"/>
      <c r="H64" s="423"/>
      <c r="I64" s="423"/>
      <c r="J64" s="464"/>
      <c r="K64" s="464"/>
      <c r="L64" s="462"/>
      <c r="M64" s="46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94">
        <f t="shared" ref="W64:AJ64" si="17">W65</f>
        <v>0</v>
      </c>
      <c r="X64" s="94">
        <f t="shared" si="17"/>
        <v>0</v>
      </c>
      <c r="Y64" s="94">
        <f t="shared" si="17"/>
        <v>0</v>
      </c>
      <c r="Z64" s="94">
        <f t="shared" si="17"/>
        <v>0</v>
      </c>
      <c r="AA64" s="94">
        <f t="shared" si="17"/>
        <v>0</v>
      </c>
      <c r="AB64" s="94">
        <f t="shared" si="17"/>
        <v>0</v>
      </c>
      <c r="AC64" s="94">
        <f t="shared" si="17"/>
        <v>0</v>
      </c>
      <c r="AD64" s="94">
        <f t="shared" si="17"/>
        <v>0</v>
      </c>
      <c r="AE64" s="94">
        <f t="shared" si="17"/>
        <v>0</v>
      </c>
      <c r="AF64" s="94">
        <f t="shared" si="17"/>
        <v>0</v>
      </c>
      <c r="AG64" s="94">
        <f t="shared" si="17"/>
        <v>0</v>
      </c>
      <c r="AH64" s="94">
        <f t="shared" si="17"/>
        <v>0</v>
      </c>
      <c r="AI64" s="94">
        <f t="shared" si="17"/>
        <v>0</v>
      </c>
      <c r="AJ64" s="94">
        <f t="shared" si="17"/>
        <v>0</v>
      </c>
      <c r="AK64" s="94">
        <f>AK65</f>
        <v>11.5</v>
      </c>
      <c r="AL64" s="94">
        <v>0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5">
        <v>0</v>
      </c>
      <c r="AV64" s="303"/>
    </row>
    <row r="65" spans="1:48" s="235" customFormat="1" ht="18" hidden="1" customHeight="1" x14ac:dyDescent="0.25">
      <c r="A65" s="473"/>
      <c r="B65" s="421"/>
      <c r="C65" s="604"/>
      <c r="D65" s="421"/>
      <c r="E65" s="423"/>
      <c r="F65" s="423"/>
      <c r="G65" s="423"/>
      <c r="H65" s="423"/>
      <c r="I65" s="423"/>
      <c r="J65" s="464"/>
      <c r="K65" s="464"/>
      <c r="L65" s="462"/>
      <c r="M65" s="462"/>
      <c r="N65" s="234"/>
      <c r="O65" s="234"/>
      <c r="P65" s="234"/>
      <c r="Q65" s="234"/>
      <c r="R65" s="234"/>
      <c r="S65" s="234"/>
      <c r="T65" s="234"/>
      <c r="U65" s="234"/>
      <c r="V65" s="237" t="s">
        <v>959</v>
      </c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>
        <v>0</v>
      </c>
      <c r="AH65" s="234"/>
      <c r="AI65" s="234"/>
      <c r="AJ65" s="234"/>
      <c r="AK65" s="209">
        <f>11.5</f>
        <v>11.5</v>
      </c>
      <c r="AL65" s="209"/>
      <c r="AM65" s="209"/>
      <c r="AN65" s="209"/>
      <c r="AO65" s="209"/>
      <c r="AP65" s="209"/>
      <c r="AQ65" s="209"/>
      <c r="AR65" s="209"/>
      <c r="AS65" s="209"/>
      <c r="AT65" s="209"/>
      <c r="AU65" s="234"/>
      <c r="AV65" s="330"/>
    </row>
    <row r="66" spans="1:48" ht="17.25" customHeight="1" x14ac:dyDescent="0.25">
      <c r="A66" s="473"/>
      <c r="B66" s="421"/>
      <c r="C66" s="604"/>
      <c r="D66" s="421"/>
      <c r="E66" s="423"/>
      <c r="F66" s="423"/>
      <c r="G66" s="423"/>
      <c r="H66" s="423"/>
      <c r="I66" s="423"/>
      <c r="J66" s="464"/>
      <c r="K66" s="464"/>
      <c r="L66" s="462"/>
      <c r="M66" s="462"/>
      <c r="N66" s="231">
        <f t="shared" ref="N66:T66" si="18">SUM(N60:N64)</f>
        <v>0</v>
      </c>
      <c r="O66" s="231">
        <f t="shared" si="18"/>
        <v>0</v>
      </c>
      <c r="P66" s="231">
        <f t="shared" si="18"/>
        <v>0</v>
      </c>
      <c r="Q66" s="231">
        <f t="shared" si="18"/>
        <v>0</v>
      </c>
      <c r="R66" s="231">
        <f t="shared" si="18"/>
        <v>396.73378000000002</v>
      </c>
      <c r="S66" s="231">
        <f t="shared" si="18"/>
        <v>585.01499999999999</v>
      </c>
      <c r="T66" s="231">
        <f t="shared" si="18"/>
        <v>0</v>
      </c>
      <c r="U66" s="232">
        <f t="shared" si="16"/>
        <v>981.74878000000001</v>
      </c>
      <c r="V66" s="232" t="s">
        <v>11</v>
      </c>
      <c r="W66" s="194">
        <f t="shared" ref="W66:AU66" si="19">SUM(W60:W64)</f>
        <v>0</v>
      </c>
      <c r="X66" s="194">
        <f t="shared" si="19"/>
        <v>0</v>
      </c>
      <c r="Y66" s="194">
        <f t="shared" si="19"/>
        <v>0</v>
      </c>
      <c r="Z66" s="194">
        <f t="shared" si="19"/>
        <v>0</v>
      </c>
      <c r="AA66" s="194">
        <f t="shared" si="19"/>
        <v>0</v>
      </c>
      <c r="AB66" s="194">
        <f t="shared" si="19"/>
        <v>0</v>
      </c>
      <c r="AC66" s="194">
        <f t="shared" si="19"/>
        <v>0</v>
      </c>
      <c r="AD66" s="194">
        <f t="shared" si="19"/>
        <v>0</v>
      </c>
      <c r="AE66" s="194">
        <f t="shared" si="19"/>
        <v>0</v>
      </c>
      <c r="AF66" s="194">
        <f t="shared" si="19"/>
        <v>0</v>
      </c>
      <c r="AG66" s="194">
        <f t="shared" si="19"/>
        <v>0</v>
      </c>
      <c r="AH66" s="231">
        <f t="shared" si="19"/>
        <v>0</v>
      </c>
      <c r="AI66" s="231">
        <f t="shared" si="19"/>
        <v>0</v>
      </c>
      <c r="AJ66" s="231">
        <f t="shared" si="19"/>
        <v>0</v>
      </c>
      <c r="AK66" s="194">
        <f t="shared" si="19"/>
        <v>11.5</v>
      </c>
      <c r="AL66" s="194">
        <f t="shared" si="19"/>
        <v>0</v>
      </c>
      <c r="AM66" s="194">
        <f t="shared" si="19"/>
        <v>0</v>
      </c>
      <c r="AN66" s="194">
        <f t="shared" si="19"/>
        <v>0</v>
      </c>
      <c r="AO66" s="194">
        <f t="shared" si="19"/>
        <v>0</v>
      </c>
      <c r="AP66" s="194">
        <f t="shared" si="19"/>
        <v>0</v>
      </c>
      <c r="AQ66" s="194">
        <f t="shared" si="19"/>
        <v>0</v>
      </c>
      <c r="AR66" s="194">
        <f t="shared" si="19"/>
        <v>0</v>
      </c>
      <c r="AS66" s="194">
        <f t="shared" si="19"/>
        <v>0</v>
      </c>
      <c r="AT66" s="194">
        <f t="shared" si="19"/>
        <v>0</v>
      </c>
      <c r="AU66" s="231">
        <f t="shared" si="19"/>
        <v>0</v>
      </c>
      <c r="AV66" s="329"/>
    </row>
    <row r="67" spans="1:48" ht="19.5" customHeight="1" x14ac:dyDescent="0.25">
      <c r="A67" s="473"/>
      <c r="B67" s="421" t="s">
        <v>210</v>
      </c>
      <c r="C67" s="604" t="s">
        <v>68</v>
      </c>
      <c r="D67" s="421" t="s">
        <v>259</v>
      </c>
      <c r="E67" s="423" t="s">
        <v>277</v>
      </c>
      <c r="F67" s="6" t="s">
        <v>18</v>
      </c>
      <c r="G67" s="6" t="s">
        <v>20</v>
      </c>
      <c r="H67" s="6" t="s">
        <v>296</v>
      </c>
      <c r="I67" s="6" t="s">
        <v>296</v>
      </c>
      <c r="J67" s="464">
        <v>2023</v>
      </c>
      <c r="K67" s="464">
        <v>2023</v>
      </c>
      <c r="L67" s="462">
        <v>97.070650000000001</v>
      </c>
      <c r="M67" s="46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5">
        <v>0</v>
      </c>
      <c r="AI67" s="5">
        <v>0</v>
      </c>
      <c r="AJ67" s="5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0</v>
      </c>
      <c r="AQ67" s="94">
        <v>0</v>
      </c>
      <c r="AR67" s="94">
        <v>0</v>
      </c>
      <c r="AS67" s="94">
        <v>0</v>
      </c>
      <c r="AT67" s="94">
        <v>0</v>
      </c>
      <c r="AU67" s="5">
        <v>0</v>
      </c>
      <c r="AV67" s="303"/>
    </row>
    <row r="68" spans="1:48" ht="19.5" customHeight="1" x14ac:dyDescent="0.25">
      <c r="A68" s="473"/>
      <c r="B68" s="421"/>
      <c r="C68" s="604"/>
      <c r="D68" s="421"/>
      <c r="E68" s="423"/>
      <c r="F68" s="6" t="s">
        <v>19</v>
      </c>
      <c r="G68" s="6" t="s">
        <v>22</v>
      </c>
      <c r="H68" s="6" t="s">
        <v>296</v>
      </c>
      <c r="I68" s="6" t="s">
        <v>296</v>
      </c>
      <c r="J68" s="464"/>
      <c r="K68" s="464"/>
      <c r="L68" s="462"/>
      <c r="M68" s="46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5">
        <v>0</v>
      </c>
      <c r="AI68" s="5">
        <v>0</v>
      </c>
      <c r="AJ68" s="5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5">
        <v>0</v>
      </c>
      <c r="AV68" s="303"/>
    </row>
    <row r="69" spans="1:48" ht="19.5" customHeight="1" x14ac:dyDescent="0.25">
      <c r="A69" s="473"/>
      <c r="B69" s="421"/>
      <c r="C69" s="604"/>
      <c r="D69" s="421"/>
      <c r="E69" s="423"/>
      <c r="F69" s="423" t="s">
        <v>39</v>
      </c>
      <c r="G69" s="423" t="s">
        <v>21</v>
      </c>
      <c r="H69" s="423" t="s">
        <v>59</v>
      </c>
      <c r="I69" s="423" t="s">
        <v>297</v>
      </c>
      <c r="J69" s="464"/>
      <c r="K69" s="464"/>
      <c r="L69" s="462"/>
      <c r="M69" s="46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5">
        <v>0</v>
      </c>
      <c r="AI69" s="5">
        <v>0</v>
      </c>
      <c r="AJ69" s="5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5">
        <v>0</v>
      </c>
      <c r="AV69" s="303"/>
    </row>
    <row r="70" spans="1:48" ht="19.5" customHeight="1" x14ac:dyDescent="0.25">
      <c r="A70" s="473"/>
      <c r="B70" s="421"/>
      <c r="C70" s="604"/>
      <c r="D70" s="421"/>
      <c r="E70" s="423"/>
      <c r="F70" s="423"/>
      <c r="G70" s="423"/>
      <c r="H70" s="423"/>
      <c r="I70" s="423"/>
      <c r="J70" s="464"/>
      <c r="K70" s="464"/>
      <c r="L70" s="462"/>
      <c r="M70" s="46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5">
        <v>0</v>
      </c>
      <c r="AI70" s="5">
        <v>0</v>
      </c>
      <c r="AJ70" s="5">
        <v>0</v>
      </c>
      <c r="AK70" s="94">
        <v>0</v>
      </c>
      <c r="AL70" s="94">
        <v>0</v>
      </c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5">
        <v>0</v>
      </c>
      <c r="AV70" s="303"/>
    </row>
    <row r="71" spans="1:48" ht="18" customHeight="1" x14ac:dyDescent="0.25">
      <c r="A71" s="473"/>
      <c r="B71" s="421"/>
      <c r="C71" s="604"/>
      <c r="D71" s="421"/>
      <c r="E71" s="423"/>
      <c r="F71" s="423"/>
      <c r="G71" s="423"/>
      <c r="H71" s="423"/>
      <c r="I71" s="423"/>
      <c r="J71" s="464"/>
      <c r="K71" s="464"/>
      <c r="L71" s="462"/>
      <c r="M71" s="46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5">
        <v>0</v>
      </c>
      <c r="AI71" s="5">
        <v>0</v>
      </c>
      <c r="AJ71" s="5">
        <v>0</v>
      </c>
      <c r="AK71" s="94">
        <v>0</v>
      </c>
      <c r="AL71" s="94">
        <v>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5">
        <v>0</v>
      </c>
      <c r="AV71" s="303"/>
    </row>
    <row r="72" spans="1:48" ht="17.25" customHeight="1" x14ac:dyDescent="0.25">
      <c r="A72" s="474"/>
      <c r="B72" s="421"/>
      <c r="C72" s="604"/>
      <c r="D72" s="421"/>
      <c r="E72" s="423"/>
      <c r="F72" s="423"/>
      <c r="G72" s="423"/>
      <c r="H72" s="423"/>
      <c r="I72" s="423"/>
      <c r="J72" s="464"/>
      <c r="K72" s="464"/>
      <c r="L72" s="462"/>
      <c r="M72" s="462"/>
      <c r="N72" s="231">
        <f t="shared" ref="N72:T72" si="20">SUM(N67:N71)</f>
        <v>0</v>
      </c>
      <c r="O72" s="231">
        <f t="shared" si="20"/>
        <v>0</v>
      </c>
      <c r="P72" s="231">
        <f t="shared" si="20"/>
        <v>0</v>
      </c>
      <c r="Q72" s="231">
        <f t="shared" si="20"/>
        <v>0</v>
      </c>
      <c r="R72" s="231">
        <f t="shared" si="20"/>
        <v>23.657599999999999</v>
      </c>
      <c r="S72" s="231">
        <f t="shared" si="20"/>
        <v>73.413049999999998</v>
      </c>
      <c r="T72" s="231">
        <f t="shared" si="20"/>
        <v>0</v>
      </c>
      <c r="U72" s="232">
        <f t="shared" si="16"/>
        <v>97.070650000000001</v>
      </c>
      <c r="V72" s="232" t="s">
        <v>11</v>
      </c>
      <c r="W72" s="194">
        <f t="shared" ref="W72:AU72" si="21">SUM(W67:W71)</f>
        <v>0</v>
      </c>
      <c r="X72" s="194">
        <f t="shared" si="21"/>
        <v>0</v>
      </c>
      <c r="Y72" s="194">
        <f t="shared" si="21"/>
        <v>0</v>
      </c>
      <c r="Z72" s="194">
        <f t="shared" si="21"/>
        <v>0</v>
      </c>
      <c r="AA72" s="194">
        <f t="shared" si="21"/>
        <v>0</v>
      </c>
      <c r="AB72" s="194">
        <f t="shared" si="21"/>
        <v>0</v>
      </c>
      <c r="AC72" s="194">
        <f t="shared" si="21"/>
        <v>0</v>
      </c>
      <c r="AD72" s="194">
        <f t="shared" si="21"/>
        <v>0</v>
      </c>
      <c r="AE72" s="194">
        <f t="shared" si="21"/>
        <v>0</v>
      </c>
      <c r="AF72" s="194">
        <f t="shared" si="21"/>
        <v>0</v>
      </c>
      <c r="AG72" s="194">
        <f t="shared" si="21"/>
        <v>0</v>
      </c>
      <c r="AH72" s="231">
        <f t="shared" si="21"/>
        <v>0</v>
      </c>
      <c r="AI72" s="231">
        <f t="shared" si="21"/>
        <v>0</v>
      </c>
      <c r="AJ72" s="231">
        <f t="shared" si="21"/>
        <v>0</v>
      </c>
      <c r="AK72" s="194">
        <f t="shared" si="21"/>
        <v>0</v>
      </c>
      <c r="AL72" s="194">
        <f t="shared" si="21"/>
        <v>0</v>
      </c>
      <c r="AM72" s="194">
        <f t="shared" si="21"/>
        <v>0</v>
      </c>
      <c r="AN72" s="194">
        <f t="shared" si="21"/>
        <v>0</v>
      </c>
      <c r="AO72" s="194">
        <f t="shared" si="21"/>
        <v>0</v>
      </c>
      <c r="AP72" s="194">
        <f t="shared" si="21"/>
        <v>0</v>
      </c>
      <c r="AQ72" s="194">
        <f t="shared" si="21"/>
        <v>0</v>
      </c>
      <c r="AR72" s="194">
        <f t="shared" si="21"/>
        <v>0</v>
      </c>
      <c r="AS72" s="194">
        <f t="shared" si="21"/>
        <v>0</v>
      </c>
      <c r="AT72" s="194">
        <f t="shared" si="21"/>
        <v>0</v>
      </c>
      <c r="AU72" s="231">
        <f t="shared" si="21"/>
        <v>0</v>
      </c>
      <c r="AV72" s="329"/>
    </row>
    <row r="73" spans="1:48" ht="15.75" hidden="1" customHeight="1" x14ac:dyDescent="0.25">
      <c r="A73" s="414" t="s">
        <v>159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65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89"/>
      <c r="AI73" s="189"/>
      <c r="AJ73" s="189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89"/>
      <c r="AV73" s="303"/>
    </row>
    <row r="74" spans="1:48" ht="29.25" hidden="1" customHeight="1" x14ac:dyDescent="0.25">
      <c r="A74" s="469" t="s">
        <v>65</v>
      </c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89"/>
      <c r="AI74" s="189"/>
      <c r="AJ74" s="189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89"/>
      <c r="AV74" s="303"/>
    </row>
    <row r="75" spans="1:48" ht="15.75" hidden="1" customHeight="1" x14ac:dyDescent="0.25">
      <c r="A75" s="410" t="s">
        <v>25</v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3"/>
    </row>
    <row r="76" spans="1:48" ht="15.75" hidden="1" customHeight="1" x14ac:dyDescent="0.25">
      <c r="A76" s="414" t="s">
        <v>160</v>
      </c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7"/>
    </row>
    <row r="77" spans="1:48" ht="40.5" customHeight="1" x14ac:dyDescent="0.25">
      <c r="A77" s="472"/>
      <c r="B77" s="421" t="s">
        <v>211</v>
      </c>
      <c r="C77" s="603" t="s">
        <v>203</v>
      </c>
      <c r="D77" s="421" t="s">
        <v>257</v>
      </c>
      <c r="E77" s="423" t="s">
        <v>204</v>
      </c>
      <c r="F77" s="6" t="s">
        <v>18</v>
      </c>
      <c r="G77" s="6" t="s">
        <v>20</v>
      </c>
      <c r="H77" s="6" t="s">
        <v>57</v>
      </c>
      <c r="I77" s="6" t="s">
        <v>298</v>
      </c>
      <c r="J77" s="464">
        <v>2023</v>
      </c>
      <c r="K77" s="464">
        <v>2023</v>
      </c>
      <c r="L77" s="462">
        <v>4.9589999999999996</v>
      </c>
      <c r="M77" s="46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5">
        <v>0</v>
      </c>
      <c r="AI77" s="5">
        <v>0</v>
      </c>
      <c r="AJ77" s="5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5">
        <v>0</v>
      </c>
      <c r="AV77" s="488" t="s">
        <v>997</v>
      </c>
    </row>
    <row r="78" spans="1:48" ht="33" customHeight="1" x14ac:dyDescent="0.25">
      <c r="A78" s="473"/>
      <c r="B78" s="421"/>
      <c r="C78" s="603"/>
      <c r="D78" s="421"/>
      <c r="E78" s="423"/>
      <c r="F78" s="6" t="s">
        <v>19</v>
      </c>
      <c r="G78" s="6" t="s">
        <v>22</v>
      </c>
      <c r="H78" s="6" t="s">
        <v>58</v>
      </c>
      <c r="I78" s="6" t="s">
        <v>299</v>
      </c>
      <c r="J78" s="464"/>
      <c r="K78" s="464"/>
      <c r="L78" s="462"/>
      <c r="M78" s="46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5">
        <v>0</v>
      </c>
      <c r="AI78" s="5">
        <v>0</v>
      </c>
      <c r="AJ78" s="5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5">
        <v>0</v>
      </c>
      <c r="AV78" s="556"/>
    </row>
    <row r="79" spans="1:48" ht="19.5" customHeight="1" x14ac:dyDescent="0.25">
      <c r="A79" s="473"/>
      <c r="B79" s="421"/>
      <c r="C79" s="603"/>
      <c r="D79" s="421"/>
      <c r="E79" s="423"/>
      <c r="F79" s="423" t="s">
        <v>39</v>
      </c>
      <c r="G79" s="423" t="s">
        <v>21</v>
      </c>
      <c r="H79" s="423" t="s">
        <v>59</v>
      </c>
      <c r="I79" s="423" t="s">
        <v>369</v>
      </c>
      <c r="J79" s="464"/>
      <c r="K79" s="464"/>
      <c r="L79" s="462"/>
      <c r="M79" s="46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5">
        <v>0</v>
      </c>
      <c r="AI79" s="5">
        <v>0</v>
      </c>
      <c r="AJ79" s="5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5">
        <v>0</v>
      </c>
      <c r="AV79" s="556"/>
    </row>
    <row r="80" spans="1:48" ht="19.5" customHeight="1" x14ac:dyDescent="0.25">
      <c r="A80" s="473"/>
      <c r="B80" s="421"/>
      <c r="C80" s="603"/>
      <c r="D80" s="421"/>
      <c r="E80" s="423"/>
      <c r="F80" s="423"/>
      <c r="G80" s="423"/>
      <c r="H80" s="423"/>
      <c r="I80" s="423"/>
      <c r="J80" s="464"/>
      <c r="K80" s="464"/>
      <c r="L80" s="462"/>
      <c r="M80" s="46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5">
        <v>0</v>
      </c>
      <c r="AI80" s="5">
        <v>0</v>
      </c>
      <c r="AJ80" s="5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5">
        <v>0</v>
      </c>
      <c r="AV80" s="556"/>
    </row>
    <row r="81" spans="1:48" ht="18" customHeight="1" x14ac:dyDescent="0.25">
      <c r="A81" s="473"/>
      <c r="B81" s="421"/>
      <c r="C81" s="603"/>
      <c r="D81" s="421"/>
      <c r="E81" s="423"/>
      <c r="F81" s="423"/>
      <c r="G81" s="423"/>
      <c r="H81" s="423"/>
      <c r="I81" s="423"/>
      <c r="J81" s="464"/>
      <c r="K81" s="464"/>
      <c r="L81" s="462"/>
      <c r="M81" s="46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94">
        <v>2234.2800000000002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5">
        <v>0</v>
      </c>
      <c r="AI81" s="5">
        <v>0</v>
      </c>
      <c r="AJ81" s="5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5">
        <v>0</v>
      </c>
      <c r="AV81" s="557"/>
    </row>
    <row r="82" spans="1:48" ht="17.25" customHeight="1" x14ac:dyDescent="0.25">
      <c r="A82" s="473"/>
      <c r="B82" s="421"/>
      <c r="C82" s="603"/>
      <c r="D82" s="421"/>
      <c r="E82" s="423"/>
      <c r="F82" s="423"/>
      <c r="G82" s="423"/>
      <c r="H82" s="423"/>
      <c r="I82" s="423"/>
      <c r="J82" s="464"/>
      <c r="K82" s="464"/>
      <c r="L82" s="462"/>
      <c r="M82" s="462"/>
      <c r="N82" s="231">
        <f t="shared" ref="N82:T82" si="23">SUM(N77:N81)</f>
        <v>0</v>
      </c>
      <c r="O82" s="231">
        <f t="shared" si="23"/>
        <v>0</v>
      </c>
      <c r="P82" s="231">
        <f t="shared" si="23"/>
        <v>0</v>
      </c>
      <c r="Q82" s="231">
        <f t="shared" si="23"/>
        <v>2.23428</v>
      </c>
      <c r="R82" s="231">
        <f t="shared" si="23"/>
        <v>2.72472</v>
      </c>
      <c r="S82" s="231">
        <f t="shared" si="23"/>
        <v>0</v>
      </c>
      <c r="T82" s="231">
        <f t="shared" si="23"/>
        <v>0</v>
      </c>
      <c r="U82" s="232">
        <f t="shared" si="22"/>
        <v>4.9589999999999996</v>
      </c>
      <c r="V82" s="232" t="s">
        <v>11</v>
      </c>
      <c r="W82" s="194">
        <f t="shared" ref="W82:AU82" si="24">SUM(W77:W81)</f>
        <v>2234.2800000000002</v>
      </c>
      <c r="X82" s="194">
        <f t="shared" si="24"/>
        <v>0</v>
      </c>
      <c r="Y82" s="194">
        <f t="shared" si="24"/>
        <v>0</v>
      </c>
      <c r="Z82" s="194">
        <f t="shared" si="24"/>
        <v>0</v>
      </c>
      <c r="AA82" s="194">
        <f t="shared" si="24"/>
        <v>0</v>
      </c>
      <c r="AB82" s="194">
        <f t="shared" si="24"/>
        <v>0</v>
      </c>
      <c r="AC82" s="194">
        <f t="shared" si="24"/>
        <v>0</v>
      </c>
      <c r="AD82" s="194">
        <f t="shared" si="24"/>
        <v>0</v>
      </c>
      <c r="AE82" s="194">
        <f t="shared" si="24"/>
        <v>0</v>
      </c>
      <c r="AF82" s="194">
        <f t="shared" si="24"/>
        <v>0</v>
      </c>
      <c r="AG82" s="194">
        <f t="shared" si="24"/>
        <v>0</v>
      </c>
      <c r="AH82" s="231">
        <f t="shared" si="24"/>
        <v>0</v>
      </c>
      <c r="AI82" s="231">
        <f t="shared" si="24"/>
        <v>0</v>
      </c>
      <c r="AJ82" s="231">
        <f t="shared" si="24"/>
        <v>0</v>
      </c>
      <c r="AK82" s="194">
        <f t="shared" si="24"/>
        <v>0</v>
      </c>
      <c r="AL82" s="194">
        <f t="shared" si="24"/>
        <v>0</v>
      </c>
      <c r="AM82" s="194">
        <f t="shared" si="24"/>
        <v>0</v>
      </c>
      <c r="AN82" s="194">
        <f t="shared" si="24"/>
        <v>0</v>
      </c>
      <c r="AO82" s="194">
        <f t="shared" si="24"/>
        <v>0</v>
      </c>
      <c r="AP82" s="194">
        <f t="shared" si="24"/>
        <v>0</v>
      </c>
      <c r="AQ82" s="194">
        <f t="shared" si="24"/>
        <v>0</v>
      </c>
      <c r="AR82" s="194">
        <f t="shared" si="24"/>
        <v>0</v>
      </c>
      <c r="AS82" s="194">
        <f t="shared" si="24"/>
        <v>0</v>
      </c>
      <c r="AT82" s="194">
        <f t="shared" si="24"/>
        <v>0</v>
      </c>
      <c r="AU82" s="231">
        <f t="shared" si="24"/>
        <v>0</v>
      </c>
      <c r="AV82" s="231"/>
    </row>
    <row r="83" spans="1:48" ht="19.5" customHeight="1" x14ac:dyDescent="0.25">
      <c r="A83" s="473"/>
      <c r="B83" s="421" t="s">
        <v>212</v>
      </c>
      <c r="C83" s="603" t="s">
        <v>66</v>
      </c>
      <c r="D83" s="421" t="s">
        <v>257</v>
      </c>
      <c r="E83" s="423" t="s">
        <v>123</v>
      </c>
      <c r="F83" s="6" t="s">
        <v>18</v>
      </c>
      <c r="G83" s="6" t="s">
        <v>20</v>
      </c>
      <c r="H83" s="6" t="s">
        <v>370</v>
      </c>
      <c r="I83" s="6" t="s">
        <v>371</v>
      </c>
      <c r="J83" s="464">
        <v>2023</v>
      </c>
      <c r="K83" s="464">
        <v>2023</v>
      </c>
      <c r="L83" s="462">
        <v>6.0289200000000003</v>
      </c>
      <c r="M83" s="46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5">
        <v>0</v>
      </c>
      <c r="AI83" s="5">
        <v>0</v>
      </c>
      <c r="AJ83" s="5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5">
        <v>0</v>
      </c>
      <c r="AV83" s="5"/>
    </row>
    <row r="84" spans="1:48" ht="36" customHeight="1" x14ac:dyDescent="0.25">
      <c r="A84" s="473"/>
      <c r="B84" s="421"/>
      <c r="C84" s="603"/>
      <c r="D84" s="421"/>
      <c r="E84" s="423"/>
      <c r="F84" s="6" t="s">
        <v>19</v>
      </c>
      <c r="G84" s="6" t="s">
        <v>22</v>
      </c>
      <c r="H84" s="6" t="s">
        <v>307</v>
      </c>
      <c r="I84" s="6" t="s">
        <v>307</v>
      </c>
      <c r="J84" s="464"/>
      <c r="K84" s="464"/>
      <c r="L84" s="462"/>
      <c r="M84" s="46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94">
        <f t="shared" ref="W84:AJ84" si="25">W85</f>
        <v>0</v>
      </c>
      <c r="X84" s="94">
        <f t="shared" si="25"/>
        <v>0</v>
      </c>
      <c r="Y84" s="94">
        <f t="shared" si="25"/>
        <v>0</v>
      </c>
      <c r="Z84" s="94">
        <f t="shared" si="25"/>
        <v>0</v>
      </c>
      <c r="AA84" s="94">
        <f t="shared" si="25"/>
        <v>0</v>
      </c>
      <c r="AB84" s="94">
        <f t="shared" si="25"/>
        <v>0</v>
      </c>
      <c r="AC84" s="94">
        <f t="shared" si="25"/>
        <v>0</v>
      </c>
      <c r="AD84" s="94">
        <f t="shared" si="25"/>
        <v>0</v>
      </c>
      <c r="AE84" s="94">
        <f t="shared" si="25"/>
        <v>0</v>
      </c>
      <c r="AF84" s="94">
        <f t="shared" si="25"/>
        <v>0</v>
      </c>
      <c r="AG84" s="94">
        <f t="shared" si="25"/>
        <v>0</v>
      </c>
      <c r="AH84" s="94">
        <f t="shared" si="25"/>
        <v>0</v>
      </c>
      <c r="AI84" s="94">
        <f t="shared" si="25"/>
        <v>0</v>
      </c>
      <c r="AJ84" s="94">
        <f t="shared" si="25"/>
        <v>0</v>
      </c>
      <c r="AK84" s="94">
        <f>AK85</f>
        <v>27.45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5">
        <v>0</v>
      </c>
      <c r="AV84" s="5"/>
    </row>
    <row r="85" spans="1:48" s="276" customFormat="1" ht="25.5" hidden="1" customHeight="1" x14ac:dyDescent="0.2">
      <c r="A85" s="473"/>
      <c r="B85" s="421"/>
      <c r="C85" s="603"/>
      <c r="D85" s="421"/>
      <c r="E85" s="423"/>
      <c r="F85" s="273"/>
      <c r="G85" s="273"/>
      <c r="H85" s="273"/>
      <c r="I85" s="273"/>
      <c r="J85" s="464"/>
      <c r="K85" s="464"/>
      <c r="L85" s="462"/>
      <c r="M85" s="462"/>
      <c r="N85" s="274"/>
      <c r="O85" s="274"/>
      <c r="P85" s="274"/>
      <c r="Q85" s="274"/>
      <c r="R85" s="274"/>
      <c r="S85" s="274"/>
      <c r="T85" s="274"/>
      <c r="U85" s="274"/>
      <c r="V85" s="274" t="s">
        <v>960</v>
      </c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4"/>
      <c r="AI85" s="274"/>
      <c r="AJ85" s="274"/>
      <c r="AK85" s="275">
        <v>27.45</v>
      </c>
      <c r="AL85" s="275"/>
      <c r="AM85" s="275"/>
      <c r="AN85" s="275"/>
      <c r="AO85" s="275"/>
      <c r="AP85" s="275"/>
      <c r="AQ85" s="275"/>
      <c r="AR85" s="275"/>
      <c r="AS85" s="275"/>
      <c r="AT85" s="275"/>
      <c r="AU85" s="274"/>
      <c r="AV85" s="274"/>
    </row>
    <row r="86" spans="1:48" ht="19.5" customHeight="1" x14ac:dyDescent="0.25">
      <c r="A86" s="473"/>
      <c r="B86" s="421"/>
      <c r="C86" s="603"/>
      <c r="D86" s="421"/>
      <c r="E86" s="423"/>
      <c r="F86" s="423" t="s">
        <v>39</v>
      </c>
      <c r="G86" s="423" t="s">
        <v>21</v>
      </c>
      <c r="H86" s="423" t="s">
        <v>372</v>
      </c>
      <c r="I86" s="423" t="s">
        <v>373</v>
      </c>
      <c r="J86" s="464"/>
      <c r="K86" s="464"/>
      <c r="L86" s="462"/>
      <c r="M86" s="46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5">
        <v>0</v>
      </c>
      <c r="AI86" s="5">
        <v>0</v>
      </c>
      <c r="AJ86" s="5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5">
        <v>0</v>
      </c>
      <c r="AV86" s="5"/>
    </row>
    <row r="87" spans="1:48" ht="19.5" customHeight="1" x14ac:dyDescent="0.25">
      <c r="A87" s="473"/>
      <c r="B87" s="421"/>
      <c r="C87" s="603"/>
      <c r="D87" s="421"/>
      <c r="E87" s="423"/>
      <c r="F87" s="423"/>
      <c r="G87" s="423"/>
      <c r="H87" s="423"/>
      <c r="I87" s="423"/>
      <c r="J87" s="464"/>
      <c r="K87" s="464"/>
      <c r="L87" s="462"/>
      <c r="M87" s="46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5">
        <v>0</v>
      </c>
      <c r="AI87" s="5">
        <v>0</v>
      </c>
      <c r="AJ87" s="5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5">
        <v>0</v>
      </c>
      <c r="AV87" s="5"/>
    </row>
    <row r="88" spans="1:48" ht="18" customHeight="1" x14ac:dyDescent="0.25">
      <c r="A88" s="473"/>
      <c r="B88" s="421"/>
      <c r="C88" s="603"/>
      <c r="D88" s="421"/>
      <c r="E88" s="423"/>
      <c r="F88" s="423"/>
      <c r="G88" s="423"/>
      <c r="H88" s="423"/>
      <c r="I88" s="423"/>
      <c r="J88" s="464"/>
      <c r="K88" s="464"/>
      <c r="L88" s="462"/>
      <c r="M88" s="46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5">
        <v>0</v>
      </c>
      <c r="AI88" s="5">
        <v>0</v>
      </c>
      <c r="AJ88" s="5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5">
        <v>0</v>
      </c>
      <c r="AV88" s="5"/>
    </row>
    <row r="89" spans="1:48" ht="17.25" customHeight="1" x14ac:dyDescent="0.25">
      <c r="A89" s="474"/>
      <c r="B89" s="421"/>
      <c r="C89" s="603"/>
      <c r="D89" s="421"/>
      <c r="E89" s="423"/>
      <c r="F89" s="423"/>
      <c r="G89" s="423"/>
      <c r="H89" s="423"/>
      <c r="I89" s="423"/>
      <c r="J89" s="464"/>
      <c r="K89" s="464"/>
      <c r="L89" s="462"/>
      <c r="M89" s="462"/>
      <c r="N89" s="231">
        <f t="shared" ref="N89:T89" si="26">SUM(N83:N88)</f>
        <v>0</v>
      </c>
      <c r="O89" s="231">
        <f t="shared" si="26"/>
        <v>0</v>
      </c>
      <c r="P89" s="231">
        <f t="shared" si="26"/>
        <v>0</v>
      </c>
      <c r="Q89" s="231">
        <f t="shared" si="26"/>
        <v>0</v>
      </c>
      <c r="R89" s="231">
        <f t="shared" si="26"/>
        <v>6.0289200000000003</v>
      </c>
      <c r="S89" s="231">
        <f t="shared" si="26"/>
        <v>0</v>
      </c>
      <c r="T89" s="231">
        <f t="shared" si="26"/>
        <v>0</v>
      </c>
      <c r="U89" s="232">
        <f t="shared" si="22"/>
        <v>6.0289200000000003</v>
      </c>
      <c r="V89" s="232" t="s">
        <v>11</v>
      </c>
      <c r="W89" s="194">
        <f t="shared" ref="W89:AJ89" si="27">W88+W87+W86+W84+W83</f>
        <v>0</v>
      </c>
      <c r="X89" s="194">
        <f t="shared" si="27"/>
        <v>0</v>
      </c>
      <c r="Y89" s="194">
        <f t="shared" si="27"/>
        <v>0</v>
      </c>
      <c r="Z89" s="194">
        <f t="shared" si="27"/>
        <v>0</v>
      </c>
      <c r="AA89" s="194">
        <f t="shared" si="27"/>
        <v>0</v>
      </c>
      <c r="AB89" s="194">
        <f t="shared" si="27"/>
        <v>0</v>
      </c>
      <c r="AC89" s="194">
        <f t="shared" si="27"/>
        <v>0</v>
      </c>
      <c r="AD89" s="194">
        <f t="shared" si="27"/>
        <v>0</v>
      </c>
      <c r="AE89" s="194">
        <f t="shared" si="27"/>
        <v>0</v>
      </c>
      <c r="AF89" s="194">
        <f t="shared" si="27"/>
        <v>0</v>
      </c>
      <c r="AG89" s="194">
        <f t="shared" si="27"/>
        <v>0</v>
      </c>
      <c r="AH89" s="194">
        <f t="shared" si="27"/>
        <v>0</v>
      </c>
      <c r="AI89" s="194">
        <f t="shared" si="27"/>
        <v>0</v>
      </c>
      <c r="AJ89" s="194">
        <f t="shared" si="27"/>
        <v>0</v>
      </c>
      <c r="AK89" s="194">
        <f>AK88+AK87+AK86+AK84+AK83</f>
        <v>27.45</v>
      </c>
      <c r="AL89" s="194">
        <f t="shared" ref="AL89:AU89" si="28">SUM(AL83:AL88)</f>
        <v>0</v>
      </c>
      <c r="AM89" s="194">
        <f t="shared" si="28"/>
        <v>0</v>
      </c>
      <c r="AN89" s="194">
        <f t="shared" si="28"/>
        <v>0</v>
      </c>
      <c r="AO89" s="194">
        <f t="shared" si="28"/>
        <v>0</v>
      </c>
      <c r="AP89" s="194">
        <f t="shared" si="28"/>
        <v>0</v>
      </c>
      <c r="AQ89" s="194">
        <f t="shared" si="28"/>
        <v>0</v>
      </c>
      <c r="AR89" s="194">
        <f t="shared" si="28"/>
        <v>0</v>
      </c>
      <c r="AS89" s="194">
        <f t="shared" si="28"/>
        <v>0</v>
      </c>
      <c r="AT89" s="194">
        <f t="shared" si="28"/>
        <v>0</v>
      </c>
      <c r="AU89" s="231">
        <f t="shared" si="28"/>
        <v>0</v>
      </c>
      <c r="AV89" s="231"/>
    </row>
    <row r="90" spans="1:48" ht="15.75" hidden="1" customHeight="1" x14ac:dyDescent="0.25">
      <c r="A90" s="414" t="s">
        <v>161</v>
      </c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7"/>
    </row>
    <row r="91" spans="1:48" ht="19.5" customHeight="1" x14ac:dyDescent="0.25">
      <c r="A91" s="472"/>
      <c r="B91" s="421" t="s">
        <v>213</v>
      </c>
      <c r="C91" s="603" t="s">
        <v>69</v>
      </c>
      <c r="D91" s="421" t="s">
        <v>257</v>
      </c>
      <c r="E91" s="42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464">
        <v>2023</v>
      </c>
      <c r="K91" s="464">
        <v>2025</v>
      </c>
      <c r="L91" s="462">
        <v>17.377500000000001</v>
      </c>
      <c r="M91" s="46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5">
        <v>0</v>
      </c>
      <c r="AI91" s="5">
        <v>0</v>
      </c>
      <c r="AJ91" s="5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5">
        <v>0</v>
      </c>
      <c r="AV91" s="303"/>
    </row>
    <row r="92" spans="1:48" ht="19.5" customHeight="1" x14ac:dyDescent="0.25">
      <c r="A92" s="473"/>
      <c r="B92" s="421"/>
      <c r="C92" s="603"/>
      <c r="D92" s="421"/>
      <c r="E92" s="423"/>
      <c r="F92" s="6" t="s">
        <v>19</v>
      </c>
      <c r="G92" s="6" t="s">
        <v>22</v>
      </c>
      <c r="H92" s="6" t="s">
        <v>300</v>
      </c>
      <c r="I92" s="6" t="s">
        <v>300</v>
      </c>
      <c r="J92" s="464"/>
      <c r="K92" s="464"/>
      <c r="L92" s="462"/>
      <c r="M92" s="46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5">
        <v>0</v>
      </c>
      <c r="AI92" s="5">
        <v>0</v>
      </c>
      <c r="AJ92" s="5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5">
        <v>0</v>
      </c>
      <c r="AV92" s="303"/>
    </row>
    <row r="93" spans="1:48" ht="19.5" customHeight="1" x14ac:dyDescent="0.25">
      <c r="A93" s="473"/>
      <c r="B93" s="421"/>
      <c r="C93" s="603"/>
      <c r="D93" s="421"/>
      <c r="E93" s="423"/>
      <c r="F93" s="423" t="s">
        <v>39</v>
      </c>
      <c r="G93" s="423" t="s">
        <v>21</v>
      </c>
      <c r="H93" s="423" t="s">
        <v>374</v>
      </c>
      <c r="I93" s="423" t="s">
        <v>365</v>
      </c>
      <c r="J93" s="464"/>
      <c r="K93" s="464"/>
      <c r="L93" s="462"/>
      <c r="M93" s="46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5">
        <v>0</v>
      </c>
      <c r="AI93" s="5">
        <v>0</v>
      </c>
      <c r="AJ93" s="5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5">
        <v>0</v>
      </c>
      <c r="AV93" s="303"/>
    </row>
    <row r="94" spans="1:48" ht="19.5" customHeight="1" x14ac:dyDescent="0.25">
      <c r="A94" s="473"/>
      <c r="B94" s="421"/>
      <c r="C94" s="603"/>
      <c r="D94" s="421"/>
      <c r="E94" s="423"/>
      <c r="F94" s="423"/>
      <c r="G94" s="423"/>
      <c r="H94" s="423"/>
      <c r="I94" s="423"/>
      <c r="J94" s="464"/>
      <c r="K94" s="464"/>
      <c r="L94" s="462"/>
      <c r="M94" s="46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5">
        <v>0</v>
      </c>
      <c r="AI94" s="5">
        <v>0</v>
      </c>
      <c r="AJ94" s="5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5">
        <v>0</v>
      </c>
      <c r="AV94" s="303"/>
    </row>
    <row r="95" spans="1:48" ht="18" customHeight="1" x14ac:dyDescent="0.25">
      <c r="A95" s="473"/>
      <c r="B95" s="421"/>
      <c r="C95" s="603"/>
      <c r="D95" s="421"/>
      <c r="E95" s="423"/>
      <c r="F95" s="423"/>
      <c r="G95" s="423"/>
      <c r="H95" s="423"/>
      <c r="I95" s="423"/>
      <c r="J95" s="464"/>
      <c r="K95" s="464"/>
      <c r="L95" s="462"/>
      <c r="M95" s="46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5">
        <v>0</v>
      </c>
      <c r="AI95" s="5">
        <v>0</v>
      </c>
      <c r="AJ95" s="5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5">
        <v>0</v>
      </c>
      <c r="AV95" s="303"/>
    </row>
    <row r="96" spans="1:48" ht="17.25" customHeight="1" x14ac:dyDescent="0.25">
      <c r="A96" s="473"/>
      <c r="B96" s="421"/>
      <c r="C96" s="603"/>
      <c r="D96" s="421"/>
      <c r="E96" s="423"/>
      <c r="F96" s="423"/>
      <c r="G96" s="423"/>
      <c r="H96" s="423"/>
      <c r="I96" s="423"/>
      <c r="J96" s="464"/>
      <c r="K96" s="464"/>
      <c r="L96" s="462"/>
      <c r="M96" s="462"/>
      <c r="N96" s="231">
        <f t="shared" ref="N96:T96" si="30">SUM(N91:N95)</f>
        <v>0</v>
      </c>
      <c r="O96" s="231">
        <f t="shared" si="30"/>
        <v>0</v>
      </c>
      <c r="P96" s="231">
        <f t="shared" si="30"/>
        <v>0</v>
      </c>
      <c r="Q96" s="231">
        <f t="shared" si="30"/>
        <v>0</v>
      </c>
      <c r="R96" s="231">
        <f t="shared" si="30"/>
        <v>7.31027</v>
      </c>
      <c r="S96" s="231">
        <f t="shared" si="30"/>
        <v>5.03362</v>
      </c>
      <c r="T96" s="231">
        <f t="shared" si="30"/>
        <v>5.03362</v>
      </c>
      <c r="U96" s="232">
        <f t="shared" si="29"/>
        <v>17.377510000000001</v>
      </c>
      <c r="V96" s="232" t="s">
        <v>11</v>
      </c>
      <c r="W96" s="194">
        <f t="shared" ref="W96:AU96" si="31">SUM(W91:W95)</f>
        <v>0</v>
      </c>
      <c r="X96" s="194">
        <f t="shared" si="31"/>
        <v>0</v>
      </c>
      <c r="Y96" s="194">
        <f t="shared" si="31"/>
        <v>0</v>
      </c>
      <c r="Z96" s="194">
        <f t="shared" si="31"/>
        <v>0</v>
      </c>
      <c r="AA96" s="194">
        <f t="shared" si="31"/>
        <v>0</v>
      </c>
      <c r="AB96" s="194">
        <f t="shared" si="31"/>
        <v>0</v>
      </c>
      <c r="AC96" s="194">
        <f t="shared" si="31"/>
        <v>0</v>
      </c>
      <c r="AD96" s="194">
        <f t="shared" si="31"/>
        <v>0</v>
      </c>
      <c r="AE96" s="194">
        <f t="shared" si="31"/>
        <v>0</v>
      </c>
      <c r="AF96" s="194">
        <f t="shared" si="31"/>
        <v>0</v>
      </c>
      <c r="AG96" s="194">
        <f t="shared" si="31"/>
        <v>0</v>
      </c>
      <c r="AH96" s="231">
        <f t="shared" si="31"/>
        <v>0</v>
      </c>
      <c r="AI96" s="231">
        <f t="shared" si="31"/>
        <v>0</v>
      </c>
      <c r="AJ96" s="231">
        <f t="shared" si="31"/>
        <v>0</v>
      </c>
      <c r="AK96" s="194">
        <f t="shared" si="31"/>
        <v>0</v>
      </c>
      <c r="AL96" s="194">
        <f t="shared" si="31"/>
        <v>0</v>
      </c>
      <c r="AM96" s="194">
        <f t="shared" si="31"/>
        <v>0</v>
      </c>
      <c r="AN96" s="194">
        <f t="shared" si="31"/>
        <v>0</v>
      </c>
      <c r="AO96" s="194">
        <f t="shared" si="31"/>
        <v>0</v>
      </c>
      <c r="AP96" s="194">
        <f t="shared" si="31"/>
        <v>0</v>
      </c>
      <c r="AQ96" s="194">
        <f t="shared" si="31"/>
        <v>0</v>
      </c>
      <c r="AR96" s="194">
        <f t="shared" si="31"/>
        <v>0</v>
      </c>
      <c r="AS96" s="194">
        <f t="shared" si="31"/>
        <v>0</v>
      </c>
      <c r="AT96" s="194">
        <f t="shared" si="31"/>
        <v>0</v>
      </c>
      <c r="AU96" s="231">
        <f t="shared" si="31"/>
        <v>0</v>
      </c>
      <c r="AV96" s="329"/>
    </row>
    <row r="97" spans="1:48" ht="19.5" customHeight="1" x14ac:dyDescent="0.25">
      <c r="A97" s="473"/>
      <c r="B97" s="421" t="s">
        <v>214</v>
      </c>
      <c r="C97" s="603" t="s">
        <v>70</v>
      </c>
      <c r="D97" s="421" t="s">
        <v>261</v>
      </c>
      <c r="E97" s="423" t="s">
        <v>125</v>
      </c>
      <c r="F97" s="6" t="s">
        <v>18</v>
      </c>
      <c r="G97" s="6" t="s">
        <v>20</v>
      </c>
      <c r="H97" s="6" t="s">
        <v>302</v>
      </c>
      <c r="I97" s="6" t="s">
        <v>55</v>
      </c>
      <c r="J97" s="464">
        <v>2023</v>
      </c>
      <c r="K97" s="464">
        <v>2023</v>
      </c>
      <c r="L97" s="462">
        <v>10.231680000000001</v>
      </c>
      <c r="M97" s="46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5">
        <v>0</v>
      </c>
      <c r="AI97" s="5">
        <v>0</v>
      </c>
      <c r="AJ97" s="5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5">
        <v>0</v>
      </c>
      <c r="AV97" s="303"/>
    </row>
    <row r="98" spans="1:48" ht="19.5" customHeight="1" x14ac:dyDescent="0.25">
      <c r="A98" s="473"/>
      <c r="B98" s="421"/>
      <c r="C98" s="603"/>
      <c r="D98" s="421"/>
      <c r="E98" s="423"/>
      <c r="F98" s="6" t="s">
        <v>19</v>
      </c>
      <c r="G98" s="6" t="s">
        <v>22</v>
      </c>
      <c r="H98" s="6" t="s">
        <v>301</v>
      </c>
      <c r="I98" s="6" t="s">
        <v>301</v>
      </c>
      <c r="J98" s="464"/>
      <c r="K98" s="464"/>
      <c r="L98" s="462"/>
      <c r="M98" s="46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5">
        <v>0</v>
      </c>
      <c r="AI98" s="5">
        <v>0</v>
      </c>
      <c r="AJ98" s="5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5">
        <v>0</v>
      </c>
      <c r="AV98" s="303"/>
    </row>
    <row r="99" spans="1:48" ht="19.5" customHeight="1" x14ac:dyDescent="0.25">
      <c r="A99" s="473"/>
      <c r="B99" s="421"/>
      <c r="C99" s="603"/>
      <c r="D99" s="421"/>
      <c r="E99" s="423"/>
      <c r="F99" s="423" t="s">
        <v>39</v>
      </c>
      <c r="G99" s="423" t="s">
        <v>21</v>
      </c>
      <c r="H99" s="423" t="s">
        <v>374</v>
      </c>
      <c r="I99" s="423" t="s">
        <v>365</v>
      </c>
      <c r="J99" s="464"/>
      <c r="K99" s="464"/>
      <c r="L99" s="462"/>
      <c r="M99" s="46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5">
        <v>0</v>
      </c>
      <c r="AI99" s="5">
        <v>0</v>
      </c>
      <c r="AJ99" s="5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5">
        <v>0</v>
      </c>
      <c r="AV99" s="303"/>
    </row>
    <row r="100" spans="1:48" ht="19.5" customHeight="1" x14ac:dyDescent="0.25">
      <c r="A100" s="473"/>
      <c r="B100" s="421"/>
      <c r="C100" s="603"/>
      <c r="D100" s="421"/>
      <c r="E100" s="423"/>
      <c r="F100" s="423"/>
      <c r="G100" s="423"/>
      <c r="H100" s="423"/>
      <c r="I100" s="423"/>
      <c r="J100" s="464"/>
      <c r="K100" s="464"/>
      <c r="L100" s="462"/>
      <c r="M100" s="46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5">
        <v>0</v>
      </c>
      <c r="AI100" s="5">
        <v>0</v>
      </c>
      <c r="AJ100" s="5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5">
        <v>0</v>
      </c>
      <c r="AV100" s="303"/>
    </row>
    <row r="101" spans="1:48" ht="18" customHeight="1" x14ac:dyDescent="0.25">
      <c r="A101" s="473"/>
      <c r="B101" s="421"/>
      <c r="C101" s="603"/>
      <c r="D101" s="421"/>
      <c r="E101" s="423"/>
      <c r="F101" s="423"/>
      <c r="G101" s="423"/>
      <c r="H101" s="423"/>
      <c r="I101" s="423"/>
      <c r="J101" s="464"/>
      <c r="K101" s="464"/>
      <c r="L101" s="462"/>
      <c r="M101" s="46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5">
        <v>0</v>
      </c>
      <c r="AI101" s="5">
        <v>0</v>
      </c>
      <c r="AJ101" s="5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5">
        <v>0</v>
      </c>
      <c r="AV101" s="303"/>
    </row>
    <row r="102" spans="1:48" ht="17.25" customHeight="1" x14ac:dyDescent="0.25">
      <c r="A102" s="474"/>
      <c r="B102" s="421"/>
      <c r="C102" s="603"/>
      <c r="D102" s="421"/>
      <c r="E102" s="423"/>
      <c r="F102" s="423"/>
      <c r="G102" s="423"/>
      <c r="H102" s="423"/>
      <c r="I102" s="423"/>
      <c r="J102" s="464"/>
      <c r="K102" s="464"/>
      <c r="L102" s="462"/>
      <c r="M102" s="462"/>
      <c r="N102" s="231">
        <f t="shared" ref="N102:T102" si="32">SUM(N97:N101)</f>
        <v>0</v>
      </c>
      <c r="O102" s="231">
        <f t="shared" si="32"/>
        <v>0</v>
      </c>
      <c r="P102" s="231">
        <f t="shared" si="32"/>
        <v>0</v>
      </c>
      <c r="Q102" s="231">
        <f t="shared" si="32"/>
        <v>0</v>
      </c>
      <c r="R102" s="231">
        <f t="shared" si="32"/>
        <v>4.5963200000000004</v>
      </c>
      <c r="S102" s="231">
        <f t="shared" si="32"/>
        <v>2.8176800000000002</v>
      </c>
      <c r="T102" s="231">
        <f t="shared" si="32"/>
        <v>2.8176800000000002</v>
      </c>
      <c r="U102" s="232">
        <f t="shared" si="29"/>
        <v>10.231680000000001</v>
      </c>
      <c r="V102" s="232" t="s">
        <v>11</v>
      </c>
      <c r="W102" s="194">
        <f t="shared" ref="W102:AU102" si="33">SUM(W97:W101)</f>
        <v>0</v>
      </c>
      <c r="X102" s="194">
        <f t="shared" si="33"/>
        <v>0</v>
      </c>
      <c r="Y102" s="194">
        <f t="shared" si="33"/>
        <v>0</v>
      </c>
      <c r="Z102" s="194">
        <f t="shared" si="33"/>
        <v>0</v>
      </c>
      <c r="AA102" s="194">
        <f t="shared" si="33"/>
        <v>0</v>
      </c>
      <c r="AB102" s="194">
        <f t="shared" si="33"/>
        <v>0</v>
      </c>
      <c r="AC102" s="194">
        <f t="shared" si="33"/>
        <v>0</v>
      </c>
      <c r="AD102" s="194">
        <f t="shared" si="33"/>
        <v>0</v>
      </c>
      <c r="AE102" s="194">
        <f t="shared" si="33"/>
        <v>0</v>
      </c>
      <c r="AF102" s="194">
        <f t="shared" si="33"/>
        <v>0</v>
      </c>
      <c r="AG102" s="194">
        <f t="shared" si="33"/>
        <v>0</v>
      </c>
      <c r="AH102" s="231">
        <f t="shared" si="33"/>
        <v>0</v>
      </c>
      <c r="AI102" s="231">
        <f t="shared" si="33"/>
        <v>0</v>
      </c>
      <c r="AJ102" s="231">
        <f t="shared" si="33"/>
        <v>0</v>
      </c>
      <c r="AK102" s="194">
        <f t="shared" si="33"/>
        <v>0</v>
      </c>
      <c r="AL102" s="194">
        <f t="shared" si="33"/>
        <v>0</v>
      </c>
      <c r="AM102" s="194">
        <f t="shared" si="33"/>
        <v>0</v>
      </c>
      <c r="AN102" s="194">
        <f t="shared" si="33"/>
        <v>0</v>
      </c>
      <c r="AO102" s="194">
        <f t="shared" si="33"/>
        <v>0</v>
      </c>
      <c r="AP102" s="194">
        <f t="shared" si="33"/>
        <v>0</v>
      </c>
      <c r="AQ102" s="194">
        <f t="shared" si="33"/>
        <v>0</v>
      </c>
      <c r="AR102" s="194">
        <f t="shared" si="33"/>
        <v>0</v>
      </c>
      <c r="AS102" s="194">
        <f t="shared" si="33"/>
        <v>0</v>
      </c>
      <c r="AT102" s="194">
        <f t="shared" si="33"/>
        <v>0</v>
      </c>
      <c r="AU102" s="231">
        <f t="shared" si="33"/>
        <v>0</v>
      </c>
      <c r="AV102" s="329"/>
    </row>
    <row r="103" spans="1:48" ht="15.75" hidden="1" customHeight="1" x14ac:dyDescent="0.25">
      <c r="A103" s="414" t="s">
        <v>162</v>
      </c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7"/>
    </row>
    <row r="104" spans="1:48" ht="19.5" customHeight="1" x14ac:dyDescent="0.25">
      <c r="A104" s="476"/>
      <c r="B104" s="421" t="s">
        <v>215</v>
      </c>
      <c r="C104" s="603" t="s">
        <v>71</v>
      </c>
      <c r="D104" s="421" t="s">
        <v>261</v>
      </c>
      <c r="E104" s="423" t="s">
        <v>126</v>
      </c>
      <c r="F104" s="6" t="s">
        <v>18</v>
      </c>
      <c r="G104" s="6" t="s">
        <v>20</v>
      </c>
      <c r="H104" s="6" t="s">
        <v>375</v>
      </c>
      <c r="I104" s="6" t="s">
        <v>57</v>
      </c>
      <c r="J104" s="464">
        <v>2023</v>
      </c>
      <c r="K104" s="464">
        <v>2025</v>
      </c>
      <c r="L104" s="462">
        <v>29.58868</v>
      </c>
      <c r="M104" s="46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5">
        <v>0</v>
      </c>
      <c r="AI104" s="5">
        <v>0</v>
      </c>
      <c r="AJ104" s="5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5">
        <v>0</v>
      </c>
      <c r="AV104" s="303"/>
    </row>
    <row r="105" spans="1:48" ht="19.5" customHeight="1" x14ac:dyDescent="0.25">
      <c r="A105" s="477"/>
      <c r="B105" s="421"/>
      <c r="C105" s="603"/>
      <c r="D105" s="421"/>
      <c r="E105" s="423"/>
      <c r="F105" s="6" t="s">
        <v>19</v>
      </c>
      <c r="G105" s="6" t="s">
        <v>22</v>
      </c>
      <c r="H105" s="6" t="s">
        <v>303</v>
      </c>
      <c r="I105" s="6" t="s">
        <v>303</v>
      </c>
      <c r="J105" s="464"/>
      <c r="K105" s="464"/>
      <c r="L105" s="462"/>
      <c r="M105" s="46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5">
        <v>0</v>
      </c>
      <c r="AI105" s="5">
        <v>0</v>
      </c>
      <c r="AJ105" s="5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5">
        <v>0</v>
      </c>
      <c r="AV105" s="303"/>
    </row>
    <row r="106" spans="1:48" ht="19.5" customHeight="1" x14ac:dyDescent="0.25">
      <c r="A106" s="477"/>
      <c r="B106" s="421"/>
      <c r="C106" s="603"/>
      <c r="D106" s="421"/>
      <c r="E106" s="423"/>
      <c r="F106" s="423" t="s">
        <v>39</v>
      </c>
      <c r="G106" s="423" t="s">
        <v>21</v>
      </c>
      <c r="H106" s="423" t="s">
        <v>375</v>
      </c>
      <c r="I106" s="423" t="s">
        <v>302</v>
      </c>
      <c r="J106" s="464"/>
      <c r="K106" s="464"/>
      <c r="L106" s="462"/>
      <c r="M106" s="46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5">
        <v>0</v>
      </c>
      <c r="AI106" s="5">
        <v>0</v>
      </c>
      <c r="AJ106" s="5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5">
        <v>0</v>
      </c>
      <c r="AV106" s="303"/>
    </row>
    <row r="107" spans="1:48" ht="19.5" customHeight="1" x14ac:dyDescent="0.25">
      <c r="A107" s="477"/>
      <c r="B107" s="421"/>
      <c r="C107" s="603"/>
      <c r="D107" s="421"/>
      <c r="E107" s="423"/>
      <c r="F107" s="423"/>
      <c r="G107" s="423"/>
      <c r="H107" s="423"/>
      <c r="I107" s="423"/>
      <c r="J107" s="464"/>
      <c r="K107" s="464"/>
      <c r="L107" s="462"/>
      <c r="M107" s="46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5">
        <v>0</v>
      </c>
      <c r="AI107" s="5">
        <v>0</v>
      </c>
      <c r="AJ107" s="5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5">
        <v>0</v>
      </c>
      <c r="AV107" s="303"/>
    </row>
    <row r="108" spans="1:48" ht="18" customHeight="1" x14ac:dyDescent="0.25">
      <c r="A108" s="477"/>
      <c r="B108" s="421"/>
      <c r="C108" s="603"/>
      <c r="D108" s="421"/>
      <c r="E108" s="423"/>
      <c r="F108" s="423"/>
      <c r="G108" s="423"/>
      <c r="H108" s="423"/>
      <c r="I108" s="423"/>
      <c r="J108" s="464"/>
      <c r="K108" s="464"/>
      <c r="L108" s="462"/>
      <c r="M108" s="46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5">
        <v>0</v>
      </c>
      <c r="AI108" s="5">
        <v>0</v>
      </c>
      <c r="AJ108" s="5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5">
        <v>0</v>
      </c>
      <c r="AV108" s="303"/>
    </row>
    <row r="109" spans="1:48" ht="17.25" customHeight="1" x14ac:dyDescent="0.25">
      <c r="A109" s="477"/>
      <c r="B109" s="421"/>
      <c r="C109" s="603"/>
      <c r="D109" s="421"/>
      <c r="E109" s="423"/>
      <c r="F109" s="423"/>
      <c r="G109" s="423"/>
      <c r="H109" s="423"/>
      <c r="I109" s="423"/>
      <c r="J109" s="464"/>
      <c r="K109" s="464"/>
      <c r="L109" s="462"/>
      <c r="M109" s="462"/>
      <c r="N109" s="231">
        <f t="shared" ref="N109:T109" si="35">SUM(N104:N108)</f>
        <v>0</v>
      </c>
      <c r="O109" s="231">
        <f t="shared" si="35"/>
        <v>0</v>
      </c>
      <c r="P109" s="231">
        <f t="shared" si="35"/>
        <v>0</v>
      </c>
      <c r="Q109" s="231">
        <f t="shared" si="35"/>
        <v>0</v>
      </c>
      <c r="R109" s="231">
        <f t="shared" si="35"/>
        <v>4.4108499999999999</v>
      </c>
      <c r="S109" s="231">
        <f t="shared" si="35"/>
        <v>12.58892</v>
      </c>
      <c r="T109" s="231">
        <f t="shared" si="35"/>
        <v>12.58891</v>
      </c>
      <c r="U109" s="232">
        <f t="shared" si="34"/>
        <v>29.588679999999997</v>
      </c>
      <c r="V109" s="232" t="s">
        <v>11</v>
      </c>
      <c r="W109" s="194">
        <f t="shared" ref="W109:AU109" si="36">SUM(W104:W108)</f>
        <v>0</v>
      </c>
      <c r="X109" s="194">
        <f t="shared" si="36"/>
        <v>0</v>
      </c>
      <c r="Y109" s="194">
        <f t="shared" si="36"/>
        <v>0</v>
      </c>
      <c r="Z109" s="194">
        <f t="shared" si="36"/>
        <v>0</v>
      </c>
      <c r="AA109" s="194">
        <f t="shared" si="36"/>
        <v>0</v>
      </c>
      <c r="AB109" s="194">
        <f t="shared" si="36"/>
        <v>0</v>
      </c>
      <c r="AC109" s="194">
        <f t="shared" si="36"/>
        <v>0</v>
      </c>
      <c r="AD109" s="194">
        <f t="shared" si="36"/>
        <v>0</v>
      </c>
      <c r="AE109" s="194">
        <f t="shared" si="36"/>
        <v>0</v>
      </c>
      <c r="AF109" s="194">
        <f t="shared" si="36"/>
        <v>0</v>
      </c>
      <c r="AG109" s="194">
        <f t="shared" si="36"/>
        <v>0</v>
      </c>
      <c r="AH109" s="231">
        <f t="shared" si="36"/>
        <v>0</v>
      </c>
      <c r="AI109" s="231">
        <f t="shared" si="36"/>
        <v>0</v>
      </c>
      <c r="AJ109" s="231">
        <f t="shared" si="36"/>
        <v>0</v>
      </c>
      <c r="AK109" s="194">
        <f t="shared" si="36"/>
        <v>0</v>
      </c>
      <c r="AL109" s="194">
        <f t="shared" si="36"/>
        <v>0</v>
      </c>
      <c r="AM109" s="194">
        <f t="shared" si="36"/>
        <v>0</v>
      </c>
      <c r="AN109" s="194">
        <f t="shared" si="36"/>
        <v>0</v>
      </c>
      <c r="AO109" s="194">
        <f t="shared" si="36"/>
        <v>0</v>
      </c>
      <c r="AP109" s="194">
        <f t="shared" si="36"/>
        <v>0</v>
      </c>
      <c r="AQ109" s="194">
        <f t="shared" si="36"/>
        <v>0</v>
      </c>
      <c r="AR109" s="194">
        <f t="shared" si="36"/>
        <v>0</v>
      </c>
      <c r="AS109" s="194">
        <f t="shared" si="36"/>
        <v>0</v>
      </c>
      <c r="AT109" s="194">
        <f t="shared" si="36"/>
        <v>0</v>
      </c>
      <c r="AU109" s="231">
        <f t="shared" si="36"/>
        <v>0</v>
      </c>
      <c r="AV109" s="329"/>
    </row>
    <row r="110" spans="1:48" ht="19.5" customHeight="1" x14ac:dyDescent="0.25">
      <c r="A110" s="477"/>
      <c r="B110" s="421" t="s">
        <v>216</v>
      </c>
      <c r="C110" s="603" t="s">
        <v>72</v>
      </c>
      <c r="D110" s="421" t="s">
        <v>257</v>
      </c>
      <c r="E110" s="42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464">
        <v>2023</v>
      </c>
      <c r="K110" s="464">
        <v>2025</v>
      </c>
      <c r="L110" s="462">
        <v>20.32245</v>
      </c>
      <c r="M110" s="46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5">
        <v>0</v>
      </c>
      <c r="AI110" s="5">
        <v>0</v>
      </c>
      <c r="AJ110" s="5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5">
        <v>0</v>
      </c>
      <c r="AV110" s="303"/>
    </row>
    <row r="111" spans="1:48" ht="19.5" customHeight="1" x14ac:dyDescent="0.25">
      <c r="A111" s="477"/>
      <c r="B111" s="421"/>
      <c r="C111" s="603"/>
      <c r="D111" s="421"/>
      <c r="E111" s="423"/>
      <c r="F111" s="6" t="s">
        <v>19</v>
      </c>
      <c r="G111" s="6" t="s">
        <v>22</v>
      </c>
      <c r="H111" s="10" t="s">
        <v>59</v>
      </c>
      <c r="I111" s="6" t="s">
        <v>304</v>
      </c>
      <c r="J111" s="464"/>
      <c r="K111" s="464"/>
      <c r="L111" s="462"/>
      <c r="M111" s="46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5">
        <v>0</v>
      </c>
      <c r="AI111" s="5">
        <v>0</v>
      </c>
      <c r="AJ111" s="5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5">
        <v>0</v>
      </c>
      <c r="AV111" s="303"/>
    </row>
    <row r="112" spans="1:48" ht="19.5" customHeight="1" x14ac:dyDescent="0.25">
      <c r="A112" s="477"/>
      <c r="B112" s="421"/>
      <c r="C112" s="603"/>
      <c r="D112" s="421"/>
      <c r="E112" s="423"/>
      <c r="F112" s="423" t="s">
        <v>39</v>
      </c>
      <c r="G112" s="423" t="s">
        <v>21</v>
      </c>
      <c r="H112" s="423" t="s">
        <v>59</v>
      </c>
      <c r="I112" s="423" t="s">
        <v>365</v>
      </c>
      <c r="J112" s="464"/>
      <c r="K112" s="464"/>
      <c r="L112" s="462"/>
      <c r="M112" s="46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5">
        <v>0</v>
      </c>
      <c r="AI112" s="5">
        <v>0</v>
      </c>
      <c r="AJ112" s="5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5">
        <v>0</v>
      </c>
      <c r="AV112" s="303"/>
    </row>
    <row r="113" spans="1:48" ht="19.5" customHeight="1" x14ac:dyDescent="0.25">
      <c r="A113" s="477"/>
      <c r="B113" s="421"/>
      <c r="C113" s="603"/>
      <c r="D113" s="421"/>
      <c r="E113" s="423"/>
      <c r="F113" s="423"/>
      <c r="G113" s="423"/>
      <c r="H113" s="423"/>
      <c r="I113" s="423"/>
      <c r="J113" s="464"/>
      <c r="K113" s="464"/>
      <c r="L113" s="462"/>
      <c r="M113" s="46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5">
        <v>0</v>
      </c>
      <c r="AI113" s="5">
        <v>0</v>
      </c>
      <c r="AJ113" s="5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5">
        <v>0</v>
      </c>
      <c r="AV113" s="303"/>
    </row>
    <row r="114" spans="1:48" ht="18" customHeight="1" x14ac:dyDescent="0.25">
      <c r="A114" s="477"/>
      <c r="B114" s="421"/>
      <c r="C114" s="603"/>
      <c r="D114" s="421"/>
      <c r="E114" s="423"/>
      <c r="F114" s="423"/>
      <c r="G114" s="423"/>
      <c r="H114" s="423"/>
      <c r="I114" s="423"/>
      <c r="J114" s="464"/>
      <c r="K114" s="464"/>
      <c r="L114" s="462"/>
      <c r="M114" s="46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5">
        <v>0</v>
      </c>
      <c r="AI114" s="5">
        <v>0</v>
      </c>
      <c r="AJ114" s="5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5">
        <v>0</v>
      </c>
      <c r="AV114" s="303"/>
    </row>
    <row r="115" spans="1:48" ht="17.25" customHeight="1" x14ac:dyDescent="0.25">
      <c r="A115" s="477"/>
      <c r="B115" s="421"/>
      <c r="C115" s="603"/>
      <c r="D115" s="421"/>
      <c r="E115" s="423"/>
      <c r="F115" s="423"/>
      <c r="G115" s="423"/>
      <c r="H115" s="423"/>
      <c r="I115" s="423"/>
      <c r="J115" s="464"/>
      <c r="K115" s="464"/>
      <c r="L115" s="462"/>
      <c r="M115" s="462"/>
      <c r="N115" s="231">
        <f t="shared" ref="N115:T115" si="38">SUM(N110:N114)</f>
        <v>0</v>
      </c>
      <c r="O115" s="231">
        <f t="shared" si="38"/>
        <v>0</v>
      </c>
      <c r="P115" s="231">
        <f t="shared" si="38"/>
        <v>0</v>
      </c>
      <c r="Q115" s="231">
        <f t="shared" si="38"/>
        <v>0</v>
      </c>
      <c r="R115" s="231">
        <f t="shared" si="38"/>
        <v>4.7960500000000001</v>
      </c>
      <c r="S115" s="231">
        <f t="shared" si="38"/>
        <v>7.7632000000000003</v>
      </c>
      <c r="T115" s="231">
        <f t="shared" si="38"/>
        <v>7.7632000000000003</v>
      </c>
      <c r="U115" s="232">
        <f t="shared" si="34"/>
        <v>20.32245</v>
      </c>
      <c r="V115" s="232" t="s">
        <v>11</v>
      </c>
      <c r="W115" s="194">
        <f t="shared" ref="W115:AU115" si="39">SUM(W110:W114)</f>
        <v>0</v>
      </c>
      <c r="X115" s="194">
        <f t="shared" si="39"/>
        <v>0</v>
      </c>
      <c r="Y115" s="194">
        <f t="shared" si="39"/>
        <v>0</v>
      </c>
      <c r="Z115" s="194">
        <f t="shared" si="39"/>
        <v>0</v>
      </c>
      <c r="AA115" s="194">
        <f t="shared" si="39"/>
        <v>0</v>
      </c>
      <c r="AB115" s="194">
        <f t="shared" si="39"/>
        <v>0</v>
      </c>
      <c r="AC115" s="194">
        <f t="shared" si="39"/>
        <v>0</v>
      </c>
      <c r="AD115" s="194">
        <f t="shared" si="39"/>
        <v>0</v>
      </c>
      <c r="AE115" s="194">
        <f t="shared" si="39"/>
        <v>0</v>
      </c>
      <c r="AF115" s="194">
        <f t="shared" si="39"/>
        <v>0</v>
      </c>
      <c r="AG115" s="194">
        <f t="shared" si="39"/>
        <v>0</v>
      </c>
      <c r="AH115" s="231">
        <f t="shared" si="39"/>
        <v>0</v>
      </c>
      <c r="AI115" s="231">
        <f t="shared" si="39"/>
        <v>0</v>
      </c>
      <c r="AJ115" s="231">
        <f t="shared" si="39"/>
        <v>0</v>
      </c>
      <c r="AK115" s="194">
        <f t="shared" si="39"/>
        <v>0</v>
      </c>
      <c r="AL115" s="194">
        <f t="shared" si="39"/>
        <v>0</v>
      </c>
      <c r="AM115" s="194">
        <f t="shared" si="39"/>
        <v>0</v>
      </c>
      <c r="AN115" s="194">
        <f t="shared" si="39"/>
        <v>0</v>
      </c>
      <c r="AO115" s="194">
        <f t="shared" si="39"/>
        <v>0</v>
      </c>
      <c r="AP115" s="194">
        <f t="shared" si="39"/>
        <v>0</v>
      </c>
      <c r="AQ115" s="194">
        <f t="shared" si="39"/>
        <v>0</v>
      </c>
      <c r="AR115" s="194">
        <f t="shared" si="39"/>
        <v>0</v>
      </c>
      <c r="AS115" s="194">
        <f t="shared" si="39"/>
        <v>0</v>
      </c>
      <c r="AT115" s="194">
        <f t="shared" si="39"/>
        <v>0</v>
      </c>
      <c r="AU115" s="231">
        <f t="shared" si="39"/>
        <v>0</v>
      </c>
      <c r="AV115" s="329"/>
    </row>
    <row r="116" spans="1:48" ht="19.5" customHeight="1" x14ac:dyDescent="0.25">
      <c r="A116" s="477"/>
      <c r="B116" s="421" t="s">
        <v>217</v>
      </c>
      <c r="C116" s="603" t="s">
        <v>73</v>
      </c>
      <c r="D116" s="421" t="s">
        <v>262</v>
      </c>
      <c r="E116" s="423" t="s">
        <v>128</v>
      </c>
      <c r="F116" s="6" t="s">
        <v>18</v>
      </c>
      <c r="G116" s="6" t="s">
        <v>20</v>
      </c>
      <c r="H116" s="6" t="s">
        <v>316</v>
      </c>
      <c r="I116" s="6" t="s">
        <v>55</v>
      </c>
      <c r="J116" s="479">
        <v>2023</v>
      </c>
      <c r="K116" s="479">
        <v>2023</v>
      </c>
      <c r="L116" s="462">
        <v>3.7021600000000001</v>
      </c>
      <c r="M116" s="46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5">
        <v>0</v>
      </c>
      <c r="AI116" s="5">
        <v>0</v>
      </c>
      <c r="AJ116" s="5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5">
        <v>0</v>
      </c>
      <c r="AV116" s="303"/>
    </row>
    <row r="117" spans="1:48" ht="19.5" customHeight="1" x14ac:dyDescent="0.25">
      <c r="A117" s="477"/>
      <c r="B117" s="421"/>
      <c r="C117" s="603"/>
      <c r="D117" s="421"/>
      <c r="E117" s="423"/>
      <c r="F117" s="6" t="s">
        <v>19</v>
      </c>
      <c r="G117" s="6" t="s">
        <v>22</v>
      </c>
      <c r="H117" s="6" t="s">
        <v>305</v>
      </c>
      <c r="I117" s="6" t="s">
        <v>305</v>
      </c>
      <c r="J117" s="480"/>
      <c r="K117" s="480"/>
      <c r="L117" s="462"/>
      <c r="M117" s="46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5">
        <v>0</v>
      </c>
      <c r="AI117" s="5">
        <v>0</v>
      </c>
      <c r="AJ117" s="5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5">
        <v>0</v>
      </c>
      <c r="AV117" s="303"/>
    </row>
    <row r="118" spans="1:48" ht="19.5" customHeight="1" x14ac:dyDescent="0.25">
      <c r="A118" s="477"/>
      <c r="B118" s="421"/>
      <c r="C118" s="603"/>
      <c r="D118" s="421"/>
      <c r="E118" s="423"/>
      <c r="F118" s="423" t="s">
        <v>39</v>
      </c>
      <c r="G118" s="423" t="s">
        <v>21</v>
      </c>
      <c r="H118" s="423" t="s">
        <v>374</v>
      </c>
      <c r="I118" s="423" t="s">
        <v>365</v>
      </c>
      <c r="J118" s="480"/>
      <c r="K118" s="480"/>
      <c r="L118" s="462"/>
      <c r="M118" s="46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4">
        <v>0</v>
      </c>
      <c r="X118" s="94">
        <v>0</v>
      </c>
      <c r="Y118" s="94">
        <v>0</v>
      </c>
      <c r="Z118" s="94">
        <v>0</v>
      </c>
      <c r="AA118" s="94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5">
        <v>0</v>
      </c>
      <c r="AI118" s="5">
        <v>0</v>
      </c>
      <c r="AJ118" s="5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5">
        <v>0</v>
      </c>
      <c r="AV118" s="303"/>
    </row>
    <row r="119" spans="1:48" ht="19.5" customHeight="1" x14ac:dyDescent="0.25">
      <c r="A119" s="477"/>
      <c r="B119" s="421"/>
      <c r="C119" s="603"/>
      <c r="D119" s="421"/>
      <c r="E119" s="423"/>
      <c r="F119" s="423"/>
      <c r="G119" s="423"/>
      <c r="H119" s="423"/>
      <c r="I119" s="423"/>
      <c r="J119" s="480"/>
      <c r="K119" s="480"/>
      <c r="L119" s="462"/>
      <c r="M119" s="46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5">
        <v>0</v>
      </c>
      <c r="AI119" s="5">
        <v>0</v>
      </c>
      <c r="AJ119" s="5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5">
        <v>0</v>
      </c>
      <c r="AV119" s="303"/>
    </row>
    <row r="120" spans="1:48" ht="18" customHeight="1" x14ac:dyDescent="0.25">
      <c r="A120" s="477"/>
      <c r="B120" s="421"/>
      <c r="C120" s="603"/>
      <c r="D120" s="421"/>
      <c r="E120" s="423"/>
      <c r="F120" s="423"/>
      <c r="G120" s="423"/>
      <c r="H120" s="423"/>
      <c r="I120" s="423"/>
      <c r="J120" s="480"/>
      <c r="K120" s="480"/>
      <c r="L120" s="462"/>
      <c r="M120" s="46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4">
        <v>0</v>
      </c>
      <c r="X120" s="94">
        <v>0</v>
      </c>
      <c r="Y120" s="94">
        <v>0</v>
      </c>
      <c r="Z120" s="94">
        <v>0</v>
      </c>
      <c r="AA120" s="94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5">
        <v>0</v>
      </c>
      <c r="AI120" s="5">
        <v>0</v>
      </c>
      <c r="AJ120" s="5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5">
        <v>0</v>
      </c>
      <c r="AV120" s="303"/>
    </row>
    <row r="121" spans="1:48" ht="17.25" customHeight="1" x14ac:dyDescent="0.25">
      <c r="A121" s="477"/>
      <c r="B121" s="421"/>
      <c r="C121" s="603"/>
      <c r="D121" s="421"/>
      <c r="E121" s="423"/>
      <c r="F121" s="423"/>
      <c r="G121" s="423"/>
      <c r="H121" s="423"/>
      <c r="I121" s="423"/>
      <c r="J121" s="481"/>
      <c r="K121" s="481"/>
      <c r="L121" s="462"/>
      <c r="M121" s="462"/>
      <c r="N121" s="231">
        <f t="shared" ref="N121:T121" si="41">SUM(N116:N120)</f>
        <v>0</v>
      </c>
      <c r="O121" s="231">
        <f t="shared" si="41"/>
        <v>0</v>
      </c>
      <c r="P121" s="231">
        <f t="shared" si="41"/>
        <v>0</v>
      </c>
      <c r="Q121" s="231">
        <f t="shared" si="41"/>
        <v>0</v>
      </c>
      <c r="R121" s="231">
        <f t="shared" si="41"/>
        <v>3.7021600000000001</v>
      </c>
      <c r="S121" s="231">
        <f t="shared" si="41"/>
        <v>0</v>
      </c>
      <c r="T121" s="231">
        <f t="shared" si="41"/>
        <v>0</v>
      </c>
      <c r="U121" s="232">
        <f t="shared" si="34"/>
        <v>3.7021600000000001</v>
      </c>
      <c r="V121" s="232" t="s">
        <v>11</v>
      </c>
      <c r="W121" s="194">
        <f t="shared" ref="W121:AU121" si="42">SUM(W116:W120)</f>
        <v>0</v>
      </c>
      <c r="X121" s="194">
        <f t="shared" si="42"/>
        <v>0</v>
      </c>
      <c r="Y121" s="194">
        <f t="shared" si="42"/>
        <v>0</v>
      </c>
      <c r="Z121" s="194">
        <f t="shared" si="42"/>
        <v>0</v>
      </c>
      <c r="AA121" s="194">
        <f t="shared" si="42"/>
        <v>0</v>
      </c>
      <c r="AB121" s="194">
        <f t="shared" si="42"/>
        <v>0</v>
      </c>
      <c r="AC121" s="194">
        <f t="shared" si="42"/>
        <v>0</v>
      </c>
      <c r="AD121" s="194">
        <f t="shared" si="42"/>
        <v>0</v>
      </c>
      <c r="AE121" s="194">
        <f t="shared" si="42"/>
        <v>0</v>
      </c>
      <c r="AF121" s="194">
        <f t="shared" si="42"/>
        <v>0</v>
      </c>
      <c r="AG121" s="194">
        <f t="shared" si="42"/>
        <v>0</v>
      </c>
      <c r="AH121" s="231">
        <f t="shared" si="42"/>
        <v>0</v>
      </c>
      <c r="AI121" s="231">
        <f t="shared" si="42"/>
        <v>0</v>
      </c>
      <c r="AJ121" s="231">
        <f t="shared" si="42"/>
        <v>0</v>
      </c>
      <c r="AK121" s="194">
        <f t="shared" si="42"/>
        <v>0</v>
      </c>
      <c r="AL121" s="194">
        <f t="shared" si="42"/>
        <v>0</v>
      </c>
      <c r="AM121" s="194">
        <f t="shared" si="42"/>
        <v>0</v>
      </c>
      <c r="AN121" s="194">
        <f t="shared" si="42"/>
        <v>0</v>
      </c>
      <c r="AO121" s="194">
        <f t="shared" si="42"/>
        <v>0</v>
      </c>
      <c r="AP121" s="194">
        <f t="shared" si="42"/>
        <v>0</v>
      </c>
      <c r="AQ121" s="194">
        <f t="shared" si="42"/>
        <v>0</v>
      </c>
      <c r="AR121" s="194">
        <f t="shared" si="42"/>
        <v>0</v>
      </c>
      <c r="AS121" s="194">
        <f t="shared" si="42"/>
        <v>0</v>
      </c>
      <c r="AT121" s="194">
        <f t="shared" si="42"/>
        <v>0</v>
      </c>
      <c r="AU121" s="231">
        <f t="shared" si="42"/>
        <v>0</v>
      </c>
      <c r="AV121" s="329"/>
    </row>
    <row r="122" spans="1:48" ht="19.5" customHeight="1" x14ac:dyDescent="0.25">
      <c r="A122" s="477"/>
      <c r="B122" s="421" t="s">
        <v>218</v>
      </c>
      <c r="C122" s="603" t="s">
        <v>74</v>
      </c>
      <c r="D122" s="421" t="s">
        <v>263</v>
      </c>
      <c r="E122" s="423" t="s">
        <v>129</v>
      </c>
      <c r="F122" s="6" t="s">
        <v>18</v>
      </c>
      <c r="G122" s="6" t="s">
        <v>20</v>
      </c>
      <c r="H122" s="6" t="s">
        <v>376</v>
      </c>
      <c r="I122" s="6" t="s">
        <v>57</v>
      </c>
      <c r="J122" s="479">
        <v>2023</v>
      </c>
      <c r="K122" s="479">
        <v>2023</v>
      </c>
      <c r="L122" s="462">
        <v>3.8721299999999998</v>
      </c>
      <c r="M122" s="46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5">
        <v>0</v>
      </c>
      <c r="AI122" s="5">
        <v>0</v>
      </c>
      <c r="AJ122" s="5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5">
        <v>0</v>
      </c>
      <c r="AV122" s="303"/>
    </row>
    <row r="123" spans="1:48" ht="19.5" customHeight="1" x14ac:dyDescent="0.25">
      <c r="A123" s="477"/>
      <c r="B123" s="421"/>
      <c r="C123" s="603"/>
      <c r="D123" s="421"/>
      <c r="E123" s="423"/>
      <c r="F123" s="6" t="s">
        <v>19</v>
      </c>
      <c r="G123" s="6" t="s">
        <v>22</v>
      </c>
      <c r="H123" s="6" t="s">
        <v>305</v>
      </c>
      <c r="I123" s="6" t="s">
        <v>305</v>
      </c>
      <c r="J123" s="480"/>
      <c r="K123" s="480"/>
      <c r="L123" s="462"/>
      <c r="M123" s="46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5">
        <v>0</v>
      </c>
      <c r="AI123" s="5">
        <v>0</v>
      </c>
      <c r="AJ123" s="5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5">
        <v>0</v>
      </c>
      <c r="AV123" s="303"/>
    </row>
    <row r="124" spans="1:48" ht="19.5" customHeight="1" x14ac:dyDescent="0.25">
      <c r="A124" s="477"/>
      <c r="B124" s="421"/>
      <c r="C124" s="603"/>
      <c r="D124" s="421"/>
      <c r="E124" s="423"/>
      <c r="F124" s="423" t="s">
        <v>39</v>
      </c>
      <c r="G124" s="423" t="s">
        <v>21</v>
      </c>
      <c r="H124" s="423" t="s">
        <v>375</v>
      </c>
      <c r="I124" s="423" t="s">
        <v>374</v>
      </c>
      <c r="J124" s="480"/>
      <c r="K124" s="480"/>
      <c r="L124" s="462"/>
      <c r="M124" s="46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5">
        <v>0</v>
      </c>
      <c r="AI124" s="5">
        <v>0</v>
      </c>
      <c r="AJ124" s="5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5">
        <v>0</v>
      </c>
      <c r="AV124" s="303"/>
    </row>
    <row r="125" spans="1:48" ht="19.5" customHeight="1" x14ac:dyDescent="0.25">
      <c r="A125" s="477"/>
      <c r="B125" s="421"/>
      <c r="C125" s="603"/>
      <c r="D125" s="421"/>
      <c r="E125" s="423"/>
      <c r="F125" s="423"/>
      <c r="G125" s="423"/>
      <c r="H125" s="423"/>
      <c r="I125" s="423"/>
      <c r="J125" s="480"/>
      <c r="K125" s="480"/>
      <c r="L125" s="462"/>
      <c r="M125" s="46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4">
        <v>0</v>
      </c>
      <c r="X125" s="94">
        <v>0</v>
      </c>
      <c r="Y125" s="94">
        <v>0</v>
      </c>
      <c r="Z125" s="94">
        <v>0</v>
      </c>
      <c r="AA125" s="94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5">
        <v>0</v>
      </c>
      <c r="AI125" s="5">
        <v>0</v>
      </c>
      <c r="AJ125" s="5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5">
        <v>0</v>
      </c>
      <c r="AV125" s="303"/>
    </row>
    <row r="126" spans="1:48" ht="18" customHeight="1" x14ac:dyDescent="0.25">
      <c r="A126" s="477"/>
      <c r="B126" s="421"/>
      <c r="C126" s="603"/>
      <c r="D126" s="421"/>
      <c r="E126" s="423"/>
      <c r="F126" s="423"/>
      <c r="G126" s="423"/>
      <c r="H126" s="423"/>
      <c r="I126" s="423"/>
      <c r="J126" s="480"/>
      <c r="K126" s="480"/>
      <c r="L126" s="462"/>
      <c r="M126" s="46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5">
        <v>0</v>
      </c>
      <c r="AI126" s="5">
        <v>0</v>
      </c>
      <c r="AJ126" s="5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5">
        <v>0</v>
      </c>
      <c r="AV126" s="303"/>
    </row>
    <row r="127" spans="1:48" ht="17.25" customHeight="1" x14ac:dyDescent="0.25">
      <c r="A127" s="477"/>
      <c r="B127" s="421"/>
      <c r="C127" s="603"/>
      <c r="D127" s="421"/>
      <c r="E127" s="423"/>
      <c r="F127" s="423"/>
      <c r="G127" s="423"/>
      <c r="H127" s="423"/>
      <c r="I127" s="423"/>
      <c r="J127" s="481"/>
      <c r="K127" s="481"/>
      <c r="L127" s="462"/>
      <c r="M127" s="462"/>
      <c r="N127" s="231">
        <f t="shared" ref="N127:T127" si="44">SUM(N122:N126)</f>
        <v>0</v>
      </c>
      <c r="O127" s="231">
        <f t="shared" si="44"/>
        <v>0</v>
      </c>
      <c r="P127" s="231">
        <f t="shared" si="44"/>
        <v>0</v>
      </c>
      <c r="Q127" s="231">
        <f t="shared" si="44"/>
        <v>0</v>
      </c>
      <c r="R127" s="231">
        <f t="shared" si="44"/>
        <v>3.8721299999999998</v>
      </c>
      <c r="S127" s="231">
        <f t="shared" si="44"/>
        <v>0</v>
      </c>
      <c r="T127" s="231">
        <f t="shared" si="44"/>
        <v>0</v>
      </c>
      <c r="U127" s="232">
        <f t="shared" si="34"/>
        <v>3.8721299999999998</v>
      </c>
      <c r="V127" s="232" t="s">
        <v>11</v>
      </c>
      <c r="W127" s="194">
        <f t="shared" ref="W127:AU127" si="45">SUM(W122:W126)</f>
        <v>0</v>
      </c>
      <c r="X127" s="194">
        <f t="shared" si="45"/>
        <v>0</v>
      </c>
      <c r="Y127" s="194">
        <f t="shared" si="45"/>
        <v>0</v>
      </c>
      <c r="Z127" s="194">
        <f t="shared" si="45"/>
        <v>0</v>
      </c>
      <c r="AA127" s="194">
        <f t="shared" si="45"/>
        <v>0</v>
      </c>
      <c r="AB127" s="194">
        <f t="shared" si="45"/>
        <v>0</v>
      </c>
      <c r="AC127" s="194">
        <f t="shared" si="45"/>
        <v>0</v>
      </c>
      <c r="AD127" s="194">
        <f t="shared" si="45"/>
        <v>0</v>
      </c>
      <c r="AE127" s="194">
        <f t="shared" si="45"/>
        <v>0</v>
      </c>
      <c r="AF127" s="194">
        <f t="shared" si="45"/>
        <v>0</v>
      </c>
      <c r="AG127" s="194">
        <f t="shared" si="45"/>
        <v>0</v>
      </c>
      <c r="AH127" s="231">
        <f t="shared" si="45"/>
        <v>0</v>
      </c>
      <c r="AI127" s="231">
        <f t="shared" si="45"/>
        <v>0</v>
      </c>
      <c r="AJ127" s="231">
        <f t="shared" si="45"/>
        <v>0</v>
      </c>
      <c r="AK127" s="194">
        <f t="shared" si="45"/>
        <v>0</v>
      </c>
      <c r="AL127" s="194">
        <f t="shared" si="45"/>
        <v>0</v>
      </c>
      <c r="AM127" s="194">
        <f t="shared" si="45"/>
        <v>0</v>
      </c>
      <c r="AN127" s="194">
        <f t="shared" si="45"/>
        <v>0</v>
      </c>
      <c r="AO127" s="194">
        <f t="shared" si="45"/>
        <v>0</v>
      </c>
      <c r="AP127" s="194">
        <f t="shared" si="45"/>
        <v>0</v>
      </c>
      <c r="AQ127" s="194">
        <f t="shared" si="45"/>
        <v>0</v>
      </c>
      <c r="AR127" s="194">
        <f t="shared" si="45"/>
        <v>0</v>
      </c>
      <c r="AS127" s="194">
        <f t="shared" si="45"/>
        <v>0</v>
      </c>
      <c r="AT127" s="194">
        <f t="shared" si="45"/>
        <v>0</v>
      </c>
      <c r="AU127" s="231">
        <f t="shared" si="45"/>
        <v>0</v>
      </c>
      <c r="AV127" s="329"/>
    </row>
    <row r="128" spans="1:48" ht="19.5" customHeight="1" x14ac:dyDescent="0.25">
      <c r="A128" s="477"/>
      <c r="B128" s="421" t="s">
        <v>219</v>
      </c>
      <c r="C128" s="603" t="s">
        <v>75</v>
      </c>
      <c r="D128" s="421" t="s">
        <v>261</v>
      </c>
      <c r="E128" s="423" t="s">
        <v>130</v>
      </c>
      <c r="F128" s="6" t="s">
        <v>18</v>
      </c>
      <c r="G128" s="6" t="s">
        <v>20</v>
      </c>
      <c r="H128" s="6" t="s">
        <v>376</v>
      </c>
      <c r="I128" s="6" t="s">
        <v>57</v>
      </c>
      <c r="J128" s="479">
        <v>2023</v>
      </c>
      <c r="K128" s="479">
        <v>2023</v>
      </c>
      <c r="L128" s="462">
        <v>3.5340400000000001</v>
      </c>
      <c r="M128" s="46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5">
        <v>0</v>
      </c>
      <c r="AI128" s="5">
        <v>0</v>
      </c>
      <c r="AJ128" s="5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5">
        <v>0</v>
      </c>
      <c r="AV128" s="303"/>
    </row>
    <row r="129" spans="1:48" ht="19.5" customHeight="1" x14ac:dyDescent="0.25">
      <c r="A129" s="477"/>
      <c r="B129" s="421"/>
      <c r="C129" s="603"/>
      <c r="D129" s="421"/>
      <c r="E129" s="423"/>
      <c r="F129" s="6" t="s">
        <v>19</v>
      </c>
      <c r="G129" s="6" t="s">
        <v>22</v>
      </c>
      <c r="H129" s="6" t="s">
        <v>306</v>
      </c>
      <c r="I129" s="6" t="s">
        <v>306</v>
      </c>
      <c r="J129" s="480"/>
      <c r="K129" s="480"/>
      <c r="L129" s="462"/>
      <c r="M129" s="46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5">
        <v>0</v>
      </c>
      <c r="AI129" s="5">
        <v>0</v>
      </c>
      <c r="AJ129" s="5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5">
        <v>0</v>
      </c>
      <c r="AV129" s="303"/>
    </row>
    <row r="130" spans="1:48" ht="19.5" customHeight="1" x14ac:dyDescent="0.25">
      <c r="A130" s="477"/>
      <c r="B130" s="421"/>
      <c r="C130" s="603"/>
      <c r="D130" s="421"/>
      <c r="E130" s="423"/>
      <c r="F130" s="423" t="s">
        <v>39</v>
      </c>
      <c r="G130" s="423" t="s">
        <v>21</v>
      </c>
      <c r="H130" s="423" t="s">
        <v>375</v>
      </c>
      <c r="I130" s="423" t="s">
        <v>316</v>
      </c>
      <c r="J130" s="480"/>
      <c r="K130" s="480"/>
      <c r="L130" s="462"/>
      <c r="M130" s="46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5">
        <v>0</v>
      </c>
      <c r="AI130" s="5">
        <v>0</v>
      </c>
      <c r="AJ130" s="5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5">
        <v>0</v>
      </c>
      <c r="AV130" s="303"/>
    </row>
    <row r="131" spans="1:48" ht="19.5" customHeight="1" x14ac:dyDescent="0.25">
      <c r="A131" s="477"/>
      <c r="B131" s="421"/>
      <c r="C131" s="603"/>
      <c r="D131" s="421"/>
      <c r="E131" s="423"/>
      <c r="F131" s="423"/>
      <c r="G131" s="423"/>
      <c r="H131" s="423"/>
      <c r="I131" s="423"/>
      <c r="J131" s="480"/>
      <c r="K131" s="480"/>
      <c r="L131" s="462"/>
      <c r="M131" s="46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5">
        <v>0</v>
      </c>
      <c r="AI131" s="5">
        <v>0</v>
      </c>
      <c r="AJ131" s="5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5">
        <v>0</v>
      </c>
      <c r="AV131" s="303"/>
    </row>
    <row r="132" spans="1:48" ht="18" customHeight="1" x14ac:dyDescent="0.25">
      <c r="A132" s="477"/>
      <c r="B132" s="421"/>
      <c r="C132" s="603"/>
      <c r="D132" s="421"/>
      <c r="E132" s="423"/>
      <c r="F132" s="423"/>
      <c r="G132" s="423"/>
      <c r="H132" s="423"/>
      <c r="I132" s="423"/>
      <c r="J132" s="480"/>
      <c r="K132" s="480"/>
      <c r="L132" s="462"/>
      <c r="M132" s="46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4">
        <v>0</v>
      </c>
      <c r="X132" s="94">
        <v>0</v>
      </c>
      <c r="Y132" s="94">
        <v>0</v>
      </c>
      <c r="Z132" s="94">
        <v>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5">
        <v>0</v>
      </c>
      <c r="AI132" s="5">
        <v>0</v>
      </c>
      <c r="AJ132" s="5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5">
        <v>0</v>
      </c>
      <c r="AV132" s="303"/>
    </row>
    <row r="133" spans="1:48" ht="17.25" customHeight="1" x14ac:dyDescent="0.25">
      <c r="A133" s="477"/>
      <c r="B133" s="421"/>
      <c r="C133" s="603"/>
      <c r="D133" s="421"/>
      <c r="E133" s="423"/>
      <c r="F133" s="423"/>
      <c r="G133" s="423"/>
      <c r="H133" s="423"/>
      <c r="I133" s="423"/>
      <c r="J133" s="481"/>
      <c r="K133" s="481"/>
      <c r="L133" s="462"/>
      <c r="M133" s="462"/>
      <c r="N133" s="231">
        <f t="shared" ref="N133:T133" si="47">SUM(N128:N132)</f>
        <v>0</v>
      </c>
      <c r="O133" s="231">
        <f t="shared" si="47"/>
        <v>0</v>
      </c>
      <c r="P133" s="231">
        <f t="shared" si="47"/>
        <v>0</v>
      </c>
      <c r="Q133" s="231">
        <f t="shared" si="47"/>
        <v>0</v>
      </c>
      <c r="R133" s="231">
        <f t="shared" si="47"/>
        <v>3.5340400000000001</v>
      </c>
      <c r="S133" s="231">
        <f t="shared" si="47"/>
        <v>0</v>
      </c>
      <c r="T133" s="231">
        <f t="shared" si="47"/>
        <v>0</v>
      </c>
      <c r="U133" s="232">
        <f t="shared" si="34"/>
        <v>3.5340400000000001</v>
      </c>
      <c r="V133" s="232" t="s">
        <v>11</v>
      </c>
      <c r="W133" s="194">
        <f t="shared" ref="W133:AU133" si="48">SUM(W128:W132)</f>
        <v>0</v>
      </c>
      <c r="X133" s="194">
        <f t="shared" si="48"/>
        <v>0</v>
      </c>
      <c r="Y133" s="194">
        <f t="shared" si="48"/>
        <v>0</v>
      </c>
      <c r="Z133" s="194">
        <f t="shared" si="48"/>
        <v>0</v>
      </c>
      <c r="AA133" s="194">
        <f t="shared" si="48"/>
        <v>0</v>
      </c>
      <c r="AB133" s="194">
        <f t="shared" si="48"/>
        <v>0</v>
      </c>
      <c r="AC133" s="194">
        <f t="shared" si="48"/>
        <v>0</v>
      </c>
      <c r="AD133" s="194">
        <f t="shared" si="48"/>
        <v>0</v>
      </c>
      <c r="AE133" s="194">
        <f t="shared" si="48"/>
        <v>0</v>
      </c>
      <c r="AF133" s="194">
        <f t="shared" si="48"/>
        <v>0</v>
      </c>
      <c r="AG133" s="194">
        <f t="shared" si="48"/>
        <v>0</v>
      </c>
      <c r="AH133" s="231">
        <f t="shared" si="48"/>
        <v>0</v>
      </c>
      <c r="AI133" s="231">
        <f t="shared" si="48"/>
        <v>0</v>
      </c>
      <c r="AJ133" s="231">
        <f t="shared" si="48"/>
        <v>0</v>
      </c>
      <c r="AK133" s="194">
        <f t="shared" si="48"/>
        <v>0</v>
      </c>
      <c r="AL133" s="194">
        <f t="shared" si="48"/>
        <v>0</v>
      </c>
      <c r="AM133" s="194">
        <f t="shared" si="48"/>
        <v>0</v>
      </c>
      <c r="AN133" s="194">
        <f t="shared" si="48"/>
        <v>0</v>
      </c>
      <c r="AO133" s="194">
        <f t="shared" si="48"/>
        <v>0</v>
      </c>
      <c r="AP133" s="194">
        <f t="shared" si="48"/>
        <v>0</v>
      </c>
      <c r="AQ133" s="194">
        <f t="shared" si="48"/>
        <v>0</v>
      </c>
      <c r="AR133" s="194">
        <f t="shared" si="48"/>
        <v>0</v>
      </c>
      <c r="AS133" s="194">
        <f t="shared" si="48"/>
        <v>0</v>
      </c>
      <c r="AT133" s="194">
        <f t="shared" si="48"/>
        <v>0</v>
      </c>
      <c r="AU133" s="231">
        <f t="shared" si="48"/>
        <v>0</v>
      </c>
      <c r="AV133" s="329"/>
    </row>
    <row r="134" spans="1:48" ht="19.5" customHeight="1" x14ac:dyDescent="0.25">
      <c r="A134" s="477"/>
      <c r="B134" s="421" t="s">
        <v>220</v>
      </c>
      <c r="C134" s="603" t="s">
        <v>131</v>
      </c>
      <c r="D134" s="421" t="s">
        <v>261</v>
      </c>
      <c r="E134" s="42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479">
        <v>2023</v>
      </c>
      <c r="K134" s="479">
        <v>2023</v>
      </c>
      <c r="L134" s="462">
        <v>5.1384600000000002</v>
      </c>
      <c r="M134" s="46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4">
        <v>0</v>
      </c>
      <c r="X134" s="94">
        <v>0</v>
      </c>
      <c r="Y134" s="94">
        <v>0</v>
      </c>
      <c r="Z134" s="94">
        <v>0</v>
      </c>
      <c r="AA134" s="94">
        <v>0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5">
        <v>0</v>
      </c>
      <c r="AI134" s="5">
        <v>0</v>
      </c>
      <c r="AJ134" s="5">
        <v>0</v>
      </c>
      <c r="AK134" s="94">
        <v>0</v>
      </c>
      <c r="AL134" s="94">
        <v>0</v>
      </c>
      <c r="AM134" s="94">
        <v>0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5">
        <v>0</v>
      </c>
      <c r="AV134" s="303"/>
    </row>
    <row r="135" spans="1:48" ht="19.5" customHeight="1" x14ac:dyDescent="0.25">
      <c r="A135" s="477"/>
      <c r="B135" s="421"/>
      <c r="C135" s="603"/>
      <c r="D135" s="421"/>
      <c r="E135" s="423"/>
      <c r="F135" s="6" t="s">
        <v>19</v>
      </c>
      <c r="G135" s="6" t="s">
        <v>22</v>
      </c>
      <c r="H135" s="6" t="s">
        <v>307</v>
      </c>
      <c r="I135" s="6" t="s">
        <v>307</v>
      </c>
      <c r="J135" s="480"/>
      <c r="K135" s="480"/>
      <c r="L135" s="462"/>
      <c r="M135" s="46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5">
        <v>0</v>
      </c>
      <c r="AI135" s="5">
        <v>0</v>
      </c>
      <c r="AJ135" s="5">
        <v>0</v>
      </c>
      <c r="AK135" s="94">
        <v>0</v>
      </c>
      <c r="AL135" s="94">
        <v>0</v>
      </c>
      <c r="AM135" s="94">
        <v>0</v>
      </c>
      <c r="AN135" s="94">
        <v>0</v>
      </c>
      <c r="AO135" s="94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5">
        <v>0</v>
      </c>
      <c r="AV135" s="303"/>
    </row>
    <row r="136" spans="1:48" ht="19.5" customHeight="1" x14ac:dyDescent="0.25">
      <c r="A136" s="477"/>
      <c r="B136" s="421"/>
      <c r="C136" s="603"/>
      <c r="D136" s="421"/>
      <c r="E136" s="423"/>
      <c r="F136" s="423" t="s">
        <v>39</v>
      </c>
      <c r="G136" s="423" t="s">
        <v>21</v>
      </c>
      <c r="H136" s="423" t="s">
        <v>377</v>
      </c>
      <c r="I136" s="423" t="s">
        <v>365</v>
      </c>
      <c r="J136" s="480"/>
      <c r="K136" s="480"/>
      <c r="L136" s="462"/>
      <c r="M136" s="46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5">
        <v>0</v>
      </c>
      <c r="AI136" s="5">
        <v>0</v>
      </c>
      <c r="AJ136" s="5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5">
        <v>0</v>
      </c>
      <c r="AV136" s="303"/>
    </row>
    <row r="137" spans="1:48" ht="19.5" customHeight="1" x14ac:dyDescent="0.25">
      <c r="A137" s="477"/>
      <c r="B137" s="421"/>
      <c r="C137" s="603"/>
      <c r="D137" s="421"/>
      <c r="E137" s="423"/>
      <c r="F137" s="423"/>
      <c r="G137" s="423"/>
      <c r="H137" s="423"/>
      <c r="I137" s="423"/>
      <c r="J137" s="480"/>
      <c r="K137" s="480"/>
      <c r="L137" s="462"/>
      <c r="M137" s="46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4">
        <v>0</v>
      </c>
      <c r="X137" s="94">
        <v>0</v>
      </c>
      <c r="Y137" s="94">
        <v>0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5">
        <v>0</v>
      </c>
      <c r="AI137" s="5">
        <v>0</v>
      </c>
      <c r="AJ137" s="5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5">
        <v>0</v>
      </c>
      <c r="AV137" s="303"/>
    </row>
    <row r="138" spans="1:48" ht="18" customHeight="1" x14ac:dyDescent="0.25">
      <c r="A138" s="477"/>
      <c r="B138" s="421"/>
      <c r="C138" s="603"/>
      <c r="D138" s="421"/>
      <c r="E138" s="423"/>
      <c r="F138" s="423"/>
      <c r="G138" s="423"/>
      <c r="H138" s="423"/>
      <c r="I138" s="423"/>
      <c r="J138" s="480"/>
      <c r="K138" s="480"/>
      <c r="L138" s="462"/>
      <c r="M138" s="46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4">
        <v>0</v>
      </c>
      <c r="X138" s="94">
        <v>0</v>
      </c>
      <c r="Y138" s="94">
        <v>0</v>
      </c>
      <c r="Z138" s="94">
        <v>0</v>
      </c>
      <c r="AA138" s="94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5">
        <v>0</v>
      </c>
      <c r="AI138" s="5">
        <v>0</v>
      </c>
      <c r="AJ138" s="5">
        <v>0</v>
      </c>
      <c r="AK138" s="94">
        <v>0</v>
      </c>
      <c r="AL138" s="94">
        <v>0</v>
      </c>
      <c r="AM138" s="94">
        <v>0</v>
      </c>
      <c r="AN138" s="94">
        <v>0</v>
      </c>
      <c r="AO138" s="94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5">
        <v>0</v>
      </c>
      <c r="AV138" s="303"/>
    </row>
    <row r="139" spans="1:48" ht="17.25" customHeight="1" x14ac:dyDescent="0.25">
      <c r="A139" s="478"/>
      <c r="B139" s="421"/>
      <c r="C139" s="603"/>
      <c r="D139" s="421"/>
      <c r="E139" s="423"/>
      <c r="F139" s="423"/>
      <c r="G139" s="423"/>
      <c r="H139" s="423"/>
      <c r="I139" s="423"/>
      <c r="J139" s="481"/>
      <c r="K139" s="481"/>
      <c r="L139" s="462"/>
      <c r="M139" s="462"/>
      <c r="N139" s="231">
        <f t="shared" ref="N139:T139" si="50">SUM(N134:N138)</f>
        <v>0</v>
      </c>
      <c r="O139" s="231">
        <f t="shared" si="50"/>
        <v>0</v>
      </c>
      <c r="P139" s="231">
        <f t="shared" si="50"/>
        <v>0</v>
      </c>
      <c r="Q139" s="231">
        <f t="shared" si="50"/>
        <v>0</v>
      </c>
      <c r="R139" s="231">
        <f t="shared" si="50"/>
        <v>5.1384600000000002</v>
      </c>
      <c r="S139" s="231">
        <f t="shared" si="50"/>
        <v>0</v>
      </c>
      <c r="T139" s="231">
        <f t="shared" si="50"/>
        <v>0</v>
      </c>
      <c r="U139" s="232">
        <f t="shared" si="34"/>
        <v>5.1384600000000002</v>
      </c>
      <c r="V139" s="232" t="s">
        <v>11</v>
      </c>
      <c r="W139" s="194">
        <f t="shared" ref="W139:AU139" si="51">SUM(W134:W138)</f>
        <v>0</v>
      </c>
      <c r="X139" s="194">
        <f t="shared" si="51"/>
        <v>0</v>
      </c>
      <c r="Y139" s="194">
        <f t="shared" si="51"/>
        <v>0</v>
      </c>
      <c r="Z139" s="194">
        <f t="shared" si="51"/>
        <v>0</v>
      </c>
      <c r="AA139" s="194">
        <f t="shared" si="51"/>
        <v>0</v>
      </c>
      <c r="AB139" s="194">
        <f t="shared" si="51"/>
        <v>0</v>
      </c>
      <c r="AC139" s="194">
        <f t="shared" si="51"/>
        <v>0</v>
      </c>
      <c r="AD139" s="194">
        <f t="shared" si="51"/>
        <v>0</v>
      </c>
      <c r="AE139" s="194">
        <f t="shared" si="51"/>
        <v>0</v>
      </c>
      <c r="AF139" s="194">
        <f t="shared" si="51"/>
        <v>0</v>
      </c>
      <c r="AG139" s="194">
        <f t="shared" si="51"/>
        <v>0</v>
      </c>
      <c r="AH139" s="231">
        <f t="shared" si="51"/>
        <v>0</v>
      </c>
      <c r="AI139" s="231">
        <f t="shared" si="51"/>
        <v>0</v>
      </c>
      <c r="AJ139" s="231">
        <f t="shared" si="51"/>
        <v>0</v>
      </c>
      <c r="AK139" s="194">
        <f t="shared" si="51"/>
        <v>0</v>
      </c>
      <c r="AL139" s="194">
        <f t="shared" si="51"/>
        <v>0</v>
      </c>
      <c r="AM139" s="194">
        <f t="shared" si="51"/>
        <v>0</v>
      </c>
      <c r="AN139" s="194">
        <f t="shared" si="51"/>
        <v>0</v>
      </c>
      <c r="AO139" s="194">
        <f t="shared" si="51"/>
        <v>0</v>
      </c>
      <c r="AP139" s="194">
        <f t="shared" si="51"/>
        <v>0</v>
      </c>
      <c r="AQ139" s="194">
        <f t="shared" si="51"/>
        <v>0</v>
      </c>
      <c r="AR139" s="194">
        <f t="shared" si="51"/>
        <v>0</v>
      </c>
      <c r="AS139" s="194">
        <f t="shared" si="51"/>
        <v>0</v>
      </c>
      <c r="AT139" s="194">
        <f t="shared" si="51"/>
        <v>0</v>
      </c>
      <c r="AU139" s="231">
        <f t="shared" si="51"/>
        <v>0</v>
      </c>
      <c r="AV139" s="329"/>
    </row>
    <row r="140" spans="1:48" ht="15.75" hidden="1" customHeight="1" x14ac:dyDescent="0.25">
      <c r="A140" s="414" t="s">
        <v>163</v>
      </c>
      <c r="B140" s="415"/>
      <c r="C140" s="415"/>
      <c r="D140" s="415"/>
      <c r="E140" s="415"/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6"/>
      <c r="X140" s="416"/>
      <c r="Y140" s="416"/>
      <c r="Z140" s="416"/>
      <c r="AA140" s="416"/>
      <c r="AB140" s="416"/>
      <c r="AC140" s="416"/>
      <c r="AD140" s="416"/>
      <c r="AE140" s="416"/>
      <c r="AF140" s="416"/>
      <c r="AG140" s="416"/>
      <c r="AH140" s="416"/>
      <c r="AI140" s="416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7"/>
    </row>
    <row r="141" spans="1:48" ht="19.5" customHeight="1" x14ac:dyDescent="0.25">
      <c r="A141" s="472"/>
      <c r="B141" s="421" t="s">
        <v>221</v>
      </c>
      <c r="C141" s="603" t="s">
        <v>76</v>
      </c>
      <c r="D141" s="421" t="s">
        <v>261</v>
      </c>
      <c r="E141" s="423" t="s">
        <v>284</v>
      </c>
      <c r="F141" s="6" t="s">
        <v>18</v>
      </c>
      <c r="G141" s="6" t="s">
        <v>20</v>
      </c>
      <c r="H141" s="6" t="s">
        <v>378</v>
      </c>
      <c r="I141" s="6" t="s">
        <v>308</v>
      </c>
      <c r="J141" s="464">
        <v>2023</v>
      </c>
      <c r="K141" s="464">
        <v>2023</v>
      </c>
      <c r="L141" s="462">
        <v>5.19611</v>
      </c>
      <c r="M141" s="46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5">
        <v>0</v>
      </c>
      <c r="AI141" s="5">
        <v>0</v>
      </c>
      <c r="AJ141" s="5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5">
        <v>0</v>
      </c>
      <c r="AV141" s="303"/>
    </row>
    <row r="142" spans="1:48" ht="19.5" customHeight="1" x14ac:dyDescent="0.25">
      <c r="A142" s="473"/>
      <c r="B142" s="421"/>
      <c r="C142" s="603"/>
      <c r="D142" s="421"/>
      <c r="E142" s="423"/>
      <c r="F142" s="6" t="s">
        <v>19</v>
      </c>
      <c r="G142" s="6" t="s">
        <v>22</v>
      </c>
      <c r="H142" s="6" t="s">
        <v>309</v>
      </c>
      <c r="I142" s="6" t="s">
        <v>309</v>
      </c>
      <c r="J142" s="464"/>
      <c r="K142" s="464"/>
      <c r="L142" s="462"/>
      <c r="M142" s="46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5">
        <v>0</v>
      </c>
      <c r="AI142" s="5">
        <v>0</v>
      </c>
      <c r="AJ142" s="5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5">
        <v>0</v>
      </c>
      <c r="AV142" s="303"/>
    </row>
    <row r="143" spans="1:48" ht="19.5" customHeight="1" x14ac:dyDescent="0.25">
      <c r="A143" s="473"/>
      <c r="B143" s="421"/>
      <c r="C143" s="603"/>
      <c r="D143" s="421"/>
      <c r="E143" s="423"/>
      <c r="F143" s="423" t="s">
        <v>39</v>
      </c>
      <c r="G143" s="423" t="s">
        <v>21</v>
      </c>
      <c r="H143" s="423" t="s">
        <v>302</v>
      </c>
      <c r="I143" s="423" t="s">
        <v>379</v>
      </c>
      <c r="J143" s="464"/>
      <c r="K143" s="464"/>
      <c r="L143" s="462"/>
      <c r="M143" s="46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5">
        <v>0</v>
      </c>
      <c r="AI143" s="5">
        <v>0</v>
      </c>
      <c r="AJ143" s="5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5">
        <v>0</v>
      </c>
      <c r="AV143" s="303"/>
    </row>
    <row r="144" spans="1:48" ht="19.5" customHeight="1" x14ac:dyDescent="0.25">
      <c r="A144" s="473"/>
      <c r="B144" s="421"/>
      <c r="C144" s="603"/>
      <c r="D144" s="421"/>
      <c r="E144" s="423"/>
      <c r="F144" s="423"/>
      <c r="G144" s="423"/>
      <c r="H144" s="423"/>
      <c r="I144" s="423"/>
      <c r="J144" s="464"/>
      <c r="K144" s="464"/>
      <c r="L144" s="462"/>
      <c r="M144" s="46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5">
        <v>0</v>
      </c>
      <c r="AI144" s="5">
        <v>0</v>
      </c>
      <c r="AJ144" s="5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5">
        <v>0</v>
      </c>
      <c r="AV144" s="303"/>
    </row>
    <row r="145" spans="1:48" ht="18" customHeight="1" x14ac:dyDescent="0.25">
      <c r="A145" s="473"/>
      <c r="B145" s="421"/>
      <c r="C145" s="603"/>
      <c r="D145" s="421"/>
      <c r="E145" s="423"/>
      <c r="F145" s="423"/>
      <c r="G145" s="423"/>
      <c r="H145" s="423"/>
      <c r="I145" s="423"/>
      <c r="J145" s="464"/>
      <c r="K145" s="464"/>
      <c r="L145" s="462"/>
      <c r="M145" s="46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5">
        <v>0</v>
      </c>
      <c r="AI145" s="5">
        <v>0</v>
      </c>
      <c r="AJ145" s="5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5">
        <v>0</v>
      </c>
      <c r="AV145" s="303"/>
    </row>
    <row r="146" spans="1:48" ht="17.25" customHeight="1" x14ac:dyDescent="0.25">
      <c r="A146" s="473"/>
      <c r="B146" s="421"/>
      <c r="C146" s="603"/>
      <c r="D146" s="421"/>
      <c r="E146" s="423"/>
      <c r="F146" s="423"/>
      <c r="G146" s="423"/>
      <c r="H146" s="423"/>
      <c r="I146" s="423"/>
      <c r="J146" s="464"/>
      <c r="K146" s="464"/>
      <c r="L146" s="462"/>
      <c r="M146" s="462"/>
      <c r="N146" s="231">
        <f t="shared" ref="N146:T146" si="53">SUM(N141:N145)</f>
        <v>0</v>
      </c>
      <c r="O146" s="231">
        <f t="shared" si="53"/>
        <v>0</v>
      </c>
      <c r="P146" s="231">
        <f t="shared" si="53"/>
        <v>0</v>
      </c>
      <c r="Q146" s="231">
        <f t="shared" si="53"/>
        <v>0</v>
      </c>
      <c r="R146" s="231">
        <f t="shared" si="53"/>
        <v>0.65</v>
      </c>
      <c r="S146" s="231">
        <f t="shared" si="53"/>
        <v>2.2730600000000001</v>
      </c>
      <c r="T146" s="231">
        <f t="shared" si="53"/>
        <v>2.2730600000000001</v>
      </c>
      <c r="U146" s="232">
        <f t="shared" si="52"/>
        <v>5.1961200000000005</v>
      </c>
      <c r="V146" s="232" t="s">
        <v>11</v>
      </c>
      <c r="W146" s="194">
        <f t="shared" ref="W146:AU146" si="54">SUM(W141:W145)</f>
        <v>0</v>
      </c>
      <c r="X146" s="194">
        <f t="shared" si="54"/>
        <v>0</v>
      </c>
      <c r="Y146" s="194">
        <f t="shared" si="54"/>
        <v>0</v>
      </c>
      <c r="Z146" s="194">
        <f t="shared" si="54"/>
        <v>0</v>
      </c>
      <c r="AA146" s="194">
        <f t="shared" si="54"/>
        <v>0</v>
      </c>
      <c r="AB146" s="194">
        <f t="shared" si="54"/>
        <v>0</v>
      </c>
      <c r="AC146" s="194">
        <f t="shared" si="54"/>
        <v>0</v>
      </c>
      <c r="AD146" s="194">
        <f t="shared" si="54"/>
        <v>0</v>
      </c>
      <c r="AE146" s="194">
        <f t="shared" si="54"/>
        <v>0</v>
      </c>
      <c r="AF146" s="194">
        <f t="shared" si="54"/>
        <v>0</v>
      </c>
      <c r="AG146" s="194">
        <f t="shared" si="54"/>
        <v>0</v>
      </c>
      <c r="AH146" s="231">
        <f t="shared" si="54"/>
        <v>0</v>
      </c>
      <c r="AI146" s="231">
        <f t="shared" si="54"/>
        <v>0</v>
      </c>
      <c r="AJ146" s="231">
        <f t="shared" si="54"/>
        <v>0</v>
      </c>
      <c r="AK146" s="194">
        <f t="shared" si="54"/>
        <v>0</v>
      </c>
      <c r="AL146" s="194">
        <f t="shared" si="54"/>
        <v>0</v>
      </c>
      <c r="AM146" s="194">
        <f t="shared" si="54"/>
        <v>0</v>
      </c>
      <c r="AN146" s="194">
        <f t="shared" si="54"/>
        <v>0</v>
      </c>
      <c r="AO146" s="194">
        <f t="shared" si="54"/>
        <v>0</v>
      </c>
      <c r="AP146" s="194">
        <f t="shared" si="54"/>
        <v>0</v>
      </c>
      <c r="AQ146" s="194">
        <f t="shared" si="54"/>
        <v>0</v>
      </c>
      <c r="AR146" s="194">
        <f t="shared" si="54"/>
        <v>0</v>
      </c>
      <c r="AS146" s="194">
        <f t="shared" si="54"/>
        <v>0</v>
      </c>
      <c r="AT146" s="194">
        <f t="shared" si="54"/>
        <v>0</v>
      </c>
      <c r="AU146" s="231">
        <f t="shared" si="54"/>
        <v>0</v>
      </c>
      <c r="AV146" s="329"/>
    </row>
    <row r="147" spans="1:48" ht="19.5" customHeight="1" x14ac:dyDescent="0.25">
      <c r="A147" s="473"/>
      <c r="B147" s="421" t="s">
        <v>222</v>
      </c>
      <c r="C147" s="603" t="s">
        <v>77</v>
      </c>
      <c r="D147" s="421" t="s">
        <v>261</v>
      </c>
      <c r="E147" s="423" t="s">
        <v>285</v>
      </c>
      <c r="F147" s="6" t="s">
        <v>18</v>
      </c>
      <c r="G147" s="6" t="s">
        <v>20</v>
      </c>
      <c r="H147" s="6" t="s">
        <v>378</v>
      </c>
      <c r="I147" s="6" t="s">
        <v>308</v>
      </c>
      <c r="J147" s="464">
        <v>2023</v>
      </c>
      <c r="K147" s="464">
        <v>2024</v>
      </c>
      <c r="L147" s="462">
        <v>6.3138699999999996</v>
      </c>
      <c r="M147" s="46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5">
        <v>0</v>
      </c>
      <c r="AI147" s="5">
        <v>0</v>
      </c>
      <c r="AJ147" s="5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5">
        <v>0</v>
      </c>
      <c r="AV147" s="303"/>
    </row>
    <row r="148" spans="1:48" ht="19.5" customHeight="1" x14ac:dyDescent="0.25">
      <c r="A148" s="473"/>
      <c r="B148" s="421"/>
      <c r="C148" s="603"/>
      <c r="D148" s="421"/>
      <c r="E148" s="423"/>
      <c r="F148" s="6" t="s">
        <v>19</v>
      </c>
      <c r="G148" s="6" t="s">
        <v>22</v>
      </c>
      <c r="H148" s="6" t="s">
        <v>310</v>
      </c>
      <c r="I148" s="6" t="s">
        <v>310</v>
      </c>
      <c r="J148" s="464"/>
      <c r="K148" s="464"/>
      <c r="L148" s="462"/>
      <c r="M148" s="46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5">
        <v>0</v>
      </c>
      <c r="AI148" s="5">
        <v>0</v>
      </c>
      <c r="AJ148" s="5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5">
        <v>0</v>
      </c>
      <c r="AV148" s="303"/>
    </row>
    <row r="149" spans="1:48" ht="19.5" customHeight="1" x14ac:dyDescent="0.25">
      <c r="A149" s="473"/>
      <c r="B149" s="421"/>
      <c r="C149" s="603"/>
      <c r="D149" s="421"/>
      <c r="E149" s="423"/>
      <c r="F149" s="423" t="s">
        <v>39</v>
      </c>
      <c r="G149" s="423" t="s">
        <v>21</v>
      </c>
      <c r="H149" s="423" t="s">
        <v>302</v>
      </c>
      <c r="I149" s="423" t="s">
        <v>379</v>
      </c>
      <c r="J149" s="464"/>
      <c r="K149" s="464"/>
      <c r="L149" s="462"/>
      <c r="M149" s="46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5">
        <v>0</v>
      </c>
      <c r="AI149" s="5">
        <v>0</v>
      </c>
      <c r="AJ149" s="5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5">
        <v>0</v>
      </c>
      <c r="AV149" s="303"/>
    </row>
    <row r="150" spans="1:48" ht="19.5" customHeight="1" x14ac:dyDescent="0.25">
      <c r="A150" s="473"/>
      <c r="B150" s="421"/>
      <c r="C150" s="603"/>
      <c r="D150" s="421"/>
      <c r="E150" s="423"/>
      <c r="F150" s="423"/>
      <c r="G150" s="423"/>
      <c r="H150" s="423"/>
      <c r="I150" s="423"/>
      <c r="J150" s="464"/>
      <c r="K150" s="464"/>
      <c r="L150" s="462"/>
      <c r="M150" s="46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5">
        <v>0</v>
      </c>
      <c r="AI150" s="5">
        <v>0</v>
      </c>
      <c r="AJ150" s="5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5">
        <v>0</v>
      </c>
      <c r="AV150" s="303"/>
    </row>
    <row r="151" spans="1:48" ht="18" customHeight="1" x14ac:dyDescent="0.25">
      <c r="A151" s="473"/>
      <c r="B151" s="421"/>
      <c r="C151" s="603"/>
      <c r="D151" s="421"/>
      <c r="E151" s="423"/>
      <c r="F151" s="423"/>
      <c r="G151" s="423"/>
      <c r="H151" s="423"/>
      <c r="I151" s="423"/>
      <c r="J151" s="464"/>
      <c r="K151" s="464"/>
      <c r="L151" s="462"/>
      <c r="M151" s="46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5">
        <v>0</v>
      </c>
      <c r="AI151" s="5">
        <v>0</v>
      </c>
      <c r="AJ151" s="5">
        <v>0</v>
      </c>
      <c r="AK151" s="94">
        <v>0</v>
      </c>
      <c r="AL151" s="94">
        <v>0</v>
      </c>
      <c r="AM151" s="94">
        <v>0</v>
      </c>
      <c r="AN151" s="94">
        <v>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5">
        <v>0</v>
      </c>
      <c r="AV151" s="303"/>
    </row>
    <row r="152" spans="1:48" ht="17.25" customHeight="1" x14ac:dyDescent="0.25">
      <c r="A152" s="474"/>
      <c r="B152" s="421"/>
      <c r="C152" s="603"/>
      <c r="D152" s="421"/>
      <c r="E152" s="423"/>
      <c r="F152" s="423"/>
      <c r="G152" s="423"/>
      <c r="H152" s="423"/>
      <c r="I152" s="423"/>
      <c r="J152" s="464"/>
      <c r="K152" s="464"/>
      <c r="L152" s="462"/>
      <c r="M152" s="462"/>
      <c r="N152" s="231">
        <f t="shared" ref="N152:T152" si="55">SUM(N147:N151)</f>
        <v>0</v>
      </c>
      <c r="O152" s="231">
        <f t="shared" si="55"/>
        <v>0</v>
      </c>
      <c r="P152" s="231">
        <f t="shared" si="55"/>
        <v>0</v>
      </c>
      <c r="Q152" s="231">
        <f t="shared" si="55"/>
        <v>0</v>
      </c>
      <c r="R152" s="231">
        <f t="shared" si="55"/>
        <v>0.65</v>
      </c>
      <c r="S152" s="231">
        <f t="shared" si="55"/>
        <v>2.8319399999999999</v>
      </c>
      <c r="T152" s="231">
        <f t="shared" si="55"/>
        <v>2.8319399999999999</v>
      </c>
      <c r="U152" s="232">
        <f t="shared" si="52"/>
        <v>6.3138799999999993</v>
      </c>
      <c r="V152" s="232" t="s">
        <v>11</v>
      </c>
      <c r="W152" s="194">
        <f t="shared" ref="W152:AU152" si="56">SUM(W147:W151)</f>
        <v>0</v>
      </c>
      <c r="X152" s="194">
        <f t="shared" si="56"/>
        <v>0</v>
      </c>
      <c r="Y152" s="194">
        <f t="shared" si="56"/>
        <v>0</v>
      </c>
      <c r="Z152" s="194">
        <f t="shared" si="56"/>
        <v>0</v>
      </c>
      <c r="AA152" s="194">
        <f t="shared" si="56"/>
        <v>0</v>
      </c>
      <c r="AB152" s="194">
        <f t="shared" si="56"/>
        <v>0</v>
      </c>
      <c r="AC152" s="194">
        <f t="shared" si="56"/>
        <v>0</v>
      </c>
      <c r="AD152" s="194">
        <f t="shared" si="56"/>
        <v>0</v>
      </c>
      <c r="AE152" s="194">
        <f t="shared" si="56"/>
        <v>0</v>
      </c>
      <c r="AF152" s="194">
        <f t="shared" si="56"/>
        <v>0</v>
      </c>
      <c r="AG152" s="194">
        <f t="shared" si="56"/>
        <v>0</v>
      </c>
      <c r="AH152" s="231">
        <f t="shared" si="56"/>
        <v>0</v>
      </c>
      <c r="AI152" s="231">
        <f t="shared" si="56"/>
        <v>0</v>
      </c>
      <c r="AJ152" s="231">
        <f t="shared" si="56"/>
        <v>0</v>
      </c>
      <c r="AK152" s="194">
        <f t="shared" si="56"/>
        <v>0</v>
      </c>
      <c r="AL152" s="194">
        <f t="shared" si="56"/>
        <v>0</v>
      </c>
      <c r="AM152" s="194">
        <f t="shared" si="56"/>
        <v>0</v>
      </c>
      <c r="AN152" s="194">
        <f t="shared" si="56"/>
        <v>0</v>
      </c>
      <c r="AO152" s="194">
        <f t="shared" si="56"/>
        <v>0</v>
      </c>
      <c r="AP152" s="194">
        <f t="shared" si="56"/>
        <v>0</v>
      </c>
      <c r="AQ152" s="194">
        <f t="shared" si="56"/>
        <v>0</v>
      </c>
      <c r="AR152" s="194">
        <f t="shared" si="56"/>
        <v>0</v>
      </c>
      <c r="AS152" s="194">
        <f t="shared" si="56"/>
        <v>0</v>
      </c>
      <c r="AT152" s="194">
        <f t="shared" si="56"/>
        <v>0</v>
      </c>
      <c r="AU152" s="231">
        <f t="shared" si="56"/>
        <v>0</v>
      </c>
      <c r="AV152" s="329"/>
    </row>
    <row r="153" spans="1:48" ht="15.75" hidden="1" customHeight="1" x14ac:dyDescent="0.25">
      <c r="A153" s="410" t="s">
        <v>26</v>
      </c>
      <c r="B153" s="411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3"/>
    </row>
    <row r="154" spans="1:48" ht="15.75" hidden="1" customHeight="1" x14ac:dyDescent="0.25">
      <c r="A154" s="414" t="s">
        <v>164</v>
      </c>
      <c r="B154" s="415"/>
      <c r="C154" s="415"/>
      <c r="D154" s="415"/>
      <c r="E154" s="415"/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7"/>
    </row>
    <row r="155" spans="1:48" ht="19.5" customHeight="1" x14ac:dyDescent="0.25">
      <c r="A155" s="472"/>
      <c r="B155" s="421" t="s">
        <v>223</v>
      </c>
      <c r="C155" s="603" t="s">
        <v>86</v>
      </c>
      <c r="D155" s="421" t="s">
        <v>264</v>
      </c>
      <c r="E155" s="482" t="s">
        <v>278</v>
      </c>
      <c r="F155" s="6" t="s">
        <v>18</v>
      </c>
      <c r="G155" s="6" t="s">
        <v>20</v>
      </c>
      <c r="H155" s="6" t="s">
        <v>296</v>
      </c>
      <c r="I155" s="6" t="s">
        <v>296</v>
      </c>
      <c r="J155" s="421">
        <v>2017</v>
      </c>
      <c r="K155" s="421" t="s">
        <v>78</v>
      </c>
      <c r="L155" s="462">
        <v>1083.165</v>
      </c>
      <c r="M155" s="46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5">
        <v>0</v>
      </c>
      <c r="AI155" s="5">
        <v>0</v>
      </c>
      <c r="AJ155" s="5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5">
        <v>0</v>
      </c>
      <c r="AV155" s="303"/>
    </row>
    <row r="156" spans="1:48" ht="19.5" customHeight="1" x14ac:dyDescent="0.25">
      <c r="A156" s="473"/>
      <c r="B156" s="421"/>
      <c r="C156" s="603"/>
      <c r="D156" s="421"/>
      <c r="E156" s="483"/>
      <c r="F156" s="6" t="s">
        <v>19</v>
      </c>
      <c r="G156" s="6" t="s">
        <v>22</v>
      </c>
      <c r="H156" s="6" t="s">
        <v>296</v>
      </c>
      <c r="I156" s="6" t="s">
        <v>296</v>
      </c>
      <c r="J156" s="421"/>
      <c r="K156" s="421"/>
      <c r="L156" s="462"/>
      <c r="M156" s="46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5">
        <v>0</v>
      </c>
      <c r="AI156" s="5">
        <v>0</v>
      </c>
      <c r="AJ156" s="5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5">
        <v>0</v>
      </c>
      <c r="AV156" s="303"/>
    </row>
    <row r="157" spans="1:48" ht="19.5" customHeight="1" x14ac:dyDescent="0.25">
      <c r="A157" s="473"/>
      <c r="B157" s="421"/>
      <c r="C157" s="603"/>
      <c r="D157" s="421"/>
      <c r="E157" s="483"/>
      <c r="F157" s="423" t="s">
        <v>39</v>
      </c>
      <c r="G157" s="423" t="s">
        <v>21</v>
      </c>
      <c r="H157" s="423" t="s">
        <v>311</v>
      </c>
      <c r="I157" s="423" t="s">
        <v>312</v>
      </c>
      <c r="J157" s="421"/>
      <c r="K157" s="421"/>
      <c r="L157" s="462"/>
      <c r="M157" s="46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5">
        <v>0</v>
      </c>
      <c r="AI157" s="5">
        <v>0</v>
      </c>
      <c r="AJ157" s="5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5">
        <v>0</v>
      </c>
      <c r="AV157" s="303"/>
    </row>
    <row r="158" spans="1:48" ht="19.5" customHeight="1" x14ac:dyDescent="0.25">
      <c r="A158" s="473"/>
      <c r="B158" s="421"/>
      <c r="C158" s="603"/>
      <c r="D158" s="421"/>
      <c r="E158" s="483"/>
      <c r="F158" s="423"/>
      <c r="G158" s="423"/>
      <c r="H158" s="423"/>
      <c r="I158" s="423"/>
      <c r="J158" s="421"/>
      <c r="K158" s="421"/>
      <c r="L158" s="462"/>
      <c r="M158" s="46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5">
        <v>0</v>
      </c>
      <c r="AI158" s="5">
        <v>0</v>
      </c>
      <c r="AJ158" s="5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5">
        <v>0</v>
      </c>
      <c r="AV158" s="303"/>
    </row>
    <row r="159" spans="1:48" ht="18" customHeight="1" x14ac:dyDescent="0.25">
      <c r="A159" s="473"/>
      <c r="B159" s="421"/>
      <c r="C159" s="603"/>
      <c r="D159" s="421"/>
      <c r="E159" s="483"/>
      <c r="F159" s="423"/>
      <c r="G159" s="423"/>
      <c r="H159" s="423"/>
      <c r="I159" s="423"/>
      <c r="J159" s="421"/>
      <c r="K159" s="421"/>
      <c r="L159" s="462"/>
      <c r="M159" s="46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5">
        <v>0</v>
      </c>
      <c r="AI159" s="5">
        <v>0</v>
      </c>
      <c r="AJ159" s="5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5">
        <v>0</v>
      </c>
      <c r="AV159" s="303"/>
    </row>
    <row r="160" spans="1:48" ht="18" customHeight="1" x14ac:dyDescent="0.25">
      <c r="A160" s="473"/>
      <c r="B160" s="421"/>
      <c r="C160" s="603"/>
      <c r="D160" s="421"/>
      <c r="E160" s="483"/>
      <c r="F160" s="423"/>
      <c r="G160" s="423"/>
      <c r="H160" s="423"/>
      <c r="I160" s="423"/>
      <c r="J160" s="421"/>
      <c r="K160" s="421"/>
      <c r="L160" s="462"/>
      <c r="M160" s="46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5">
        <v>0</v>
      </c>
      <c r="AI160" s="5">
        <v>0</v>
      </c>
      <c r="AJ160" s="5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5">
        <v>0</v>
      </c>
      <c r="AV160" s="303"/>
    </row>
    <row r="161" spans="1:48" ht="18" customHeight="1" x14ac:dyDescent="0.25">
      <c r="A161" s="473"/>
      <c r="B161" s="421"/>
      <c r="C161" s="357"/>
      <c r="D161" s="421"/>
      <c r="E161" s="484"/>
      <c r="F161" s="423"/>
      <c r="G161" s="423"/>
      <c r="H161" s="423"/>
      <c r="I161" s="423"/>
      <c r="J161" s="421"/>
      <c r="K161" s="421"/>
      <c r="L161" s="462"/>
      <c r="M161" s="462"/>
      <c r="N161" s="231">
        <f>SUM(N155:N160)</f>
        <v>560.86031000000003</v>
      </c>
      <c r="O161" s="231">
        <f t="shared" ref="O161:T161" si="58">SUM(O155:O160)</f>
        <v>232.97290999999998</v>
      </c>
      <c r="P161" s="231">
        <f t="shared" si="58"/>
        <v>0</v>
      </c>
      <c r="Q161" s="231">
        <f t="shared" si="58"/>
        <v>0</v>
      </c>
      <c r="R161" s="231">
        <f t="shared" si="58"/>
        <v>0</v>
      </c>
      <c r="S161" s="231">
        <f t="shared" si="58"/>
        <v>0</v>
      </c>
      <c r="T161" s="231">
        <f t="shared" si="58"/>
        <v>0</v>
      </c>
      <c r="U161" s="232">
        <f t="shared" si="57"/>
        <v>793.83321999999998</v>
      </c>
      <c r="V161" s="232" t="s">
        <v>11</v>
      </c>
      <c r="W161" s="194">
        <f t="shared" ref="W161:AU161" si="59">SUM(W155:W160)</f>
        <v>0</v>
      </c>
      <c r="X161" s="194">
        <f t="shared" si="59"/>
        <v>0</v>
      </c>
      <c r="Y161" s="194">
        <f t="shared" si="59"/>
        <v>0</v>
      </c>
      <c r="Z161" s="194">
        <f t="shared" si="59"/>
        <v>0</v>
      </c>
      <c r="AA161" s="194">
        <f t="shared" si="59"/>
        <v>0</v>
      </c>
      <c r="AB161" s="194">
        <f t="shared" si="59"/>
        <v>0</v>
      </c>
      <c r="AC161" s="194">
        <f t="shared" si="59"/>
        <v>0</v>
      </c>
      <c r="AD161" s="194">
        <f t="shared" si="59"/>
        <v>0</v>
      </c>
      <c r="AE161" s="194">
        <f t="shared" si="59"/>
        <v>0</v>
      </c>
      <c r="AF161" s="194">
        <f t="shared" si="59"/>
        <v>0</v>
      </c>
      <c r="AG161" s="194">
        <f t="shared" si="59"/>
        <v>0</v>
      </c>
      <c r="AH161" s="231">
        <f t="shared" si="59"/>
        <v>0</v>
      </c>
      <c r="AI161" s="231">
        <f t="shared" si="59"/>
        <v>0</v>
      </c>
      <c r="AJ161" s="231">
        <f t="shared" si="59"/>
        <v>0</v>
      </c>
      <c r="AK161" s="194">
        <f t="shared" si="59"/>
        <v>0</v>
      </c>
      <c r="AL161" s="194">
        <f t="shared" si="59"/>
        <v>0</v>
      </c>
      <c r="AM161" s="194">
        <f t="shared" si="59"/>
        <v>0</v>
      </c>
      <c r="AN161" s="194">
        <f t="shared" si="59"/>
        <v>0</v>
      </c>
      <c r="AO161" s="194">
        <f t="shared" si="59"/>
        <v>0</v>
      </c>
      <c r="AP161" s="194">
        <f t="shared" si="59"/>
        <v>0</v>
      </c>
      <c r="AQ161" s="194">
        <f t="shared" si="59"/>
        <v>0</v>
      </c>
      <c r="AR161" s="194">
        <f t="shared" si="59"/>
        <v>0</v>
      </c>
      <c r="AS161" s="194">
        <f t="shared" si="59"/>
        <v>0</v>
      </c>
      <c r="AT161" s="194">
        <f t="shared" si="59"/>
        <v>0</v>
      </c>
      <c r="AU161" s="231">
        <f t="shared" si="59"/>
        <v>0</v>
      </c>
      <c r="AV161" s="329"/>
    </row>
    <row r="162" spans="1:48" ht="19.5" customHeight="1" x14ac:dyDescent="0.25">
      <c r="A162" s="473"/>
      <c r="B162" s="421" t="s">
        <v>224</v>
      </c>
      <c r="C162" s="603" t="s">
        <v>89</v>
      </c>
      <c r="D162" s="421" t="s">
        <v>264</v>
      </c>
      <c r="E162" s="421" t="s">
        <v>133</v>
      </c>
      <c r="F162" s="6" t="s">
        <v>18</v>
      </c>
      <c r="G162" s="6" t="s">
        <v>20</v>
      </c>
      <c r="H162" s="6" t="s">
        <v>296</v>
      </c>
      <c r="I162" s="6" t="s">
        <v>296</v>
      </c>
      <c r="J162" s="421" t="s">
        <v>78</v>
      </c>
      <c r="K162" s="421" t="s">
        <v>79</v>
      </c>
      <c r="L162" s="462">
        <v>303.57499999999999</v>
      </c>
      <c r="M162" s="46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5">
        <v>0</v>
      </c>
      <c r="AI162" s="5">
        <v>0</v>
      </c>
      <c r="AJ162" s="5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5">
        <v>0</v>
      </c>
      <c r="AV162" s="583" t="s">
        <v>996</v>
      </c>
    </row>
    <row r="163" spans="1:48" ht="19.5" customHeight="1" x14ac:dyDescent="0.25">
      <c r="A163" s="473"/>
      <c r="B163" s="421"/>
      <c r="C163" s="603"/>
      <c r="D163" s="421"/>
      <c r="E163" s="421"/>
      <c r="F163" s="6" t="s">
        <v>19</v>
      </c>
      <c r="G163" s="6" t="s">
        <v>22</v>
      </c>
      <c r="H163" s="6" t="s">
        <v>296</v>
      </c>
      <c r="I163" s="6" t="s">
        <v>296</v>
      </c>
      <c r="J163" s="421"/>
      <c r="K163" s="421"/>
      <c r="L163" s="462"/>
      <c r="M163" s="46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94">
        <v>74000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0</v>
      </c>
      <c r="AF163" s="94">
        <v>0</v>
      </c>
      <c r="AG163" s="94">
        <v>0</v>
      </c>
      <c r="AH163" s="5">
        <v>0</v>
      </c>
      <c r="AI163" s="5">
        <v>0</v>
      </c>
      <c r="AJ163" s="5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5">
        <v>0</v>
      </c>
      <c r="AV163" s="584"/>
    </row>
    <row r="164" spans="1:48" ht="19.5" customHeight="1" x14ac:dyDescent="0.25">
      <c r="A164" s="473"/>
      <c r="B164" s="421"/>
      <c r="C164" s="603"/>
      <c r="D164" s="421"/>
      <c r="E164" s="421"/>
      <c r="F164" s="423" t="s">
        <v>39</v>
      </c>
      <c r="G164" s="423" t="s">
        <v>21</v>
      </c>
      <c r="H164" s="423" t="s">
        <v>313</v>
      </c>
      <c r="I164" s="423" t="s">
        <v>311</v>
      </c>
      <c r="J164" s="421"/>
      <c r="K164" s="421"/>
      <c r="L164" s="462"/>
      <c r="M164" s="46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5">
        <v>0</v>
      </c>
      <c r="AI164" s="5">
        <v>0</v>
      </c>
      <c r="AJ164" s="5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5">
        <v>0</v>
      </c>
      <c r="AV164" s="584"/>
    </row>
    <row r="165" spans="1:48" ht="19.5" customHeight="1" x14ac:dyDescent="0.25">
      <c r="A165" s="473"/>
      <c r="B165" s="421"/>
      <c r="C165" s="603"/>
      <c r="D165" s="421"/>
      <c r="E165" s="421"/>
      <c r="F165" s="423"/>
      <c r="G165" s="423"/>
      <c r="H165" s="423"/>
      <c r="I165" s="423"/>
      <c r="J165" s="421"/>
      <c r="K165" s="421"/>
      <c r="L165" s="462"/>
      <c r="M165" s="46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5">
        <v>0</v>
      </c>
      <c r="AI165" s="5">
        <v>0</v>
      </c>
      <c r="AJ165" s="5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5">
        <v>0</v>
      </c>
      <c r="AV165" s="584"/>
    </row>
    <row r="166" spans="1:48" ht="18" customHeight="1" x14ac:dyDescent="0.25">
      <c r="A166" s="473"/>
      <c r="B166" s="421"/>
      <c r="C166" s="603"/>
      <c r="D166" s="421"/>
      <c r="E166" s="421"/>
      <c r="F166" s="423"/>
      <c r="G166" s="423"/>
      <c r="H166" s="423"/>
      <c r="I166" s="423"/>
      <c r="J166" s="421"/>
      <c r="K166" s="421"/>
      <c r="L166" s="462"/>
      <c r="M166" s="46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5">
        <v>0</v>
      </c>
      <c r="AI166" s="5">
        <v>0</v>
      </c>
      <c r="AJ166" s="5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5">
        <v>0</v>
      </c>
      <c r="AV166" s="585"/>
    </row>
    <row r="167" spans="1:48" ht="18" customHeight="1" x14ac:dyDescent="0.25">
      <c r="A167" s="473"/>
      <c r="B167" s="421"/>
      <c r="C167" s="603"/>
      <c r="D167" s="421"/>
      <c r="E167" s="421"/>
      <c r="F167" s="423"/>
      <c r="G167" s="423"/>
      <c r="H167" s="423"/>
      <c r="I167" s="423"/>
      <c r="J167" s="421"/>
      <c r="K167" s="421"/>
      <c r="L167" s="462"/>
      <c r="M167" s="462"/>
      <c r="N167" s="231">
        <f t="shared" ref="N167:T167" si="60">SUM(N162:N166)</f>
        <v>0</v>
      </c>
      <c r="O167" s="231">
        <f t="shared" si="60"/>
        <v>0</v>
      </c>
      <c r="P167" s="231">
        <f t="shared" si="60"/>
        <v>0</v>
      </c>
      <c r="Q167" s="231">
        <f t="shared" si="60"/>
        <v>74</v>
      </c>
      <c r="R167" s="231">
        <f t="shared" si="60"/>
        <v>89.944000000000003</v>
      </c>
      <c r="S167" s="231">
        <f t="shared" si="60"/>
        <v>67.206860000000006</v>
      </c>
      <c r="T167" s="231">
        <f t="shared" si="60"/>
        <v>67.206860000000006</v>
      </c>
      <c r="U167" s="232">
        <f t="shared" si="57"/>
        <v>298.35772000000003</v>
      </c>
      <c r="V167" s="232" t="s">
        <v>11</v>
      </c>
      <c r="W167" s="194">
        <f t="shared" ref="W167:AU167" si="61">SUM(W162:W166)</f>
        <v>74000</v>
      </c>
      <c r="X167" s="194">
        <f t="shared" si="61"/>
        <v>0</v>
      </c>
      <c r="Y167" s="194">
        <f t="shared" si="61"/>
        <v>0</v>
      </c>
      <c r="Z167" s="194">
        <f t="shared" si="61"/>
        <v>0</v>
      </c>
      <c r="AA167" s="194">
        <f t="shared" si="61"/>
        <v>0</v>
      </c>
      <c r="AB167" s="194">
        <f t="shared" si="61"/>
        <v>0</v>
      </c>
      <c r="AC167" s="194">
        <f t="shared" si="61"/>
        <v>0</v>
      </c>
      <c r="AD167" s="194">
        <f t="shared" si="61"/>
        <v>0</v>
      </c>
      <c r="AE167" s="194">
        <f t="shared" si="61"/>
        <v>0</v>
      </c>
      <c r="AF167" s="194">
        <f t="shared" si="61"/>
        <v>0</v>
      </c>
      <c r="AG167" s="194">
        <f t="shared" si="61"/>
        <v>0</v>
      </c>
      <c r="AH167" s="231">
        <f t="shared" si="61"/>
        <v>0</v>
      </c>
      <c r="AI167" s="231">
        <f t="shared" si="61"/>
        <v>0</v>
      </c>
      <c r="AJ167" s="231">
        <f t="shared" si="61"/>
        <v>0</v>
      </c>
      <c r="AK167" s="194">
        <f t="shared" si="61"/>
        <v>0</v>
      </c>
      <c r="AL167" s="194">
        <f t="shared" si="61"/>
        <v>0</v>
      </c>
      <c r="AM167" s="194">
        <f t="shared" si="61"/>
        <v>0</v>
      </c>
      <c r="AN167" s="194">
        <f t="shared" si="61"/>
        <v>0</v>
      </c>
      <c r="AO167" s="194">
        <f t="shared" si="61"/>
        <v>0</v>
      </c>
      <c r="AP167" s="194">
        <f t="shared" si="61"/>
        <v>0</v>
      </c>
      <c r="AQ167" s="194">
        <f t="shared" si="61"/>
        <v>0</v>
      </c>
      <c r="AR167" s="194">
        <f t="shared" si="61"/>
        <v>0</v>
      </c>
      <c r="AS167" s="194">
        <f t="shared" si="61"/>
        <v>0</v>
      </c>
      <c r="AT167" s="194">
        <f t="shared" si="61"/>
        <v>0</v>
      </c>
      <c r="AU167" s="231">
        <f t="shared" si="61"/>
        <v>0</v>
      </c>
      <c r="AV167" s="329"/>
    </row>
    <row r="168" spans="1:48" ht="19.5" customHeight="1" x14ac:dyDescent="0.25">
      <c r="A168" s="473"/>
      <c r="B168" s="421" t="s">
        <v>225</v>
      </c>
      <c r="C168" s="603" t="s">
        <v>87</v>
      </c>
      <c r="D168" s="421" t="s">
        <v>264</v>
      </c>
      <c r="E168" s="421" t="s">
        <v>278</v>
      </c>
      <c r="F168" s="6" t="s">
        <v>18</v>
      </c>
      <c r="G168" s="6" t="s">
        <v>20</v>
      </c>
      <c r="H168" s="6" t="s">
        <v>296</v>
      </c>
      <c r="I168" s="6" t="s">
        <v>296</v>
      </c>
      <c r="J168" s="421" t="s">
        <v>80</v>
      </c>
      <c r="K168" s="421" t="s">
        <v>81</v>
      </c>
      <c r="L168" s="462">
        <v>367.79300000000001</v>
      </c>
      <c r="M168" s="46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4">
        <v>0</v>
      </c>
      <c r="X168" s="94">
        <v>0</v>
      </c>
      <c r="Y168" s="94">
        <v>0</v>
      </c>
      <c r="Z168" s="94">
        <v>0</v>
      </c>
      <c r="AA168" s="94">
        <v>0</v>
      </c>
      <c r="AB168" s="94">
        <v>0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5">
        <v>0</v>
      </c>
      <c r="AI168" s="5">
        <v>0</v>
      </c>
      <c r="AJ168" s="5">
        <v>0</v>
      </c>
      <c r="AK168" s="94">
        <v>0</v>
      </c>
      <c r="AL168" s="94">
        <v>0</v>
      </c>
      <c r="AM168" s="94">
        <v>0</v>
      </c>
      <c r="AN168" s="94">
        <v>0</v>
      </c>
      <c r="AO168" s="94">
        <v>0</v>
      </c>
      <c r="AP168" s="94">
        <v>0</v>
      </c>
      <c r="AQ168" s="94">
        <v>0</v>
      </c>
      <c r="AR168" s="94">
        <v>0</v>
      </c>
      <c r="AS168" s="94">
        <v>0</v>
      </c>
      <c r="AT168" s="94">
        <v>0</v>
      </c>
      <c r="AU168" s="5">
        <v>0</v>
      </c>
      <c r="AV168" s="583" t="s">
        <v>996</v>
      </c>
    </row>
    <row r="169" spans="1:48" ht="19.5" customHeight="1" x14ac:dyDescent="0.25">
      <c r="A169" s="473"/>
      <c r="B169" s="421"/>
      <c r="C169" s="603"/>
      <c r="D169" s="421"/>
      <c r="E169" s="421"/>
      <c r="F169" s="6" t="s">
        <v>19</v>
      </c>
      <c r="G169" s="6" t="s">
        <v>22</v>
      </c>
      <c r="H169" s="6" t="s">
        <v>296</v>
      </c>
      <c r="I169" s="6" t="s">
        <v>296</v>
      </c>
      <c r="J169" s="421"/>
      <c r="K169" s="421"/>
      <c r="L169" s="462"/>
      <c r="M169" s="46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94">
        <v>90000</v>
      </c>
      <c r="X169" s="94">
        <v>0</v>
      </c>
      <c r="Y169" s="94">
        <v>0</v>
      </c>
      <c r="Z169" s="94">
        <v>0</v>
      </c>
      <c r="AA169" s="94">
        <v>0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5">
        <v>0</v>
      </c>
      <c r="AI169" s="5">
        <v>0</v>
      </c>
      <c r="AJ169" s="5">
        <v>0</v>
      </c>
      <c r="AK169" s="94">
        <v>0</v>
      </c>
      <c r="AL169" s="94">
        <v>0</v>
      </c>
      <c r="AM169" s="94">
        <v>0</v>
      </c>
      <c r="AN169" s="94">
        <v>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5">
        <v>0</v>
      </c>
      <c r="AV169" s="584"/>
    </row>
    <row r="170" spans="1:48" ht="19.5" customHeight="1" x14ac:dyDescent="0.25">
      <c r="A170" s="473"/>
      <c r="B170" s="421"/>
      <c r="C170" s="603"/>
      <c r="D170" s="421"/>
      <c r="E170" s="421"/>
      <c r="F170" s="423" t="s">
        <v>39</v>
      </c>
      <c r="G170" s="423" t="s">
        <v>21</v>
      </c>
      <c r="H170" s="423" t="s">
        <v>314</v>
      </c>
      <c r="I170" s="423" t="s">
        <v>315</v>
      </c>
      <c r="J170" s="421"/>
      <c r="K170" s="421"/>
      <c r="L170" s="462"/>
      <c r="M170" s="46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5">
        <v>0</v>
      </c>
      <c r="AI170" s="5">
        <v>0</v>
      </c>
      <c r="AJ170" s="5">
        <v>0</v>
      </c>
      <c r="AK170" s="94">
        <v>0</v>
      </c>
      <c r="AL170" s="94">
        <v>0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5">
        <v>0</v>
      </c>
      <c r="AV170" s="584"/>
    </row>
    <row r="171" spans="1:48" ht="19.5" customHeight="1" x14ac:dyDescent="0.25">
      <c r="A171" s="473"/>
      <c r="B171" s="421"/>
      <c r="C171" s="603"/>
      <c r="D171" s="421"/>
      <c r="E171" s="421"/>
      <c r="F171" s="423"/>
      <c r="G171" s="423"/>
      <c r="H171" s="423"/>
      <c r="I171" s="423"/>
      <c r="J171" s="421"/>
      <c r="K171" s="421"/>
      <c r="L171" s="462"/>
      <c r="M171" s="46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5">
        <v>0</v>
      </c>
      <c r="AI171" s="5">
        <v>0</v>
      </c>
      <c r="AJ171" s="5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5">
        <v>0</v>
      </c>
      <c r="AV171" s="584"/>
    </row>
    <row r="172" spans="1:48" ht="18" customHeight="1" x14ac:dyDescent="0.25">
      <c r="A172" s="473"/>
      <c r="B172" s="421"/>
      <c r="C172" s="603"/>
      <c r="D172" s="421"/>
      <c r="E172" s="421"/>
      <c r="F172" s="423"/>
      <c r="G172" s="423"/>
      <c r="H172" s="423"/>
      <c r="I172" s="423"/>
      <c r="J172" s="421"/>
      <c r="K172" s="421"/>
      <c r="L172" s="462"/>
      <c r="M172" s="46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5">
        <v>0</v>
      </c>
      <c r="AI172" s="5">
        <v>0</v>
      </c>
      <c r="AJ172" s="5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5">
        <v>0</v>
      </c>
      <c r="AV172" s="585"/>
    </row>
    <row r="173" spans="1:48" ht="18" customHeight="1" x14ac:dyDescent="0.25">
      <c r="A173" s="473"/>
      <c r="B173" s="421"/>
      <c r="C173" s="603"/>
      <c r="D173" s="421"/>
      <c r="E173" s="421"/>
      <c r="F173" s="423"/>
      <c r="G173" s="423"/>
      <c r="H173" s="423"/>
      <c r="I173" s="423"/>
      <c r="J173" s="421"/>
      <c r="K173" s="421"/>
      <c r="L173" s="462"/>
      <c r="M173" s="462"/>
      <c r="N173" s="231">
        <f t="shared" ref="N173:T173" si="62">SUM(N168:N172)</f>
        <v>16.268999999999998</v>
      </c>
      <c r="O173" s="231">
        <f t="shared" si="62"/>
        <v>13.77323</v>
      </c>
      <c r="P173" s="231">
        <f t="shared" si="62"/>
        <v>12.942970000000001</v>
      </c>
      <c r="Q173" s="231">
        <f t="shared" si="62"/>
        <v>90</v>
      </c>
      <c r="R173" s="231">
        <f t="shared" si="62"/>
        <v>8.9741099999999996</v>
      </c>
      <c r="S173" s="231">
        <f t="shared" si="62"/>
        <v>50</v>
      </c>
      <c r="T173" s="231">
        <f t="shared" si="62"/>
        <v>50</v>
      </c>
      <c r="U173" s="232">
        <f t="shared" si="57"/>
        <v>241.95930999999999</v>
      </c>
      <c r="V173" s="232" t="s">
        <v>11</v>
      </c>
      <c r="W173" s="194">
        <f t="shared" ref="W173:AU173" si="63">SUM(W168:W172)</f>
        <v>90000</v>
      </c>
      <c r="X173" s="194">
        <f t="shared" si="63"/>
        <v>0</v>
      </c>
      <c r="Y173" s="194">
        <f t="shared" si="63"/>
        <v>0</v>
      </c>
      <c r="Z173" s="194">
        <f t="shared" si="63"/>
        <v>0</v>
      </c>
      <c r="AA173" s="194">
        <f t="shared" si="63"/>
        <v>0</v>
      </c>
      <c r="AB173" s="194">
        <f t="shared" si="63"/>
        <v>0</v>
      </c>
      <c r="AC173" s="194">
        <f t="shared" si="63"/>
        <v>0</v>
      </c>
      <c r="AD173" s="194">
        <f t="shared" si="63"/>
        <v>0</v>
      </c>
      <c r="AE173" s="194">
        <f t="shared" si="63"/>
        <v>0</v>
      </c>
      <c r="AF173" s="194">
        <f t="shared" si="63"/>
        <v>0</v>
      </c>
      <c r="AG173" s="194">
        <f t="shared" si="63"/>
        <v>0</v>
      </c>
      <c r="AH173" s="231">
        <f t="shared" si="63"/>
        <v>0</v>
      </c>
      <c r="AI173" s="231">
        <f t="shared" si="63"/>
        <v>0</v>
      </c>
      <c r="AJ173" s="231">
        <f t="shared" si="63"/>
        <v>0</v>
      </c>
      <c r="AK173" s="194">
        <f t="shared" si="63"/>
        <v>0</v>
      </c>
      <c r="AL173" s="194">
        <f t="shared" si="63"/>
        <v>0</v>
      </c>
      <c r="AM173" s="194">
        <f t="shared" si="63"/>
        <v>0</v>
      </c>
      <c r="AN173" s="194">
        <f t="shared" si="63"/>
        <v>0</v>
      </c>
      <c r="AO173" s="194">
        <f t="shared" si="63"/>
        <v>0</v>
      </c>
      <c r="AP173" s="194">
        <f t="shared" si="63"/>
        <v>0</v>
      </c>
      <c r="AQ173" s="194">
        <f t="shared" si="63"/>
        <v>0</v>
      </c>
      <c r="AR173" s="194">
        <f t="shared" si="63"/>
        <v>0</v>
      </c>
      <c r="AS173" s="194">
        <f t="shared" si="63"/>
        <v>0</v>
      </c>
      <c r="AT173" s="194">
        <f t="shared" si="63"/>
        <v>0</v>
      </c>
      <c r="AU173" s="231">
        <f t="shared" si="63"/>
        <v>0</v>
      </c>
      <c r="AV173" s="329"/>
    </row>
    <row r="174" spans="1:48" ht="19.5" customHeight="1" x14ac:dyDescent="0.25">
      <c r="A174" s="473"/>
      <c r="B174" s="421" t="s">
        <v>226</v>
      </c>
      <c r="C174" s="603" t="s">
        <v>88</v>
      </c>
      <c r="D174" s="421" t="s">
        <v>264</v>
      </c>
      <c r="E174" s="421" t="s">
        <v>134</v>
      </c>
      <c r="F174" s="6" t="s">
        <v>18</v>
      </c>
      <c r="G174" s="6" t="s">
        <v>20</v>
      </c>
      <c r="H174" s="6" t="s">
        <v>296</v>
      </c>
      <c r="I174" s="6" t="s">
        <v>296</v>
      </c>
      <c r="J174" s="421" t="s">
        <v>82</v>
      </c>
      <c r="K174" s="421" t="s">
        <v>82</v>
      </c>
      <c r="L174" s="462">
        <v>8.2159999999999993</v>
      </c>
      <c r="M174" s="46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5">
        <v>0</v>
      </c>
      <c r="AI174" s="5">
        <v>0</v>
      </c>
      <c r="AJ174" s="5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5">
        <v>0</v>
      </c>
      <c r="AV174" s="583" t="s">
        <v>987</v>
      </c>
    </row>
    <row r="175" spans="1:48" ht="22.5" customHeight="1" x14ac:dyDescent="0.25">
      <c r="A175" s="473"/>
      <c r="B175" s="421"/>
      <c r="C175" s="603"/>
      <c r="D175" s="421"/>
      <c r="E175" s="421"/>
      <c r="F175" s="6" t="s">
        <v>19</v>
      </c>
      <c r="G175" s="6" t="s">
        <v>22</v>
      </c>
      <c r="H175" s="6" t="s">
        <v>296</v>
      </c>
      <c r="I175" s="6" t="s">
        <v>296</v>
      </c>
      <c r="J175" s="421"/>
      <c r="K175" s="421"/>
      <c r="L175" s="462"/>
      <c r="M175" s="46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4">
        <v>8215.9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0</v>
      </c>
      <c r="AF175" s="94">
        <v>0</v>
      </c>
      <c r="AG175" s="94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4">
        <f>AK176</f>
        <v>1185.06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5">
        <v>0</v>
      </c>
      <c r="AV175" s="584"/>
    </row>
    <row r="176" spans="1:48" s="276" customFormat="1" ht="27.75" hidden="1" customHeight="1" x14ac:dyDescent="0.2">
      <c r="A176" s="473"/>
      <c r="B176" s="421"/>
      <c r="C176" s="603"/>
      <c r="D176" s="421"/>
      <c r="E176" s="421"/>
      <c r="F176" s="273"/>
      <c r="G176" s="273"/>
      <c r="H176" s="273"/>
      <c r="I176" s="273"/>
      <c r="J176" s="421"/>
      <c r="K176" s="421"/>
      <c r="L176" s="462"/>
      <c r="M176" s="462"/>
      <c r="N176" s="274"/>
      <c r="O176" s="274"/>
      <c r="P176" s="274"/>
      <c r="Q176" s="274"/>
      <c r="R176" s="274"/>
      <c r="S176" s="274"/>
      <c r="T176" s="274"/>
      <c r="U176" s="274"/>
      <c r="V176" s="277" t="s">
        <v>927</v>
      </c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8"/>
      <c r="AI176" s="278"/>
      <c r="AJ176" s="278"/>
      <c r="AK176" s="275">
        <v>1185.06</v>
      </c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4"/>
      <c r="AV176" s="584"/>
    </row>
    <row r="177" spans="1:48" ht="19.5" customHeight="1" x14ac:dyDescent="0.25">
      <c r="A177" s="473"/>
      <c r="B177" s="421"/>
      <c r="C177" s="603"/>
      <c r="D177" s="421"/>
      <c r="E177" s="421"/>
      <c r="F177" s="423" t="s">
        <v>39</v>
      </c>
      <c r="G177" s="423" t="s">
        <v>21</v>
      </c>
      <c r="H177" s="423" t="s">
        <v>296</v>
      </c>
      <c r="I177" s="423" t="s">
        <v>316</v>
      </c>
      <c r="J177" s="421"/>
      <c r="K177" s="421"/>
      <c r="L177" s="462"/>
      <c r="M177" s="46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5">
        <v>0</v>
      </c>
      <c r="AI177" s="5">
        <v>0</v>
      </c>
      <c r="AJ177" s="5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5">
        <v>0</v>
      </c>
      <c r="AV177" s="584"/>
    </row>
    <row r="178" spans="1:48" ht="19.5" customHeight="1" x14ac:dyDescent="0.25">
      <c r="A178" s="473"/>
      <c r="B178" s="421"/>
      <c r="C178" s="603"/>
      <c r="D178" s="421"/>
      <c r="E178" s="421"/>
      <c r="F178" s="423"/>
      <c r="G178" s="423"/>
      <c r="H178" s="423"/>
      <c r="I178" s="423"/>
      <c r="J178" s="421"/>
      <c r="K178" s="421"/>
      <c r="L178" s="462"/>
      <c r="M178" s="46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4">
        <v>0</v>
      </c>
      <c r="X178" s="94">
        <v>0</v>
      </c>
      <c r="Y178" s="94">
        <v>0</v>
      </c>
      <c r="Z178" s="94">
        <v>0</v>
      </c>
      <c r="AA178" s="94">
        <v>0</v>
      </c>
      <c r="AB178" s="94">
        <v>0</v>
      </c>
      <c r="AC178" s="94">
        <v>0</v>
      </c>
      <c r="AD178" s="94">
        <v>0</v>
      </c>
      <c r="AE178" s="94">
        <v>0</v>
      </c>
      <c r="AF178" s="94">
        <v>0</v>
      </c>
      <c r="AG178" s="94">
        <v>0</v>
      </c>
      <c r="AH178" s="5">
        <v>0</v>
      </c>
      <c r="AI178" s="5">
        <v>0</v>
      </c>
      <c r="AJ178" s="5">
        <v>0</v>
      </c>
      <c r="AK178" s="94">
        <v>0</v>
      </c>
      <c r="AL178" s="94">
        <v>0</v>
      </c>
      <c r="AM178" s="94">
        <v>0</v>
      </c>
      <c r="AN178" s="94">
        <v>0</v>
      </c>
      <c r="AO178" s="94">
        <v>0</v>
      </c>
      <c r="AP178" s="94">
        <v>0</v>
      </c>
      <c r="AQ178" s="94">
        <v>0</v>
      </c>
      <c r="AR178" s="94">
        <v>0</v>
      </c>
      <c r="AS178" s="94">
        <v>0</v>
      </c>
      <c r="AT178" s="94">
        <v>0</v>
      </c>
      <c r="AU178" s="5">
        <v>0</v>
      </c>
      <c r="AV178" s="584"/>
    </row>
    <row r="179" spans="1:48" ht="18" customHeight="1" x14ac:dyDescent="0.25">
      <c r="A179" s="473"/>
      <c r="B179" s="421"/>
      <c r="C179" s="603"/>
      <c r="D179" s="421"/>
      <c r="E179" s="421"/>
      <c r="F179" s="423"/>
      <c r="G179" s="423"/>
      <c r="H179" s="423"/>
      <c r="I179" s="423"/>
      <c r="J179" s="421"/>
      <c r="K179" s="421"/>
      <c r="L179" s="462"/>
      <c r="M179" s="46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0</v>
      </c>
      <c r="AF179" s="94">
        <v>0</v>
      </c>
      <c r="AG179" s="94">
        <v>0</v>
      </c>
      <c r="AH179" s="5">
        <v>0</v>
      </c>
      <c r="AI179" s="5">
        <v>0</v>
      </c>
      <c r="AJ179" s="5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0</v>
      </c>
      <c r="AQ179" s="94">
        <v>0</v>
      </c>
      <c r="AR179" s="94">
        <v>0</v>
      </c>
      <c r="AS179" s="94">
        <v>0</v>
      </c>
      <c r="AT179" s="94">
        <v>0</v>
      </c>
      <c r="AU179" s="5">
        <v>0</v>
      </c>
      <c r="AV179" s="586"/>
    </row>
    <row r="180" spans="1:48" ht="18" customHeight="1" x14ac:dyDescent="0.25">
      <c r="A180" s="473"/>
      <c r="B180" s="421"/>
      <c r="C180" s="603"/>
      <c r="D180" s="421"/>
      <c r="E180" s="421"/>
      <c r="F180" s="423"/>
      <c r="G180" s="423"/>
      <c r="H180" s="423"/>
      <c r="I180" s="423"/>
      <c r="J180" s="421"/>
      <c r="K180" s="421"/>
      <c r="L180" s="462"/>
      <c r="M180" s="462"/>
      <c r="N180" s="231">
        <f t="shared" ref="N180:T180" si="66">SUM(N174:N179)</f>
        <v>0</v>
      </c>
      <c r="O180" s="231">
        <f t="shared" si="66"/>
        <v>0</v>
      </c>
      <c r="P180" s="231">
        <f t="shared" si="66"/>
        <v>0</v>
      </c>
      <c r="Q180" s="231">
        <f t="shared" si="66"/>
        <v>8.2158999999999995</v>
      </c>
      <c r="R180" s="231">
        <f t="shared" si="66"/>
        <v>0</v>
      </c>
      <c r="S180" s="231">
        <f t="shared" si="66"/>
        <v>0</v>
      </c>
      <c r="T180" s="231">
        <f t="shared" si="66"/>
        <v>0</v>
      </c>
      <c r="U180" s="232">
        <f t="shared" si="57"/>
        <v>8.2158999999999995</v>
      </c>
      <c r="V180" s="232" t="s">
        <v>11</v>
      </c>
      <c r="W180" s="194">
        <f>SUM(W174:W179)</f>
        <v>8215.9</v>
      </c>
      <c r="X180" s="194">
        <f t="shared" ref="X180:AU180" si="67">SUM(X174:X179)</f>
        <v>0</v>
      </c>
      <c r="Y180" s="194">
        <f t="shared" si="67"/>
        <v>0</v>
      </c>
      <c r="Z180" s="194">
        <f t="shared" si="67"/>
        <v>0</v>
      </c>
      <c r="AA180" s="194">
        <f t="shared" si="67"/>
        <v>0</v>
      </c>
      <c r="AB180" s="194">
        <f t="shared" si="67"/>
        <v>0</v>
      </c>
      <c r="AC180" s="194">
        <f t="shared" si="67"/>
        <v>0</v>
      </c>
      <c r="AD180" s="194">
        <f t="shared" si="67"/>
        <v>0</v>
      </c>
      <c r="AE180" s="194">
        <f t="shared" si="67"/>
        <v>0</v>
      </c>
      <c r="AF180" s="194">
        <f t="shared" si="67"/>
        <v>0</v>
      </c>
      <c r="AG180" s="194">
        <f t="shared" ref="AG180:AJ180" si="68">AG175+AG177+AG178+AG179</f>
        <v>0</v>
      </c>
      <c r="AH180" s="194">
        <f t="shared" si="68"/>
        <v>0</v>
      </c>
      <c r="AI180" s="194">
        <f t="shared" si="68"/>
        <v>0</v>
      </c>
      <c r="AJ180" s="194">
        <f t="shared" si="68"/>
        <v>0</v>
      </c>
      <c r="AK180" s="194">
        <f>AK175+AK177+AK178+AK179</f>
        <v>1185.06</v>
      </c>
      <c r="AL180" s="194">
        <f t="shared" si="67"/>
        <v>0</v>
      </c>
      <c r="AM180" s="194">
        <f t="shared" si="67"/>
        <v>0</v>
      </c>
      <c r="AN180" s="194">
        <f t="shared" si="67"/>
        <v>0</v>
      </c>
      <c r="AO180" s="194">
        <f t="shared" si="67"/>
        <v>0</v>
      </c>
      <c r="AP180" s="194">
        <f t="shared" si="67"/>
        <v>0</v>
      </c>
      <c r="AQ180" s="194">
        <f t="shared" si="67"/>
        <v>0</v>
      </c>
      <c r="AR180" s="194">
        <f t="shared" si="67"/>
        <v>0</v>
      </c>
      <c r="AS180" s="194">
        <f t="shared" si="67"/>
        <v>0</v>
      </c>
      <c r="AT180" s="194">
        <f t="shared" si="67"/>
        <v>0</v>
      </c>
      <c r="AU180" s="231">
        <f t="shared" si="67"/>
        <v>0</v>
      </c>
      <c r="AV180" s="329"/>
    </row>
    <row r="181" spans="1:48" ht="18" customHeight="1" x14ac:dyDescent="0.25">
      <c r="A181" s="473"/>
      <c r="B181" s="421" t="s">
        <v>227</v>
      </c>
      <c r="C181" s="603" t="s">
        <v>83</v>
      </c>
      <c r="D181" s="421" t="s">
        <v>264</v>
      </c>
      <c r="E181" s="421" t="s">
        <v>279</v>
      </c>
      <c r="F181" s="6" t="s">
        <v>18</v>
      </c>
      <c r="G181" s="6" t="s">
        <v>20</v>
      </c>
      <c r="H181" s="6" t="s">
        <v>296</v>
      </c>
      <c r="I181" s="6" t="s">
        <v>296</v>
      </c>
      <c r="J181" s="421" t="s">
        <v>82</v>
      </c>
      <c r="K181" s="421" t="s">
        <v>82</v>
      </c>
      <c r="L181" s="462">
        <v>40</v>
      </c>
      <c r="M181" s="46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0</v>
      </c>
      <c r="AC181" s="94">
        <v>0</v>
      </c>
      <c r="AD181" s="94">
        <v>0</v>
      </c>
      <c r="AE181" s="94">
        <v>0</v>
      </c>
      <c r="AF181" s="94">
        <v>0</v>
      </c>
      <c r="AG181" s="94">
        <v>0</v>
      </c>
      <c r="AH181" s="5">
        <v>0</v>
      </c>
      <c r="AI181" s="5">
        <v>0</v>
      </c>
      <c r="AJ181" s="5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5">
        <v>0</v>
      </c>
      <c r="AV181" s="303"/>
    </row>
    <row r="182" spans="1:48" ht="20.25" customHeight="1" x14ac:dyDescent="0.25">
      <c r="A182" s="473"/>
      <c r="B182" s="421"/>
      <c r="C182" s="603"/>
      <c r="D182" s="421"/>
      <c r="E182" s="421"/>
      <c r="F182" s="6" t="s">
        <v>19</v>
      </c>
      <c r="G182" s="6" t="s">
        <v>22</v>
      </c>
      <c r="H182" s="6" t="s">
        <v>296</v>
      </c>
      <c r="I182" s="6" t="s">
        <v>296</v>
      </c>
      <c r="J182" s="421"/>
      <c r="K182" s="421"/>
      <c r="L182" s="462"/>
      <c r="M182" s="46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94">
        <f>SUM(W183:W185)</f>
        <v>0</v>
      </c>
      <c r="X182" s="94">
        <f t="shared" ref="X182:AU182" si="70">SUM(X183:X185)</f>
        <v>0</v>
      </c>
      <c r="Y182" s="94">
        <f t="shared" si="70"/>
        <v>0</v>
      </c>
      <c r="Z182" s="94">
        <f t="shared" si="70"/>
        <v>0</v>
      </c>
      <c r="AA182" s="94">
        <f t="shared" si="70"/>
        <v>0</v>
      </c>
      <c r="AB182" s="94">
        <f t="shared" si="70"/>
        <v>0</v>
      </c>
      <c r="AC182" s="94">
        <f t="shared" si="70"/>
        <v>0</v>
      </c>
      <c r="AD182" s="94">
        <f t="shared" si="70"/>
        <v>0</v>
      </c>
      <c r="AE182" s="94">
        <f t="shared" si="70"/>
        <v>0</v>
      </c>
      <c r="AF182" s="94">
        <f t="shared" si="70"/>
        <v>0</v>
      </c>
      <c r="AG182" s="94">
        <f t="shared" si="70"/>
        <v>0</v>
      </c>
      <c r="AH182" s="94">
        <f t="shared" si="70"/>
        <v>0</v>
      </c>
      <c r="AI182" s="94">
        <f t="shared" si="70"/>
        <v>0</v>
      </c>
      <c r="AJ182" s="94">
        <f t="shared" si="70"/>
        <v>0</v>
      </c>
      <c r="AK182" s="94">
        <f t="shared" si="70"/>
        <v>0</v>
      </c>
      <c r="AL182" s="94">
        <f t="shared" si="70"/>
        <v>0</v>
      </c>
      <c r="AM182" s="94">
        <f t="shared" si="70"/>
        <v>0</v>
      </c>
      <c r="AN182" s="94">
        <f t="shared" si="70"/>
        <v>0</v>
      </c>
      <c r="AO182" s="94">
        <f t="shared" si="70"/>
        <v>0</v>
      </c>
      <c r="AP182" s="94">
        <f t="shared" si="70"/>
        <v>0</v>
      </c>
      <c r="AQ182" s="94">
        <f t="shared" si="70"/>
        <v>0</v>
      </c>
      <c r="AR182" s="94">
        <f t="shared" si="70"/>
        <v>0</v>
      </c>
      <c r="AS182" s="94">
        <f t="shared" si="70"/>
        <v>0</v>
      </c>
      <c r="AT182" s="94">
        <f t="shared" si="70"/>
        <v>0</v>
      </c>
      <c r="AU182" s="94">
        <f t="shared" si="70"/>
        <v>0</v>
      </c>
      <c r="AV182" s="303"/>
    </row>
    <row r="183" spans="1:48" s="276" customFormat="1" ht="30.75" hidden="1" customHeight="1" x14ac:dyDescent="0.2">
      <c r="A183" s="473"/>
      <c r="B183" s="421"/>
      <c r="C183" s="603"/>
      <c r="D183" s="421"/>
      <c r="E183" s="421"/>
      <c r="F183" s="273"/>
      <c r="G183" s="273"/>
      <c r="H183" s="273"/>
      <c r="I183" s="273"/>
      <c r="J183" s="421"/>
      <c r="K183" s="421"/>
      <c r="L183" s="462"/>
      <c r="M183" s="462"/>
      <c r="N183" s="274"/>
      <c r="O183" s="274"/>
      <c r="P183" s="274"/>
      <c r="Q183" s="274"/>
      <c r="R183" s="274"/>
      <c r="S183" s="274"/>
      <c r="T183" s="274"/>
      <c r="U183" s="274"/>
      <c r="V183" s="274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4"/>
      <c r="AI183" s="274"/>
      <c r="AJ183" s="274"/>
      <c r="AK183" s="275"/>
      <c r="AL183" s="275"/>
      <c r="AM183" s="275"/>
      <c r="AN183" s="275"/>
      <c r="AO183" s="275"/>
      <c r="AP183" s="275"/>
      <c r="AQ183" s="275"/>
      <c r="AR183" s="275"/>
      <c r="AS183" s="275"/>
      <c r="AT183" s="275"/>
      <c r="AU183" s="274"/>
      <c r="AV183" s="331"/>
    </row>
    <row r="184" spans="1:48" s="276" customFormat="1" ht="24" hidden="1" customHeight="1" x14ac:dyDescent="0.2">
      <c r="A184" s="473"/>
      <c r="B184" s="421"/>
      <c r="C184" s="603"/>
      <c r="D184" s="421"/>
      <c r="E184" s="421"/>
      <c r="F184" s="273"/>
      <c r="G184" s="273"/>
      <c r="H184" s="273"/>
      <c r="I184" s="273"/>
      <c r="J184" s="421"/>
      <c r="K184" s="421"/>
      <c r="L184" s="462"/>
      <c r="M184" s="462"/>
      <c r="N184" s="274"/>
      <c r="O184" s="274"/>
      <c r="P184" s="274"/>
      <c r="Q184" s="274"/>
      <c r="R184" s="274"/>
      <c r="S184" s="274"/>
      <c r="T184" s="274"/>
      <c r="U184" s="274"/>
      <c r="V184" s="274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4"/>
      <c r="AI184" s="274"/>
      <c r="AJ184" s="274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4"/>
      <c r="AV184" s="331"/>
    </row>
    <row r="185" spans="1:48" s="276" customFormat="1" ht="24" hidden="1" customHeight="1" x14ac:dyDescent="0.2">
      <c r="A185" s="473"/>
      <c r="B185" s="421"/>
      <c r="C185" s="603"/>
      <c r="D185" s="421"/>
      <c r="E185" s="421"/>
      <c r="F185" s="273"/>
      <c r="G185" s="273"/>
      <c r="H185" s="273"/>
      <c r="I185" s="273"/>
      <c r="J185" s="421"/>
      <c r="K185" s="421"/>
      <c r="L185" s="462"/>
      <c r="M185" s="462"/>
      <c r="N185" s="274"/>
      <c r="O185" s="274"/>
      <c r="P185" s="274"/>
      <c r="Q185" s="274"/>
      <c r="R185" s="274"/>
      <c r="S185" s="274"/>
      <c r="T185" s="274"/>
      <c r="U185" s="274"/>
      <c r="V185" s="274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4"/>
      <c r="AI185" s="274"/>
      <c r="AJ185" s="274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4"/>
      <c r="AV185" s="331"/>
    </row>
    <row r="186" spans="1:48" ht="19.5" customHeight="1" x14ac:dyDescent="0.25">
      <c r="A186" s="473"/>
      <c r="B186" s="421"/>
      <c r="C186" s="603"/>
      <c r="D186" s="421"/>
      <c r="E186" s="421"/>
      <c r="F186" s="423" t="s">
        <v>39</v>
      </c>
      <c r="G186" s="423" t="s">
        <v>21</v>
      </c>
      <c r="H186" s="423" t="s">
        <v>317</v>
      </c>
      <c r="I186" s="423" t="s">
        <v>318</v>
      </c>
      <c r="J186" s="421"/>
      <c r="K186" s="421"/>
      <c r="L186" s="462"/>
      <c r="M186" s="46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4">
        <v>0</v>
      </c>
      <c r="X186" s="94">
        <v>0</v>
      </c>
      <c r="Y186" s="94">
        <v>0</v>
      </c>
      <c r="Z186" s="94">
        <v>0</v>
      </c>
      <c r="AA186" s="94">
        <v>0</v>
      </c>
      <c r="AB186" s="94">
        <v>0</v>
      </c>
      <c r="AC186" s="94">
        <v>0</v>
      </c>
      <c r="AD186" s="94">
        <v>0</v>
      </c>
      <c r="AE186" s="94">
        <v>0</v>
      </c>
      <c r="AF186" s="94">
        <v>0</v>
      </c>
      <c r="AG186" s="94">
        <v>0</v>
      </c>
      <c r="AH186" s="5">
        <v>0</v>
      </c>
      <c r="AI186" s="5">
        <v>0</v>
      </c>
      <c r="AJ186" s="5">
        <v>0</v>
      </c>
      <c r="AK186" s="94">
        <v>0</v>
      </c>
      <c r="AL186" s="94">
        <v>0</v>
      </c>
      <c r="AM186" s="94">
        <v>0</v>
      </c>
      <c r="AN186" s="94">
        <v>0</v>
      </c>
      <c r="AO186" s="94">
        <v>0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5">
        <v>0</v>
      </c>
      <c r="AV186" s="303"/>
    </row>
    <row r="187" spans="1:48" ht="19.5" customHeight="1" x14ac:dyDescent="0.25">
      <c r="A187" s="473"/>
      <c r="B187" s="421"/>
      <c r="C187" s="603"/>
      <c r="D187" s="421"/>
      <c r="E187" s="421"/>
      <c r="F187" s="423"/>
      <c r="G187" s="423"/>
      <c r="H187" s="423"/>
      <c r="I187" s="423"/>
      <c r="J187" s="421"/>
      <c r="K187" s="421"/>
      <c r="L187" s="462"/>
      <c r="M187" s="46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5">
        <v>0</v>
      </c>
      <c r="AI187" s="5">
        <v>0</v>
      </c>
      <c r="AJ187" s="5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5">
        <v>0</v>
      </c>
      <c r="AV187" s="303"/>
    </row>
    <row r="188" spans="1:48" ht="18" customHeight="1" x14ac:dyDescent="0.25">
      <c r="A188" s="473"/>
      <c r="B188" s="421"/>
      <c r="C188" s="603"/>
      <c r="D188" s="421"/>
      <c r="E188" s="421"/>
      <c r="F188" s="423"/>
      <c r="G188" s="423"/>
      <c r="H188" s="423"/>
      <c r="I188" s="423"/>
      <c r="J188" s="421"/>
      <c r="K188" s="421"/>
      <c r="L188" s="462"/>
      <c r="M188" s="46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5">
        <v>0</v>
      </c>
      <c r="AI188" s="5">
        <v>0</v>
      </c>
      <c r="AJ188" s="5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5">
        <v>0</v>
      </c>
      <c r="AV188" s="303"/>
    </row>
    <row r="189" spans="1:48" ht="18" customHeight="1" x14ac:dyDescent="0.25">
      <c r="A189" s="473"/>
      <c r="B189" s="421"/>
      <c r="C189" s="603"/>
      <c r="D189" s="421"/>
      <c r="E189" s="421"/>
      <c r="F189" s="423"/>
      <c r="G189" s="423"/>
      <c r="H189" s="423"/>
      <c r="I189" s="423"/>
      <c r="J189" s="421"/>
      <c r="K189" s="421"/>
      <c r="L189" s="462"/>
      <c r="M189" s="462"/>
      <c r="N189" s="231">
        <f t="shared" ref="N189:S189" si="71">SUM(N181:N188)</f>
        <v>0</v>
      </c>
      <c r="O189" s="231">
        <f t="shared" si="71"/>
        <v>0</v>
      </c>
      <c r="P189" s="231">
        <f t="shared" si="71"/>
        <v>0</v>
      </c>
      <c r="Q189" s="231">
        <f t="shared" si="71"/>
        <v>0</v>
      </c>
      <c r="R189" s="231">
        <f t="shared" si="71"/>
        <v>40</v>
      </c>
      <c r="S189" s="231">
        <f t="shared" si="71"/>
        <v>0</v>
      </c>
      <c r="T189" s="231">
        <f>SUM(T181:T188)</f>
        <v>0</v>
      </c>
      <c r="U189" s="232">
        <f t="shared" si="57"/>
        <v>40</v>
      </c>
      <c r="V189" s="232" t="s">
        <v>11</v>
      </c>
      <c r="W189" s="194">
        <f>W183</f>
        <v>0</v>
      </c>
      <c r="X189" s="194">
        <f t="shared" ref="X189:AU189" si="72">X183</f>
        <v>0</v>
      </c>
      <c r="Y189" s="194">
        <f t="shared" si="72"/>
        <v>0</v>
      </c>
      <c r="Z189" s="194">
        <f t="shared" si="72"/>
        <v>0</v>
      </c>
      <c r="AA189" s="194">
        <f t="shared" si="72"/>
        <v>0</v>
      </c>
      <c r="AB189" s="194">
        <f t="shared" si="72"/>
        <v>0</v>
      </c>
      <c r="AC189" s="194">
        <f t="shared" si="72"/>
        <v>0</v>
      </c>
      <c r="AD189" s="194">
        <f t="shared" si="72"/>
        <v>0</v>
      </c>
      <c r="AE189" s="194">
        <f t="shared" si="72"/>
        <v>0</v>
      </c>
      <c r="AF189" s="194">
        <f t="shared" si="72"/>
        <v>0</v>
      </c>
      <c r="AG189" s="194">
        <f t="shared" si="72"/>
        <v>0</v>
      </c>
      <c r="AH189" s="194">
        <f t="shared" si="72"/>
        <v>0</v>
      </c>
      <c r="AI189" s="194">
        <f t="shared" si="72"/>
        <v>0</v>
      </c>
      <c r="AJ189" s="194">
        <f t="shared" si="72"/>
        <v>0</v>
      </c>
      <c r="AK189" s="194">
        <f t="shared" si="72"/>
        <v>0</v>
      </c>
      <c r="AL189" s="194">
        <f t="shared" si="72"/>
        <v>0</v>
      </c>
      <c r="AM189" s="194">
        <f t="shared" si="72"/>
        <v>0</v>
      </c>
      <c r="AN189" s="194">
        <f t="shared" si="72"/>
        <v>0</v>
      </c>
      <c r="AO189" s="194">
        <f t="shared" si="72"/>
        <v>0</v>
      </c>
      <c r="AP189" s="194">
        <f t="shared" si="72"/>
        <v>0</v>
      </c>
      <c r="AQ189" s="194">
        <f t="shared" si="72"/>
        <v>0</v>
      </c>
      <c r="AR189" s="194">
        <f t="shared" si="72"/>
        <v>0</v>
      </c>
      <c r="AS189" s="194">
        <f t="shared" si="72"/>
        <v>0</v>
      </c>
      <c r="AT189" s="194">
        <f t="shared" si="72"/>
        <v>0</v>
      </c>
      <c r="AU189" s="194">
        <f t="shared" si="72"/>
        <v>0</v>
      </c>
      <c r="AV189" s="329"/>
    </row>
    <row r="190" spans="1:48" ht="18" customHeight="1" x14ac:dyDescent="0.25">
      <c r="A190" s="473"/>
      <c r="B190" s="421" t="s">
        <v>228</v>
      </c>
      <c r="C190" s="603" t="s">
        <v>85</v>
      </c>
      <c r="D190" s="421" t="s">
        <v>264</v>
      </c>
      <c r="E190" s="421" t="s">
        <v>279</v>
      </c>
      <c r="F190" s="6" t="s">
        <v>18</v>
      </c>
      <c r="G190" s="6" t="s">
        <v>20</v>
      </c>
      <c r="H190" s="6" t="s">
        <v>296</v>
      </c>
      <c r="I190" s="6" t="s">
        <v>296</v>
      </c>
      <c r="J190" s="421" t="s">
        <v>79</v>
      </c>
      <c r="K190" s="421" t="s">
        <v>82</v>
      </c>
      <c r="L190" s="462">
        <v>417.59899999999999</v>
      </c>
      <c r="M190" s="46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5">
        <v>0</v>
      </c>
      <c r="AI190" s="5">
        <v>0</v>
      </c>
      <c r="AJ190" s="5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5">
        <v>0</v>
      </c>
      <c r="AV190" s="303"/>
    </row>
    <row r="191" spans="1:48" ht="20.25" customHeight="1" x14ac:dyDescent="0.25">
      <c r="A191" s="473"/>
      <c r="B191" s="421"/>
      <c r="C191" s="603"/>
      <c r="D191" s="421"/>
      <c r="E191" s="421"/>
      <c r="F191" s="6" t="s">
        <v>19</v>
      </c>
      <c r="G191" s="6" t="s">
        <v>22</v>
      </c>
      <c r="H191" s="6" t="s">
        <v>296</v>
      </c>
      <c r="I191" s="6" t="s">
        <v>296</v>
      </c>
      <c r="J191" s="421"/>
      <c r="K191" s="421"/>
      <c r="L191" s="462"/>
      <c r="M191" s="46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94">
        <v>100</v>
      </c>
      <c r="X191" s="94">
        <f t="shared" ref="X191:AU191" si="73">SUM(X192:X195)</f>
        <v>52759.93</v>
      </c>
      <c r="Y191" s="94">
        <f t="shared" si="73"/>
        <v>1070</v>
      </c>
      <c r="Z191" s="94">
        <f t="shared" si="73"/>
        <v>1070</v>
      </c>
      <c r="AA191" s="94">
        <f t="shared" si="73"/>
        <v>1070</v>
      </c>
      <c r="AB191" s="94">
        <f t="shared" si="73"/>
        <v>1070</v>
      </c>
      <c r="AC191" s="94">
        <f t="shared" si="73"/>
        <v>1070</v>
      </c>
      <c r="AD191" s="94">
        <f t="shared" si="73"/>
        <v>1070</v>
      </c>
      <c r="AE191" s="94">
        <f t="shared" si="73"/>
        <v>1070</v>
      </c>
      <c r="AF191" s="94">
        <f t="shared" si="73"/>
        <v>1476.5677700000001</v>
      </c>
      <c r="AG191" s="94">
        <f t="shared" si="73"/>
        <v>1720.587</v>
      </c>
      <c r="AH191" s="94">
        <f t="shared" si="73"/>
        <v>0</v>
      </c>
      <c r="AI191" s="94">
        <f t="shared" si="73"/>
        <v>0</v>
      </c>
      <c r="AJ191" s="94">
        <f t="shared" si="73"/>
        <v>0</v>
      </c>
      <c r="AK191" s="94">
        <f t="shared" si="73"/>
        <v>1476.5677700000001</v>
      </c>
      <c r="AL191" s="94">
        <f t="shared" si="73"/>
        <v>0</v>
      </c>
      <c r="AM191" s="94">
        <f t="shared" si="73"/>
        <v>0</v>
      </c>
      <c r="AN191" s="94">
        <f t="shared" si="73"/>
        <v>0</v>
      </c>
      <c r="AO191" s="94">
        <f t="shared" si="73"/>
        <v>0</v>
      </c>
      <c r="AP191" s="94">
        <f t="shared" si="73"/>
        <v>0</v>
      </c>
      <c r="AQ191" s="94">
        <f t="shared" si="73"/>
        <v>0</v>
      </c>
      <c r="AR191" s="94">
        <f t="shared" si="73"/>
        <v>0</v>
      </c>
      <c r="AS191" s="94">
        <f t="shared" si="73"/>
        <v>0</v>
      </c>
      <c r="AT191" s="94">
        <f t="shared" si="73"/>
        <v>0</v>
      </c>
      <c r="AU191" s="94">
        <f t="shared" si="73"/>
        <v>0</v>
      </c>
      <c r="AV191" s="303"/>
    </row>
    <row r="192" spans="1:48" s="276" customFormat="1" ht="30.75" hidden="1" customHeight="1" x14ac:dyDescent="0.2">
      <c r="A192" s="473"/>
      <c r="B192" s="421"/>
      <c r="C192" s="603"/>
      <c r="D192" s="421"/>
      <c r="E192" s="421"/>
      <c r="F192" s="273"/>
      <c r="G192" s="273"/>
      <c r="H192" s="273"/>
      <c r="I192" s="273"/>
      <c r="J192" s="421"/>
      <c r="K192" s="421"/>
      <c r="L192" s="462"/>
      <c r="M192" s="462"/>
      <c r="N192" s="274"/>
      <c r="O192" s="274"/>
      <c r="P192" s="274"/>
      <c r="Q192" s="274"/>
      <c r="R192" s="274"/>
      <c r="S192" s="274"/>
      <c r="T192" s="274"/>
      <c r="U192" s="274"/>
      <c r="V192" s="274" t="s">
        <v>961</v>
      </c>
      <c r="W192" s="275"/>
      <c r="X192" s="275">
        <v>50000</v>
      </c>
      <c r="Y192" s="275"/>
      <c r="Z192" s="275"/>
      <c r="AA192" s="275"/>
      <c r="AB192" s="275"/>
      <c r="AC192" s="275"/>
      <c r="AD192" s="275"/>
      <c r="AE192" s="275"/>
      <c r="AF192" s="275"/>
      <c r="AG192" s="275"/>
      <c r="AH192" s="274"/>
      <c r="AI192" s="274"/>
      <c r="AJ192" s="274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4"/>
      <c r="AV192" s="331"/>
    </row>
    <row r="193" spans="1:48" s="276" customFormat="1" ht="24" hidden="1" customHeight="1" x14ac:dyDescent="0.2">
      <c r="A193" s="473"/>
      <c r="B193" s="421"/>
      <c r="C193" s="603"/>
      <c r="D193" s="421"/>
      <c r="E193" s="421"/>
      <c r="F193" s="273"/>
      <c r="G193" s="273"/>
      <c r="H193" s="273"/>
      <c r="I193" s="273"/>
      <c r="J193" s="421"/>
      <c r="K193" s="421"/>
      <c r="L193" s="462"/>
      <c r="M193" s="462"/>
      <c r="N193" s="274"/>
      <c r="O193" s="274"/>
      <c r="P193" s="274"/>
      <c r="Q193" s="274"/>
      <c r="R193" s="274"/>
      <c r="S193" s="274"/>
      <c r="T193" s="274"/>
      <c r="U193" s="274"/>
      <c r="V193" s="274" t="s">
        <v>1015</v>
      </c>
      <c r="W193" s="275"/>
      <c r="X193" s="275">
        <v>1126.2049999999999</v>
      </c>
      <c r="Y193" s="275"/>
      <c r="Z193" s="275"/>
      <c r="AA193" s="275"/>
      <c r="AB193" s="275"/>
      <c r="AC193" s="275"/>
      <c r="AD193" s="275"/>
      <c r="AE193" s="275"/>
      <c r="AF193" s="275">
        <v>406.56777</v>
      </c>
      <c r="AG193" s="275">
        <v>1156.8620000000001</v>
      </c>
      <c r="AH193" s="274"/>
      <c r="AI193" s="274"/>
      <c r="AJ193" s="274"/>
      <c r="AK193" s="275">
        <v>406.56777</v>
      </c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4"/>
      <c r="AV193" s="331"/>
    </row>
    <row r="194" spans="1:48" s="276" customFormat="1" ht="41.25" hidden="1" customHeight="1" x14ac:dyDescent="0.2">
      <c r="A194" s="473"/>
      <c r="B194" s="421"/>
      <c r="C194" s="603"/>
      <c r="D194" s="421"/>
      <c r="E194" s="421"/>
      <c r="F194" s="273"/>
      <c r="G194" s="273"/>
      <c r="H194" s="273"/>
      <c r="I194" s="273"/>
      <c r="J194" s="421"/>
      <c r="K194" s="421"/>
      <c r="L194" s="462"/>
      <c r="M194" s="462"/>
      <c r="N194" s="274"/>
      <c r="O194" s="274"/>
      <c r="P194" s="274"/>
      <c r="Q194" s="274"/>
      <c r="R194" s="274"/>
      <c r="S194" s="274"/>
      <c r="T194" s="274"/>
      <c r="U194" s="274"/>
      <c r="V194" s="274" t="s">
        <v>1014</v>
      </c>
      <c r="W194" s="275"/>
      <c r="X194" s="275">
        <v>563.72500000000002</v>
      </c>
      <c r="Y194" s="275"/>
      <c r="Z194" s="275"/>
      <c r="AA194" s="275"/>
      <c r="AB194" s="275"/>
      <c r="AC194" s="275"/>
      <c r="AD194" s="275"/>
      <c r="AE194" s="275"/>
      <c r="AF194" s="275"/>
      <c r="AG194" s="275">
        <v>563.72500000000002</v>
      </c>
      <c r="AH194" s="274"/>
      <c r="AI194" s="274"/>
      <c r="AJ194" s="274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4"/>
      <c r="AV194" s="331"/>
    </row>
    <row r="195" spans="1:48" s="276" customFormat="1" ht="24" hidden="1" customHeight="1" x14ac:dyDescent="0.2">
      <c r="A195" s="473"/>
      <c r="B195" s="421"/>
      <c r="C195" s="603"/>
      <c r="D195" s="421"/>
      <c r="E195" s="421"/>
      <c r="F195" s="273"/>
      <c r="G195" s="273"/>
      <c r="H195" s="273"/>
      <c r="I195" s="273"/>
      <c r="J195" s="421"/>
      <c r="K195" s="421"/>
      <c r="L195" s="462"/>
      <c r="M195" s="462"/>
      <c r="N195" s="274"/>
      <c r="O195" s="274"/>
      <c r="P195" s="274"/>
      <c r="Q195" s="274"/>
      <c r="R195" s="274"/>
      <c r="S195" s="274"/>
      <c r="T195" s="274"/>
      <c r="U195" s="274"/>
      <c r="V195" s="274" t="s">
        <v>963</v>
      </c>
      <c r="W195" s="275"/>
      <c r="X195" s="275">
        <v>1070</v>
      </c>
      <c r="Y195" s="275">
        <v>1070</v>
      </c>
      <c r="Z195" s="275">
        <v>1070</v>
      </c>
      <c r="AA195" s="275">
        <v>1070</v>
      </c>
      <c r="AB195" s="275">
        <v>1070</v>
      </c>
      <c r="AC195" s="275">
        <v>1070</v>
      </c>
      <c r="AD195" s="275">
        <v>1070</v>
      </c>
      <c r="AE195" s="275">
        <v>1070</v>
      </c>
      <c r="AF195" s="275">
        <v>1070</v>
      </c>
      <c r="AG195" s="275">
        <v>0</v>
      </c>
      <c r="AH195" s="274"/>
      <c r="AI195" s="274"/>
      <c r="AJ195" s="274"/>
      <c r="AK195" s="275">
        <v>1070</v>
      </c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4"/>
      <c r="AV195" s="331"/>
    </row>
    <row r="196" spans="1:48" ht="19.5" customHeight="1" x14ac:dyDescent="0.25">
      <c r="A196" s="473"/>
      <c r="B196" s="421"/>
      <c r="C196" s="603"/>
      <c r="D196" s="421"/>
      <c r="E196" s="421"/>
      <c r="F196" s="423" t="s">
        <v>39</v>
      </c>
      <c r="G196" s="423" t="s">
        <v>21</v>
      </c>
      <c r="H196" s="423" t="s">
        <v>317</v>
      </c>
      <c r="I196" s="423" t="s">
        <v>318</v>
      </c>
      <c r="J196" s="421"/>
      <c r="K196" s="421"/>
      <c r="L196" s="462"/>
      <c r="M196" s="46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0</v>
      </c>
      <c r="AF196" s="94">
        <v>0</v>
      </c>
      <c r="AG196" s="94">
        <v>0</v>
      </c>
      <c r="AH196" s="5">
        <v>0</v>
      </c>
      <c r="AI196" s="5">
        <v>0</v>
      </c>
      <c r="AJ196" s="5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5">
        <v>0</v>
      </c>
      <c r="AV196" s="303"/>
    </row>
    <row r="197" spans="1:48" ht="19.5" customHeight="1" x14ac:dyDescent="0.25">
      <c r="A197" s="473"/>
      <c r="B197" s="421"/>
      <c r="C197" s="603"/>
      <c r="D197" s="421"/>
      <c r="E197" s="421"/>
      <c r="F197" s="423"/>
      <c r="G197" s="423"/>
      <c r="H197" s="423"/>
      <c r="I197" s="423"/>
      <c r="J197" s="421"/>
      <c r="K197" s="421"/>
      <c r="L197" s="462"/>
      <c r="M197" s="46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4">
        <v>0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0</v>
      </c>
      <c r="AE197" s="94">
        <v>0</v>
      </c>
      <c r="AF197" s="94">
        <v>0</v>
      </c>
      <c r="AG197" s="94">
        <v>0</v>
      </c>
      <c r="AH197" s="5">
        <v>0</v>
      </c>
      <c r="AI197" s="5">
        <v>0</v>
      </c>
      <c r="AJ197" s="5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5">
        <v>0</v>
      </c>
      <c r="AV197" s="303"/>
    </row>
    <row r="198" spans="1:48" ht="18" customHeight="1" x14ac:dyDescent="0.25">
      <c r="A198" s="473"/>
      <c r="B198" s="421"/>
      <c r="C198" s="603"/>
      <c r="D198" s="421"/>
      <c r="E198" s="421"/>
      <c r="F198" s="423"/>
      <c r="G198" s="423"/>
      <c r="H198" s="423"/>
      <c r="I198" s="423"/>
      <c r="J198" s="421"/>
      <c r="K198" s="421"/>
      <c r="L198" s="462"/>
      <c r="M198" s="46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0</v>
      </c>
      <c r="AC198" s="94">
        <v>0</v>
      </c>
      <c r="AD198" s="94">
        <v>0</v>
      </c>
      <c r="AE198" s="94">
        <v>0</v>
      </c>
      <c r="AF198" s="94">
        <v>0</v>
      </c>
      <c r="AG198" s="94">
        <v>0</v>
      </c>
      <c r="AH198" s="5">
        <v>0</v>
      </c>
      <c r="AI198" s="5">
        <v>0</v>
      </c>
      <c r="AJ198" s="5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5">
        <v>0</v>
      </c>
      <c r="AV198" s="303"/>
    </row>
    <row r="199" spans="1:48" ht="18" customHeight="1" x14ac:dyDescent="0.25">
      <c r="A199" s="473"/>
      <c r="B199" s="421"/>
      <c r="C199" s="603"/>
      <c r="D199" s="421"/>
      <c r="E199" s="421"/>
      <c r="F199" s="423"/>
      <c r="G199" s="423"/>
      <c r="H199" s="423"/>
      <c r="I199" s="423"/>
      <c r="J199" s="421"/>
      <c r="K199" s="421"/>
      <c r="L199" s="462"/>
      <c r="M199" s="462"/>
      <c r="N199" s="231">
        <f t="shared" ref="N199:T199" si="74">SUM(N190:N198)</f>
        <v>0</v>
      </c>
      <c r="O199" s="231">
        <f t="shared" si="74"/>
        <v>0</v>
      </c>
      <c r="P199" s="231">
        <f t="shared" si="74"/>
        <v>0</v>
      </c>
      <c r="Q199" s="231">
        <f t="shared" si="74"/>
        <v>0</v>
      </c>
      <c r="R199" s="231">
        <f t="shared" si="74"/>
        <v>40</v>
      </c>
      <c r="S199" s="231">
        <f t="shared" si="74"/>
        <v>0</v>
      </c>
      <c r="T199" s="231">
        <f t="shared" si="74"/>
        <v>0</v>
      </c>
      <c r="U199" s="232">
        <f t="shared" si="57"/>
        <v>40</v>
      </c>
      <c r="V199" s="232" t="s">
        <v>11</v>
      </c>
      <c r="W199" s="194">
        <f t="shared" ref="W199" si="75">SUM(W190:W198)</f>
        <v>100</v>
      </c>
      <c r="X199" s="194">
        <f>X191</f>
        <v>52759.93</v>
      </c>
      <c r="Y199" s="194">
        <f t="shared" ref="Y199:AU199" si="76">Y191</f>
        <v>1070</v>
      </c>
      <c r="Z199" s="194">
        <f t="shared" si="76"/>
        <v>1070</v>
      </c>
      <c r="AA199" s="194">
        <f t="shared" si="76"/>
        <v>1070</v>
      </c>
      <c r="AB199" s="194">
        <f t="shared" si="76"/>
        <v>1070</v>
      </c>
      <c r="AC199" s="194">
        <f t="shared" si="76"/>
        <v>1070</v>
      </c>
      <c r="AD199" s="194">
        <f t="shared" si="76"/>
        <v>1070</v>
      </c>
      <c r="AE199" s="194">
        <f t="shared" si="76"/>
        <v>1070</v>
      </c>
      <c r="AF199" s="194">
        <f t="shared" si="76"/>
        <v>1476.5677700000001</v>
      </c>
      <c r="AG199" s="194">
        <f t="shared" si="76"/>
        <v>1720.587</v>
      </c>
      <c r="AH199" s="194">
        <f t="shared" si="76"/>
        <v>0</v>
      </c>
      <c r="AI199" s="194">
        <f t="shared" si="76"/>
        <v>0</v>
      </c>
      <c r="AJ199" s="194">
        <f t="shared" si="76"/>
        <v>0</v>
      </c>
      <c r="AK199" s="194">
        <f t="shared" si="76"/>
        <v>1476.5677700000001</v>
      </c>
      <c r="AL199" s="194">
        <f t="shared" si="76"/>
        <v>0</v>
      </c>
      <c r="AM199" s="194">
        <f t="shared" si="76"/>
        <v>0</v>
      </c>
      <c r="AN199" s="194">
        <f t="shared" si="76"/>
        <v>0</v>
      </c>
      <c r="AO199" s="194">
        <f t="shared" si="76"/>
        <v>0</v>
      </c>
      <c r="AP199" s="194">
        <f t="shared" si="76"/>
        <v>0</v>
      </c>
      <c r="AQ199" s="194">
        <f t="shared" si="76"/>
        <v>0</v>
      </c>
      <c r="AR199" s="194">
        <f t="shared" si="76"/>
        <v>0</v>
      </c>
      <c r="AS199" s="194">
        <f t="shared" si="76"/>
        <v>0</v>
      </c>
      <c r="AT199" s="194">
        <f t="shared" si="76"/>
        <v>0</v>
      </c>
      <c r="AU199" s="194">
        <f t="shared" si="76"/>
        <v>0</v>
      </c>
      <c r="AV199" s="329"/>
    </row>
    <row r="200" spans="1:48" ht="19.5" customHeight="1" x14ac:dyDescent="0.25">
      <c r="A200" s="473"/>
      <c r="B200" s="421" t="s">
        <v>229</v>
      </c>
      <c r="C200" s="603" t="s">
        <v>84</v>
      </c>
      <c r="D200" s="421" t="s">
        <v>264</v>
      </c>
      <c r="E200" s="421" t="s">
        <v>282</v>
      </c>
      <c r="F200" s="6" t="s">
        <v>18</v>
      </c>
      <c r="G200" s="6" t="s">
        <v>20</v>
      </c>
      <c r="H200" s="6" t="s">
        <v>296</v>
      </c>
      <c r="I200" s="6" t="s">
        <v>296</v>
      </c>
      <c r="J200" s="421" t="s">
        <v>82</v>
      </c>
      <c r="K200" s="421" t="s">
        <v>82</v>
      </c>
      <c r="L200" s="462">
        <v>1.661</v>
      </c>
      <c r="M200" s="46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0</v>
      </c>
      <c r="AE200" s="94">
        <v>0</v>
      </c>
      <c r="AF200" s="94">
        <v>0</v>
      </c>
      <c r="AG200" s="94">
        <v>0</v>
      </c>
      <c r="AH200" s="5">
        <v>0</v>
      </c>
      <c r="AI200" s="5">
        <v>0</v>
      </c>
      <c r="AJ200" s="5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5">
        <v>0</v>
      </c>
      <c r="AV200" s="303"/>
    </row>
    <row r="201" spans="1:48" ht="19.5" customHeight="1" x14ac:dyDescent="0.25">
      <c r="A201" s="473"/>
      <c r="B201" s="421"/>
      <c r="C201" s="603"/>
      <c r="D201" s="421"/>
      <c r="E201" s="421"/>
      <c r="F201" s="6" t="s">
        <v>19</v>
      </c>
      <c r="G201" s="6" t="s">
        <v>22</v>
      </c>
      <c r="H201" s="6" t="s">
        <v>296</v>
      </c>
      <c r="I201" s="6" t="s">
        <v>296</v>
      </c>
      <c r="J201" s="421"/>
      <c r="K201" s="421"/>
      <c r="L201" s="462"/>
      <c r="M201" s="46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5">
        <v>0</v>
      </c>
      <c r="AI201" s="5">
        <v>0</v>
      </c>
      <c r="AJ201" s="5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0</v>
      </c>
      <c r="AQ201" s="94">
        <v>0</v>
      </c>
      <c r="AR201" s="94">
        <v>0</v>
      </c>
      <c r="AS201" s="94">
        <v>0</v>
      </c>
      <c r="AT201" s="94">
        <v>0</v>
      </c>
      <c r="AU201" s="5">
        <v>0</v>
      </c>
      <c r="AV201" s="303"/>
    </row>
    <row r="202" spans="1:48" ht="19.5" customHeight="1" x14ac:dyDescent="0.25">
      <c r="A202" s="473"/>
      <c r="B202" s="421"/>
      <c r="C202" s="603"/>
      <c r="D202" s="421"/>
      <c r="E202" s="421"/>
      <c r="F202" s="423" t="s">
        <v>39</v>
      </c>
      <c r="G202" s="423" t="s">
        <v>21</v>
      </c>
      <c r="H202" s="423" t="s">
        <v>380</v>
      </c>
      <c r="I202" s="423" t="s">
        <v>311</v>
      </c>
      <c r="J202" s="421"/>
      <c r="K202" s="421"/>
      <c r="L202" s="462"/>
      <c r="M202" s="46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5">
        <v>0</v>
      </c>
      <c r="AI202" s="5">
        <v>0</v>
      </c>
      <c r="AJ202" s="5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5">
        <v>0</v>
      </c>
      <c r="AV202" s="303"/>
    </row>
    <row r="203" spans="1:48" ht="19.5" customHeight="1" x14ac:dyDescent="0.25">
      <c r="A203" s="473"/>
      <c r="B203" s="421"/>
      <c r="C203" s="603"/>
      <c r="D203" s="421"/>
      <c r="E203" s="421"/>
      <c r="F203" s="423"/>
      <c r="G203" s="423"/>
      <c r="H203" s="423"/>
      <c r="I203" s="423"/>
      <c r="J203" s="421"/>
      <c r="K203" s="421"/>
      <c r="L203" s="462"/>
      <c r="M203" s="46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0</v>
      </c>
      <c r="AF203" s="94">
        <v>0</v>
      </c>
      <c r="AG203" s="94">
        <v>0</v>
      </c>
      <c r="AH203" s="5">
        <v>0</v>
      </c>
      <c r="AI203" s="5">
        <v>0</v>
      </c>
      <c r="AJ203" s="5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5">
        <v>0</v>
      </c>
      <c r="AV203" s="303"/>
    </row>
    <row r="204" spans="1:48" ht="18" customHeight="1" x14ac:dyDescent="0.25">
      <c r="A204" s="473"/>
      <c r="B204" s="421"/>
      <c r="C204" s="603"/>
      <c r="D204" s="421"/>
      <c r="E204" s="421"/>
      <c r="F204" s="423"/>
      <c r="G204" s="423"/>
      <c r="H204" s="423"/>
      <c r="I204" s="423"/>
      <c r="J204" s="421"/>
      <c r="K204" s="421"/>
      <c r="L204" s="462"/>
      <c r="M204" s="46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5">
        <v>0</v>
      </c>
      <c r="AI204" s="5">
        <v>0</v>
      </c>
      <c r="AJ204" s="5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5">
        <v>0</v>
      </c>
      <c r="AV204" s="303"/>
    </row>
    <row r="205" spans="1:48" ht="18" customHeight="1" x14ac:dyDescent="0.25">
      <c r="A205" s="474"/>
      <c r="B205" s="421"/>
      <c r="C205" s="603"/>
      <c r="D205" s="421"/>
      <c r="E205" s="421"/>
      <c r="F205" s="423"/>
      <c r="G205" s="423"/>
      <c r="H205" s="423"/>
      <c r="I205" s="423"/>
      <c r="J205" s="421"/>
      <c r="K205" s="421"/>
      <c r="L205" s="462"/>
      <c r="M205" s="462"/>
      <c r="N205" s="231">
        <f t="shared" ref="N205:T205" si="78">SUM(N200:N204)</f>
        <v>0</v>
      </c>
      <c r="O205" s="231">
        <f t="shared" si="78"/>
        <v>0</v>
      </c>
      <c r="P205" s="231">
        <f t="shared" si="78"/>
        <v>0</v>
      </c>
      <c r="Q205" s="231">
        <f t="shared" si="78"/>
        <v>0</v>
      </c>
      <c r="R205" s="231">
        <f t="shared" si="78"/>
        <v>1.6612899999999999</v>
      </c>
      <c r="S205" s="231">
        <f t="shared" si="78"/>
        <v>0</v>
      </c>
      <c r="T205" s="231">
        <f t="shared" si="78"/>
        <v>0</v>
      </c>
      <c r="U205" s="232">
        <f t="shared" si="57"/>
        <v>1.6612899999999999</v>
      </c>
      <c r="V205" s="232" t="s">
        <v>11</v>
      </c>
      <c r="W205" s="194">
        <f t="shared" ref="W205:AU205" si="79">SUM(W200:W204)</f>
        <v>0</v>
      </c>
      <c r="X205" s="194">
        <f t="shared" si="79"/>
        <v>0</v>
      </c>
      <c r="Y205" s="194">
        <f t="shared" si="79"/>
        <v>0</v>
      </c>
      <c r="Z205" s="194">
        <f t="shared" si="79"/>
        <v>0</v>
      </c>
      <c r="AA205" s="194">
        <f t="shared" si="79"/>
        <v>0</v>
      </c>
      <c r="AB205" s="194">
        <f t="shared" si="79"/>
        <v>0</v>
      </c>
      <c r="AC205" s="194">
        <f t="shared" si="79"/>
        <v>0</v>
      </c>
      <c r="AD205" s="194">
        <f t="shared" si="79"/>
        <v>0</v>
      </c>
      <c r="AE205" s="194">
        <f t="shared" si="79"/>
        <v>0</v>
      </c>
      <c r="AF205" s="194">
        <f t="shared" si="79"/>
        <v>0</v>
      </c>
      <c r="AG205" s="194">
        <f t="shared" si="79"/>
        <v>0</v>
      </c>
      <c r="AH205" s="231">
        <f t="shared" si="79"/>
        <v>0</v>
      </c>
      <c r="AI205" s="231">
        <f t="shared" si="79"/>
        <v>0</v>
      </c>
      <c r="AJ205" s="231">
        <f t="shared" si="79"/>
        <v>0</v>
      </c>
      <c r="AK205" s="194">
        <f t="shared" si="79"/>
        <v>0</v>
      </c>
      <c r="AL205" s="194">
        <f t="shared" si="79"/>
        <v>0</v>
      </c>
      <c r="AM205" s="194">
        <f t="shared" si="79"/>
        <v>0</v>
      </c>
      <c r="AN205" s="194">
        <f t="shared" si="79"/>
        <v>0</v>
      </c>
      <c r="AO205" s="194">
        <f t="shared" si="79"/>
        <v>0</v>
      </c>
      <c r="AP205" s="194">
        <f t="shared" si="79"/>
        <v>0</v>
      </c>
      <c r="AQ205" s="194">
        <f t="shared" si="79"/>
        <v>0</v>
      </c>
      <c r="AR205" s="194">
        <f t="shared" si="79"/>
        <v>0</v>
      </c>
      <c r="AS205" s="194">
        <f t="shared" si="79"/>
        <v>0</v>
      </c>
      <c r="AT205" s="194">
        <f t="shared" si="79"/>
        <v>0</v>
      </c>
      <c r="AU205" s="231">
        <f t="shared" si="79"/>
        <v>0</v>
      </c>
      <c r="AV205" s="329"/>
    </row>
    <row r="206" spans="1:48" ht="15.75" hidden="1" customHeight="1" x14ac:dyDescent="0.25">
      <c r="A206" s="414" t="s">
        <v>165</v>
      </c>
      <c r="B206" s="415"/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  <c r="U206" s="415"/>
      <c r="V206" s="415"/>
      <c r="W206" s="416"/>
      <c r="X206" s="416"/>
      <c r="Y206" s="416"/>
      <c r="Z206" s="416"/>
      <c r="AA206" s="416"/>
      <c r="AB206" s="416"/>
      <c r="AC206" s="416"/>
      <c r="AD206" s="416"/>
      <c r="AE206" s="416"/>
      <c r="AF206" s="416"/>
      <c r="AG206" s="416"/>
      <c r="AH206" s="416"/>
      <c r="AI206" s="416"/>
      <c r="AJ206" s="416"/>
      <c r="AK206" s="416"/>
      <c r="AL206" s="416"/>
      <c r="AM206" s="416"/>
      <c r="AN206" s="416"/>
      <c r="AO206" s="416"/>
      <c r="AP206" s="416"/>
      <c r="AQ206" s="416"/>
      <c r="AR206" s="416"/>
      <c r="AS206" s="416"/>
      <c r="AT206" s="416"/>
      <c r="AU206" s="416"/>
      <c r="AV206" s="417"/>
    </row>
    <row r="207" spans="1:48" ht="19.5" customHeight="1" x14ac:dyDescent="0.25">
      <c r="A207" s="476"/>
      <c r="B207" s="421" t="s">
        <v>230</v>
      </c>
      <c r="C207" s="603" t="s">
        <v>90</v>
      </c>
      <c r="D207" s="421" t="s">
        <v>264</v>
      </c>
      <c r="E207" s="423" t="s">
        <v>290</v>
      </c>
      <c r="F207" s="6" t="s">
        <v>18</v>
      </c>
      <c r="G207" s="6" t="s">
        <v>20</v>
      </c>
      <c r="H207" s="6" t="s">
        <v>296</v>
      </c>
      <c r="I207" s="6" t="s">
        <v>296</v>
      </c>
      <c r="J207" s="464">
        <v>2023</v>
      </c>
      <c r="K207" s="464">
        <v>2025</v>
      </c>
      <c r="L207" s="462">
        <v>29.69041</v>
      </c>
      <c r="M207" s="46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5">
        <v>0</v>
      </c>
      <c r="AI207" s="5">
        <v>0</v>
      </c>
      <c r="AJ207" s="5">
        <v>0</v>
      </c>
      <c r="AK207" s="94">
        <v>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5">
        <v>0</v>
      </c>
      <c r="AV207" s="303"/>
    </row>
    <row r="208" spans="1:48" ht="19.5" customHeight="1" x14ac:dyDescent="0.25">
      <c r="A208" s="477"/>
      <c r="B208" s="421"/>
      <c r="C208" s="603"/>
      <c r="D208" s="421"/>
      <c r="E208" s="423"/>
      <c r="F208" s="6" t="s">
        <v>19</v>
      </c>
      <c r="G208" s="6" t="s">
        <v>22</v>
      </c>
      <c r="H208" s="6" t="s">
        <v>296</v>
      </c>
      <c r="I208" s="6" t="s">
        <v>296</v>
      </c>
      <c r="J208" s="464"/>
      <c r="K208" s="464"/>
      <c r="L208" s="462"/>
      <c r="M208" s="46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5">
        <v>0</v>
      </c>
      <c r="AI208" s="5">
        <v>0</v>
      </c>
      <c r="AJ208" s="5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0</v>
      </c>
      <c r="AS208" s="94">
        <v>0</v>
      </c>
      <c r="AT208" s="94">
        <v>0</v>
      </c>
      <c r="AU208" s="5">
        <v>0</v>
      </c>
      <c r="AV208" s="303"/>
    </row>
    <row r="209" spans="1:48" ht="19.5" customHeight="1" x14ac:dyDescent="0.25">
      <c r="A209" s="477"/>
      <c r="B209" s="421"/>
      <c r="C209" s="603"/>
      <c r="D209" s="421"/>
      <c r="E209" s="423"/>
      <c r="F209" s="423" t="s">
        <v>39</v>
      </c>
      <c r="G209" s="423" t="s">
        <v>21</v>
      </c>
      <c r="H209" s="485" t="s">
        <v>296</v>
      </c>
      <c r="I209" s="423" t="s">
        <v>316</v>
      </c>
      <c r="J209" s="464"/>
      <c r="K209" s="464"/>
      <c r="L209" s="462"/>
      <c r="M209" s="46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5">
        <v>0</v>
      </c>
      <c r="AI209" s="5">
        <v>0</v>
      </c>
      <c r="AJ209" s="5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0</v>
      </c>
      <c r="AQ209" s="94">
        <v>0</v>
      </c>
      <c r="AR209" s="94">
        <v>0</v>
      </c>
      <c r="AS209" s="94">
        <v>0</v>
      </c>
      <c r="AT209" s="94">
        <v>0</v>
      </c>
      <c r="AU209" s="5">
        <v>0</v>
      </c>
      <c r="AV209" s="303"/>
    </row>
    <row r="210" spans="1:48" ht="19.5" customHeight="1" x14ac:dyDescent="0.25">
      <c r="A210" s="477"/>
      <c r="B210" s="421"/>
      <c r="C210" s="603"/>
      <c r="D210" s="421"/>
      <c r="E210" s="423"/>
      <c r="F210" s="423"/>
      <c r="G210" s="423"/>
      <c r="H210" s="486"/>
      <c r="I210" s="423"/>
      <c r="J210" s="464"/>
      <c r="K210" s="464"/>
      <c r="L210" s="462"/>
      <c r="M210" s="46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5">
        <v>0</v>
      </c>
      <c r="AI210" s="5">
        <v>0</v>
      </c>
      <c r="AJ210" s="5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5">
        <v>0</v>
      </c>
      <c r="AV210" s="303"/>
    </row>
    <row r="211" spans="1:48" ht="18" customHeight="1" x14ac:dyDescent="0.25">
      <c r="A211" s="477"/>
      <c r="B211" s="421"/>
      <c r="C211" s="603"/>
      <c r="D211" s="421"/>
      <c r="E211" s="423"/>
      <c r="F211" s="423"/>
      <c r="G211" s="423"/>
      <c r="H211" s="486"/>
      <c r="I211" s="423"/>
      <c r="J211" s="464"/>
      <c r="K211" s="464"/>
      <c r="L211" s="462"/>
      <c r="M211" s="46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5">
        <v>0</v>
      </c>
      <c r="AI211" s="5">
        <v>0</v>
      </c>
      <c r="AJ211" s="5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5">
        <v>0</v>
      </c>
      <c r="AV211" s="303"/>
    </row>
    <row r="212" spans="1:48" ht="17.25" customHeight="1" x14ac:dyDescent="0.25">
      <c r="A212" s="477"/>
      <c r="B212" s="421"/>
      <c r="C212" s="603"/>
      <c r="D212" s="421"/>
      <c r="E212" s="423"/>
      <c r="F212" s="423"/>
      <c r="G212" s="423"/>
      <c r="H212" s="487"/>
      <c r="I212" s="423"/>
      <c r="J212" s="464"/>
      <c r="K212" s="464"/>
      <c r="L212" s="462"/>
      <c r="M212" s="462"/>
      <c r="N212" s="231">
        <f t="shared" ref="N212:T212" si="81">SUM(N207:N211)</f>
        <v>0</v>
      </c>
      <c r="O212" s="231">
        <f t="shared" si="81"/>
        <v>0</v>
      </c>
      <c r="P212" s="231">
        <f t="shared" si="81"/>
        <v>0</v>
      </c>
      <c r="Q212" s="231">
        <f t="shared" si="81"/>
        <v>0</v>
      </c>
      <c r="R212" s="231">
        <f t="shared" si="81"/>
        <v>9.8968000000000007</v>
      </c>
      <c r="S212" s="231">
        <f t="shared" si="81"/>
        <v>9.8968000000000007</v>
      </c>
      <c r="T212" s="231">
        <f t="shared" si="81"/>
        <v>9.8968100000000003</v>
      </c>
      <c r="U212" s="232">
        <f t="shared" si="80"/>
        <v>29.69041</v>
      </c>
      <c r="V212" s="232" t="s">
        <v>11</v>
      </c>
      <c r="W212" s="194">
        <f t="shared" ref="W212:AU212" si="82">SUM(W207:W211)</f>
        <v>0</v>
      </c>
      <c r="X212" s="194">
        <f t="shared" si="82"/>
        <v>0</v>
      </c>
      <c r="Y212" s="194">
        <f t="shared" si="82"/>
        <v>0</v>
      </c>
      <c r="Z212" s="194">
        <f t="shared" si="82"/>
        <v>0</v>
      </c>
      <c r="AA212" s="194">
        <f t="shared" si="82"/>
        <v>0</v>
      </c>
      <c r="AB212" s="194">
        <f t="shared" si="82"/>
        <v>0</v>
      </c>
      <c r="AC212" s="194">
        <f t="shared" si="82"/>
        <v>0</v>
      </c>
      <c r="AD212" s="194">
        <f t="shared" si="82"/>
        <v>0</v>
      </c>
      <c r="AE212" s="194">
        <f t="shared" si="82"/>
        <v>0</v>
      </c>
      <c r="AF212" s="194">
        <f t="shared" si="82"/>
        <v>0</v>
      </c>
      <c r="AG212" s="194">
        <f t="shared" si="82"/>
        <v>0</v>
      </c>
      <c r="AH212" s="231">
        <f t="shared" si="82"/>
        <v>0</v>
      </c>
      <c r="AI212" s="231">
        <f t="shared" si="82"/>
        <v>0</v>
      </c>
      <c r="AJ212" s="231">
        <f t="shared" si="82"/>
        <v>0</v>
      </c>
      <c r="AK212" s="194">
        <f t="shared" si="82"/>
        <v>0</v>
      </c>
      <c r="AL212" s="194">
        <f t="shared" si="82"/>
        <v>0</v>
      </c>
      <c r="AM212" s="194">
        <f t="shared" si="82"/>
        <v>0</v>
      </c>
      <c r="AN212" s="194">
        <f t="shared" si="82"/>
        <v>0</v>
      </c>
      <c r="AO212" s="194">
        <f t="shared" si="82"/>
        <v>0</v>
      </c>
      <c r="AP212" s="194">
        <f t="shared" si="82"/>
        <v>0</v>
      </c>
      <c r="AQ212" s="194">
        <f t="shared" si="82"/>
        <v>0</v>
      </c>
      <c r="AR212" s="194">
        <f t="shared" si="82"/>
        <v>0</v>
      </c>
      <c r="AS212" s="194">
        <f t="shared" si="82"/>
        <v>0</v>
      </c>
      <c r="AT212" s="194">
        <f t="shared" si="82"/>
        <v>0</v>
      </c>
      <c r="AU212" s="231">
        <f t="shared" si="82"/>
        <v>0</v>
      </c>
      <c r="AV212" s="329"/>
    </row>
    <row r="213" spans="1:48" ht="19.5" customHeight="1" x14ac:dyDescent="0.25">
      <c r="A213" s="477"/>
      <c r="B213" s="421" t="s">
        <v>231</v>
      </c>
      <c r="C213" s="603" t="s">
        <v>94</v>
      </c>
      <c r="D213" s="421" t="s">
        <v>264</v>
      </c>
      <c r="E213" s="423" t="s">
        <v>286</v>
      </c>
      <c r="F213" s="6" t="s">
        <v>18</v>
      </c>
      <c r="G213" s="6" t="s">
        <v>20</v>
      </c>
      <c r="H213" s="6" t="s">
        <v>296</v>
      </c>
      <c r="I213" s="6" t="s">
        <v>296</v>
      </c>
      <c r="J213" s="464">
        <v>2023</v>
      </c>
      <c r="K213" s="464">
        <v>2025</v>
      </c>
      <c r="L213" s="462">
        <v>19.44285</v>
      </c>
      <c r="M213" s="46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5">
        <v>0</v>
      </c>
      <c r="AI213" s="5">
        <v>0</v>
      </c>
      <c r="AJ213" s="5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5">
        <v>0</v>
      </c>
      <c r="AV213" s="303"/>
    </row>
    <row r="214" spans="1:48" ht="19.5" customHeight="1" x14ac:dyDescent="0.25">
      <c r="A214" s="477"/>
      <c r="B214" s="421"/>
      <c r="C214" s="603"/>
      <c r="D214" s="421"/>
      <c r="E214" s="423"/>
      <c r="F214" s="6" t="s">
        <v>19</v>
      </c>
      <c r="G214" s="6" t="s">
        <v>22</v>
      </c>
      <c r="H214" s="6" t="s">
        <v>296</v>
      </c>
      <c r="I214" s="6" t="s">
        <v>296</v>
      </c>
      <c r="J214" s="464"/>
      <c r="K214" s="464"/>
      <c r="L214" s="462"/>
      <c r="M214" s="46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5">
        <v>0</v>
      </c>
      <c r="AI214" s="5">
        <v>0</v>
      </c>
      <c r="AJ214" s="5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5">
        <v>0</v>
      </c>
      <c r="AV214" s="303"/>
    </row>
    <row r="215" spans="1:48" ht="19.5" customHeight="1" x14ac:dyDescent="0.25">
      <c r="A215" s="477"/>
      <c r="B215" s="421"/>
      <c r="C215" s="603"/>
      <c r="D215" s="421"/>
      <c r="E215" s="423"/>
      <c r="F215" s="423" t="s">
        <v>39</v>
      </c>
      <c r="G215" s="423" t="s">
        <v>21</v>
      </c>
      <c r="H215" s="423" t="s">
        <v>381</v>
      </c>
      <c r="I215" s="423" t="s">
        <v>382</v>
      </c>
      <c r="J215" s="464"/>
      <c r="K215" s="464"/>
      <c r="L215" s="462"/>
      <c r="M215" s="46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5">
        <v>0</v>
      </c>
      <c r="AI215" s="5">
        <v>0</v>
      </c>
      <c r="AJ215" s="5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5">
        <v>0</v>
      </c>
      <c r="AV215" s="303"/>
    </row>
    <row r="216" spans="1:48" ht="19.5" customHeight="1" x14ac:dyDescent="0.25">
      <c r="A216" s="477"/>
      <c r="B216" s="421"/>
      <c r="C216" s="603"/>
      <c r="D216" s="421"/>
      <c r="E216" s="423"/>
      <c r="F216" s="423"/>
      <c r="G216" s="423"/>
      <c r="H216" s="423"/>
      <c r="I216" s="423"/>
      <c r="J216" s="464"/>
      <c r="K216" s="464"/>
      <c r="L216" s="462"/>
      <c r="M216" s="46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5">
        <v>0</v>
      </c>
      <c r="AI216" s="5">
        <v>0</v>
      </c>
      <c r="AJ216" s="5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5">
        <v>0</v>
      </c>
      <c r="AV216" s="303"/>
    </row>
    <row r="217" spans="1:48" ht="18" customHeight="1" x14ac:dyDescent="0.25">
      <c r="A217" s="477"/>
      <c r="B217" s="421"/>
      <c r="C217" s="603"/>
      <c r="D217" s="421"/>
      <c r="E217" s="423"/>
      <c r="F217" s="423"/>
      <c r="G217" s="423"/>
      <c r="H217" s="423"/>
      <c r="I217" s="423"/>
      <c r="J217" s="464"/>
      <c r="K217" s="464"/>
      <c r="L217" s="462"/>
      <c r="M217" s="46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5">
        <v>0</v>
      </c>
      <c r="AI217" s="5">
        <v>0</v>
      </c>
      <c r="AJ217" s="5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5">
        <v>0</v>
      </c>
      <c r="AV217" s="303"/>
    </row>
    <row r="218" spans="1:48" ht="17.25" customHeight="1" x14ac:dyDescent="0.25">
      <c r="A218" s="477"/>
      <c r="B218" s="421"/>
      <c r="C218" s="603"/>
      <c r="D218" s="421"/>
      <c r="E218" s="423"/>
      <c r="F218" s="423"/>
      <c r="G218" s="423"/>
      <c r="H218" s="423"/>
      <c r="I218" s="423"/>
      <c r="J218" s="464"/>
      <c r="K218" s="464"/>
      <c r="L218" s="462"/>
      <c r="M218" s="462"/>
      <c r="N218" s="231">
        <f t="shared" ref="N218:T218" si="84">SUM(N213:N217)</f>
        <v>0</v>
      </c>
      <c r="O218" s="231">
        <f t="shared" si="84"/>
        <v>0</v>
      </c>
      <c r="P218" s="231">
        <f t="shared" si="84"/>
        <v>0</v>
      </c>
      <c r="Q218" s="231">
        <f t="shared" si="84"/>
        <v>0</v>
      </c>
      <c r="R218" s="231">
        <f t="shared" si="84"/>
        <v>9.4184300000000007</v>
      </c>
      <c r="S218" s="231">
        <f t="shared" si="84"/>
        <v>5.0122099999999996</v>
      </c>
      <c r="T218" s="231">
        <f t="shared" si="84"/>
        <v>5.0122099999999996</v>
      </c>
      <c r="U218" s="232">
        <f t="shared" si="80"/>
        <v>19.44285</v>
      </c>
      <c r="V218" s="232" t="s">
        <v>11</v>
      </c>
      <c r="W218" s="194">
        <f t="shared" ref="W218:AU218" si="85">SUM(W213:W217)</f>
        <v>0</v>
      </c>
      <c r="X218" s="194">
        <f t="shared" si="85"/>
        <v>0</v>
      </c>
      <c r="Y218" s="194">
        <f t="shared" si="85"/>
        <v>0</v>
      </c>
      <c r="Z218" s="194">
        <f t="shared" si="85"/>
        <v>0</v>
      </c>
      <c r="AA218" s="194">
        <f t="shared" si="85"/>
        <v>0</v>
      </c>
      <c r="AB218" s="194">
        <f t="shared" si="85"/>
        <v>0</v>
      </c>
      <c r="AC218" s="194">
        <f t="shared" si="85"/>
        <v>0</v>
      </c>
      <c r="AD218" s="194">
        <f t="shared" si="85"/>
        <v>0</v>
      </c>
      <c r="AE218" s="194">
        <f t="shared" si="85"/>
        <v>0</v>
      </c>
      <c r="AF218" s="194">
        <f t="shared" si="85"/>
        <v>0</v>
      </c>
      <c r="AG218" s="194">
        <f t="shared" si="85"/>
        <v>0</v>
      </c>
      <c r="AH218" s="231">
        <f t="shared" si="85"/>
        <v>0</v>
      </c>
      <c r="AI218" s="231">
        <f t="shared" si="85"/>
        <v>0</v>
      </c>
      <c r="AJ218" s="231">
        <f t="shared" si="85"/>
        <v>0</v>
      </c>
      <c r="AK218" s="194">
        <f t="shared" si="85"/>
        <v>0</v>
      </c>
      <c r="AL218" s="194">
        <f t="shared" si="85"/>
        <v>0</v>
      </c>
      <c r="AM218" s="194">
        <f t="shared" si="85"/>
        <v>0</v>
      </c>
      <c r="AN218" s="194">
        <f t="shared" si="85"/>
        <v>0</v>
      </c>
      <c r="AO218" s="194">
        <f t="shared" si="85"/>
        <v>0</v>
      </c>
      <c r="AP218" s="194">
        <f t="shared" si="85"/>
        <v>0</v>
      </c>
      <c r="AQ218" s="194">
        <f t="shared" si="85"/>
        <v>0</v>
      </c>
      <c r="AR218" s="194">
        <f t="shared" si="85"/>
        <v>0</v>
      </c>
      <c r="AS218" s="194">
        <f t="shared" si="85"/>
        <v>0</v>
      </c>
      <c r="AT218" s="194">
        <f t="shared" si="85"/>
        <v>0</v>
      </c>
      <c r="AU218" s="231">
        <f t="shared" si="85"/>
        <v>0</v>
      </c>
      <c r="AV218" s="329"/>
    </row>
    <row r="219" spans="1:48" ht="19.5" customHeight="1" x14ac:dyDescent="0.25">
      <c r="A219" s="477"/>
      <c r="B219" s="421" t="s">
        <v>232</v>
      </c>
      <c r="C219" s="603" t="s">
        <v>92</v>
      </c>
      <c r="D219" s="421" t="s">
        <v>264</v>
      </c>
      <c r="E219" s="423" t="s">
        <v>287</v>
      </c>
      <c r="F219" s="6" t="s">
        <v>18</v>
      </c>
      <c r="G219" s="6" t="s">
        <v>20</v>
      </c>
      <c r="H219" s="6" t="s">
        <v>296</v>
      </c>
      <c r="I219" s="6" t="s">
        <v>296</v>
      </c>
      <c r="J219" s="464">
        <v>2023</v>
      </c>
      <c r="K219" s="464">
        <v>2025</v>
      </c>
      <c r="L219" s="462">
        <v>12.9619</v>
      </c>
      <c r="M219" s="46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5">
        <v>0</v>
      </c>
      <c r="AI219" s="5">
        <v>0</v>
      </c>
      <c r="AJ219" s="5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5">
        <v>0</v>
      </c>
      <c r="AV219" s="303"/>
    </row>
    <row r="220" spans="1:48" ht="19.5" customHeight="1" x14ac:dyDescent="0.25">
      <c r="A220" s="477"/>
      <c r="B220" s="421"/>
      <c r="C220" s="603"/>
      <c r="D220" s="421"/>
      <c r="E220" s="423"/>
      <c r="F220" s="6" t="s">
        <v>19</v>
      </c>
      <c r="G220" s="6" t="s">
        <v>22</v>
      </c>
      <c r="H220" s="6" t="s">
        <v>296</v>
      </c>
      <c r="I220" s="6" t="s">
        <v>296</v>
      </c>
      <c r="J220" s="464"/>
      <c r="K220" s="464"/>
      <c r="L220" s="462"/>
      <c r="M220" s="46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5">
        <v>0</v>
      </c>
      <c r="AI220" s="5">
        <v>0</v>
      </c>
      <c r="AJ220" s="5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5">
        <v>0</v>
      </c>
      <c r="AV220" s="303"/>
    </row>
    <row r="221" spans="1:48" ht="19.5" customHeight="1" x14ac:dyDescent="0.25">
      <c r="A221" s="477"/>
      <c r="B221" s="421"/>
      <c r="C221" s="603"/>
      <c r="D221" s="421"/>
      <c r="E221" s="423"/>
      <c r="F221" s="423" t="s">
        <v>39</v>
      </c>
      <c r="G221" s="423" t="s">
        <v>384</v>
      </c>
      <c r="H221" s="423" t="s">
        <v>59</v>
      </c>
      <c r="I221" s="423" t="s">
        <v>383</v>
      </c>
      <c r="J221" s="464"/>
      <c r="K221" s="464"/>
      <c r="L221" s="462"/>
      <c r="M221" s="46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5">
        <v>0</v>
      </c>
      <c r="AI221" s="5">
        <v>0</v>
      </c>
      <c r="AJ221" s="5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5">
        <v>0</v>
      </c>
      <c r="AV221" s="303"/>
    </row>
    <row r="222" spans="1:48" ht="19.5" customHeight="1" x14ac:dyDescent="0.25">
      <c r="A222" s="477"/>
      <c r="B222" s="421"/>
      <c r="C222" s="603"/>
      <c r="D222" s="421"/>
      <c r="E222" s="423"/>
      <c r="F222" s="423"/>
      <c r="G222" s="423"/>
      <c r="H222" s="423"/>
      <c r="I222" s="423"/>
      <c r="J222" s="464"/>
      <c r="K222" s="464"/>
      <c r="L222" s="462"/>
      <c r="M222" s="46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5">
        <v>0</v>
      </c>
      <c r="AI222" s="5">
        <v>0</v>
      </c>
      <c r="AJ222" s="5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5">
        <v>0</v>
      </c>
      <c r="AV222" s="303"/>
    </row>
    <row r="223" spans="1:48" ht="18" customHeight="1" x14ac:dyDescent="0.25">
      <c r="A223" s="477"/>
      <c r="B223" s="421"/>
      <c r="C223" s="603"/>
      <c r="D223" s="421"/>
      <c r="E223" s="423"/>
      <c r="F223" s="423"/>
      <c r="G223" s="423"/>
      <c r="H223" s="423"/>
      <c r="I223" s="423"/>
      <c r="J223" s="464"/>
      <c r="K223" s="464"/>
      <c r="L223" s="462"/>
      <c r="M223" s="46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5">
        <v>0</v>
      </c>
      <c r="AI223" s="5">
        <v>0</v>
      </c>
      <c r="AJ223" s="5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5">
        <v>0</v>
      </c>
      <c r="AV223" s="303"/>
    </row>
    <row r="224" spans="1:48" ht="17.25" customHeight="1" x14ac:dyDescent="0.25">
      <c r="A224" s="477"/>
      <c r="B224" s="421"/>
      <c r="C224" s="603"/>
      <c r="D224" s="421"/>
      <c r="E224" s="423"/>
      <c r="F224" s="423"/>
      <c r="G224" s="423"/>
      <c r="H224" s="423"/>
      <c r="I224" s="423"/>
      <c r="J224" s="464"/>
      <c r="K224" s="464"/>
      <c r="L224" s="462"/>
      <c r="M224" s="462"/>
      <c r="N224" s="231">
        <f t="shared" ref="N224:T224" si="87">SUM(N219:N223)</f>
        <v>0</v>
      </c>
      <c r="O224" s="231">
        <f t="shared" si="87"/>
        <v>0</v>
      </c>
      <c r="P224" s="231">
        <f t="shared" si="87"/>
        <v>0</v>
      </c>
      <c r="Q224" s="231">
        <f t="shared" si="87"/>
        <v>0</v>
      </c>
      <c r="R224" s="231">
        <f t="shared" si="87"/>
        <v>6.3177099999999999</v>
      </c>
      <c r="S224" s="231">
        <f t="shared" si="87"/>
        <v>3.37209</v>
      </c>
      <c r="T224" s="231">
        <f t="shared" si="87"/>
        <v>3.2721</v>
      </c>
      <c r="U224" s="232">
        <f t="shared" si="80"/>
        <v>12.9619</v>
      </c>
      <c r="V224" s="232" t="s">
        <v>11</v>
      </c>
      <c r="W224" s="194">
        <f t="shared" ref="W224:AU224" si="88">SUM(W219:W223)</f>
        <v>0</v>
      </c>
      <c r="X224" s="194">
        <f t="shared" si="88"/>
        <v>0</v>
      </c>
      <c r="Y224" s="194">
        <f t="shared" si="88"/>
        <v>0</v>
      </c>
      <c r="Z224" s="194">
        <f t="shared" si="88"/>
        <v>0</v>
      </c>
      <c r="AA224" s="194">
        <f t="shared" si="88"/>
        <v>0</v>
      </c>
      <c r="AB224" s="194">
        <f t="shared" si="88"/>
        <v>0</v>
      </c>
      <c r="AC224" s="194">
        <f t="shared" si="88"/>
        <v>0</v>
      </c>
      <c r="AD224" s="194">
        <f t="shared" si="88"/>
        <v>0</v>
      </c>
      <c r="AE224" s="194">
        <f t="shared" si="88"/>
        <v>0</v>
      </c>
      <c r="AF224" s="194">
        <f t="shared" si="88"/>
        <v>0</v>
      </c>
      <c r="AG224" s="194">
        <f t="shared" si="88"/>
        <v>0</v>
      </c>
      <c r="AH224" s="231">
        <f t="shared" si="88"/>
        <v>0</v>
      </c>
      <c r="AI224" s="231">
        <f t="shared" si="88"/>
        <v>0</v>
      </c>
      <c r="AJ224" s="231">
        <f t="shared" si="88"/>
        <v>0</v>
      </c>
      <c r="AK224" s="194">
        <f t="shared" si="88"/>
        <v>0</v>
      </c>
      <c r="AL224" s="194">
        <f t="shared" si="88"/>
        <v>0</v>
      </c>
      <c r="AM224" s="194">
        <f t="shared" si="88"/>
        <v>0</v>
      </c>
      <c r="AN224" s="194">
        <f t="shared" si="88"/>
        <v>0</v>
      </c>
      <c r="AO224" s="194">
        <f t="shared" si="88"/>
        <v>0</v>
      </c>
      <c r="AP224" s="194">
        <f t="shared" si="88"/>
        <v>0</v>
      </c>
      <c r="AQ224" s="194">
        <f t="shared" si="88"/>
        <v>0</v>
      </c>
      <c r="AR224" s="194">
        <f t="shared" si="88"/>
        <v>0</v>
      </c>
      <c r="AS224" s="194">
        <f t="shared" si="88"/>
        <v>0</v>
      </c>
      <c r="AT224" s="194">
        <f t="shared" si="88"/>
        <v>0</v>
      </c>
      <c r="AU224" s="231">
        <f t="shared" si="88"/>
        <v>0</v>
      </c>
      <c r="AV224" s="329"/>
    </row>
    <row r="225" spans="1:48" ht="19.5" customHeight="1" x14ac:dyDescent="0.25">
      <c r="A225" s="477"/>
      <c r="B225" s="421" t="s">
        <v>233</v>
      </c>
      <c r="C225" s="603" t="s">
        <v>93</v>
      </c>
      <c r="D225" s="421" t="s">
        <v>264</v>
      </c>
      <c r="E225" s="423" t="s">
        <v>288</v>
      </c>
      <c r="F225" s="6" t="s">
        <v>18</v>
      </c>
      <c r="G225" s="6" t="s">
        <v>20</v>
      </c>
      <c r="H225" s="6" t="s">
        <v>296</v>
      </c>
      <c r="I225" s="6" t="s">
        <v>296</v>
      </c>
      <c r="J225" s="464">
        <v>2023</v>
      </c>
      <c r="K225" s="464">
        <v>2025</v>
      </c>
      <c r="L225" s="462">
        <v>6.48095</v>
      </c>
      <c r="M225" s="46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5">
        <v>0</v>
      </c>
      <c r="AI225" s="5">
        <v>0</v>
      </c>
      <c r="AJ225" s="5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5">
        <v>0</v>
      </c>
      <c r="AV225" s="303"/>
    </row>
    <row r="226" spans="1:48" ht="19.5" customHeight="1" x14ac:dyDescent="0.25">
      <c r="A226" s="477"/>
      <c r="B226" s="421"/>
      <c r="C226" s="603"/>
      <c r="D226" s="421"/>
      <c r="E226" s="423"/>
      <c r="F226" s="6" t="s">
        <v>19</v>
      </c>
      <c r="G226" s="6" t="s">
        <v>22</v>
      </c>
      <c r="H226" s="6" t="s">
        <v>296</v>
      </c>
      <c r="I226" s="6" t="s">
        <v>296</v>
      </c>
      <c r="J226" s="464"/>
      <c r="K226" s="464"/>
      <c r="L226" s="462"/>
      <c r="M226" s="46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5">
        <v>0</v>
      </c>
      <c r="AI226" s="5">
        <v>0</v>
      </c>
      <c r="AJ226" s="5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5">
        <v>0</v>
      </c>
      <c r="AV226" s="303"/>
    </row>
    <row r="227" spans="1:48" ht="19.5" customHeight="1" x14ac:dyDescent="0.25">
      <c r="A227" s="477"/>
      <c r="B227" s="421"/>
      <c r="C227" s="603"/>
      <c r="D227" s="421"/>
      <c r="E227" s="423"/>
      <c r="F227" s="423" t="s">
        <v>39</v>
      </c>
      <c r="G227" s="423" t="s">
        <v>384</v>
      </c>
      <c r="H227" s="423" t="s">
        <v>59</v>
      </c>
      <c r="I227" s="423" t="s">
        <v>322</v>
      </c>
      <c r="J227" s="464"/>
      <c r="K227" s="464"/>
      <c r="L227" s="462"/>
      <c r="M227" s="46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5">
        <v>0</v>
      </c>
      <c r="AI227" s="5">
        <v>0</v>
      </c>
      <c r="AJ227" s="5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5">
        <v>0</v>
      </c>
      <c r="AV227" s="303"/>
    </row>
    <row r="228" spans="1:48" ht="19.5" customHeight="1" x14ac:dyDescent="0.25">
      <c r="A228" s="477"/>
      <c r="B228" s="421"/>
      <c r="C228" s="603"/>
      <c r="D228" s="421"/>
      <c r="E228" s="423"/>
      <c r="F228" s="423"/>
      <c r="G228" s="423"/>
      <c r="H228" s="423"/>
      <c r="I228" s="423"/>
      <c r="J228" s="464"/>
      <c r="K228" s="464"/>
      <c r="L228" s="462"/>
      <c r="M228" s="46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5">
        <v>0</v>
      </c>
      <c r="AI228" s="5">
        <v>0</v>
      </c>
      <c r="AJ228" s="5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5">
        <v>0</v>
      </c>
      <c r="AV228" s="303"/>
    </row>
    <row r="229" spans="1:48" ht="18" customHeight="1" x14ac:dyDescent="0.25">
      <c r="A229" s="477"/>
      <c r="B229" s="421"/>
      <c r="C229" s="603"/>
      <c r="D229" s="421"/>
      <c r="E229" s="423"/>
      <c r="F229" s="423"/>
      <c r="G229" s="423"/>
      <c r="H229" s="423"/>
      <c r="I229" s="423"/>
      <c r="J229" s="464"/>
      <c r="K229" s="464"/>
      <c r="L229" s="462"/>
      <c r="M229" s="46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5">
        <v>0</v>
      </c>
      <c r="AI229" s="5">
        <v>0</v>
      </c>
      <c r="AJ229" s="5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5">
        <v>0</v>
      </c>
      <c r="AV229" s="303"/>
    </row>
    <row r="230" spans="1:48" ht="17.25" customHeight="1" x14ac:dyDescent="0.25">
      <c r="A230" s="477"/>
      <c r="B230" s="421"/>
      <c r="C230" s="603"/>
      <c r="D230" s="421"/>
      <c r="E230" s="423"/>
      <c r="F230" s="423"/>
      <c r="G230" s="423"/>
      <c r="H230" s="423"/>
      <c r="I230" s="423"/>
      <c r="J230" s="464"/>
      <c r="K230" s="464"/>
      <c r="L230" s="462"/>
      <c r="M230" s="462"/>
      <c r="N230" s="231">
        <f t="shared" ref="N230:T230" si="89">SUM(N225:N229)</f>
        <v>0</v>
      </c>
      <c r="O230" s="231">
        <f t="shared" si="89"/>
        <v>0</v>
      </c>
      <c r="P230" s="231">
        <f t="shared" si="89"/>
        <v>0</v>
      </c>
      <c r="Q230" s="231">
        <f t="shared" si="89"/>
        <v>0</v>
      </c>
      <c r="R230" s="231">
        <f t="shared" si="89"/>
        <v>3.1421899999999998</v>
      </c>
      <c r="S230" s="231">
        <f t="shared" si="89"/>
        <v>1.6693800000000001</v>
      </c>
      <c r="T230" s="231">
        <f t="shared" si="89"/>
        <v>1.6693800000000001</v>
      </c>
      <c r="U230" s="232">
        <f t="shared" si="80"/>
        <v>6.48095</v>
      </c>
      <c r="V230" s="232" t="s">
        <v>11</v>
      </c>
      <c r="W230" s="194">
        <f t="shared" ref="W230:AU230" si="90">SUM(W225:W229)</f>
        <v>0</v>
      </c>
      <c r="X230" s="194">
        <f t="shared" si="90"/>
        <v>0</v>
      </c>
      <c r="Y230" s="194">
        <f t="shared" si="90"/>
        <v>0</v>
      </c>
      <c r="Z230" s="194">
        <f t="shared" si="90"/>
        <v>0</v>
      </c>
      <c r="AA230" s="194">
        <f t="shared" si="90"/>
        <v>0</v>
      </c>
      <c r="AB230" s="194">
        <f t="shared" si="90"/>
        <v>0</v>
      </c>
      <c r="AC230" s="194">
        <f t="shared" si="90"/>
        <v>0</v>
      </c>
      <c r="AD230" s="194">
        <f t="shared" si="90"/>
        <v>0</v>
      </c>
      <c r="AE230" s="194">
        <f t="shared" si="90"/>
        <v>0</v>
      </c>
      <c r="AF230" s="194">
        <f t="shared" si="90"/>
        <v>0</v>
      </c>
      <c r="AG230" s="194">
        <f t="shared" si="90"/>
        <v>0</v>
      </c>
      <c r="AH230" s="231">
        <f t="shared" si="90"/>
        <v>0</v>
      </c>
      <c r="AI230" s="231">
        <f t="shared" si="90"/>
        <v>0</v>
      </c>
      <c r="AJ230" s="231">
        <f t="shared" si="90"/>
        <v>0</v>
      </c>
      <c r="AK230" s="194">
        <f t="shared" si="90"/>
        <v>0</v>
      </c>
      <c r="AL230" s="194">
        <f t="shared" si="90"/>
        <v>0</v>
      </c>
      <c r="AM230" s="194">
        <f t="shared" si="90"/>
        <v>0</v>
      </c>
      <c r="AN230" s="194">
        <f t="shared" si="90"/>
        <v>0</v>
      </c>
      <c r="AO230" s="194">
        <f t="shared" si="90"/>
        <v>0</v>
      </c>
      <c r="AP230" s="194">
        <f t="shared" si="90"/>
        <v>0</v>
      </c>
      <c r="AQ230" s="194">
        <f t="shared" si="90"/>
        <v>0</v>
      </c>
      <c r="AR230" s="194">
        <f t="shared" si="90"/>
        <v>0</v>
      </c>
      <c r="AS230" s="194">
        <f t="shared" si="90"/>
        <v>0</v>
      </c>
      <c r="AT230" s="194">
        <f t="shared" si="90"/>
        <v>0</v>
      </c>
      <c r="AU230" s="231">
        <f t="shared" si="90"/>
        <v>0</v>
      </c>
      <c r="AV230" s="329"/>
    </row>
    <row r="231" spans="1:48" ht="19.5" customHeight="1" x14ac:dyDescent="0.25">
      <c r="A231" s="477"/>
      <c r="B231" s="421" t="s">
        <v>234</v>
      </c>
      <c r="C231" s="603" t="s">
        <v>91</v>
      </c>
      <c r="D231" s="421" t="s">
        <v>264</v>
      </c>
      <c r="E231" s="423" t="s">
        <v>124</v>
      </c>
      <c r="F231" s="6" t="s">
        <v>18</v>
      </c>
      <c r="G231" s="6" t="s">
        <v>20</v>
      </c>
      <c r="H231" s="6" t="s">
        <v>296</v>
      </c>
      <c r="I231" s="6" t="s">
        <v>296</v>
      </c>
      <c r="J231" s="464">
        <v>2023</v>
      </c>
      <c r="K231" s="464">
        <v>2025</v>
      </c>
      <c r="L231" s="462">
        <v>19.294509999999999</v>
      </c>
      <c r="M231" s="46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5">
        <v>0</v>
      </c>
      <c r="AI231" s="5">
        <v>0</v>
      </c>
      <c r="AJ231" s="5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5">
        <v>0</v>
      </c>
      <c r="AV231" s="303"/>
    </row>
    <row r="232" spans="1:48" ht="19.5" customHeight="1" x14ac:dyDescent="0.25">
      <c r="A232" s="477"/>
      <c r="B232" s="421"/>
      <c r="C232" s="603"/>
      <c r="D232" s="421"/>
      <c r="E232" s="423"/>
      <c r="F232" s="6" t="s">
        <v>19</v>
      </c>
      <c r="G232" s="6" t="s">
        <v>22</v>
      </c>
      <c r="H232" s="6" t="s">
        <v>296</v>
      </c>
      <c r="I232" s="6" t="s">
        <v>296</v>
      </c>
      <c r="J232" s="464"/>
      <c r="K232" s="464"/>
      <c r="L232" s="462"/>
      <c r="M232" s="46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5">
        <v>0</v>
      </c>
      <c r="AI232" s="5">
        <v>0</v>
      </c>
      <c r="AJ232" s="5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5">
        <v>0</v>
      </c>
      <c r="AV232" s="303"/>
    </row>
    <row r="233" spans="1:48" ht="19.5" customHeight="1" x14ac:dyDescent="0.25">
      <c r="A233" s="477"/>
      <c r="B233" s="421"/>
      <c r="C233" s="603"/>
      <c r="D233" s="421"/>
      <c r="E233" s="423"/>
      <c r="F233" s="423" t="s">
        <v>39</v>
      </c>
      <c r="G233" s="423" t="s">
        <v>21</v>
      </c>
      <c r="H233" s="485" t="s">
        <v>296</v>
      </c>
      <c r="I233" s="423" t="s">
        <v>305</v>
      </c>
      <c r="J233" s="464"/>
      <c r="K233" s="464"/>
      <c r="L233" s="462"/>
      <c r="M233" s="46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5">
        <v>0</v>
      </c>
      <c r="AI233" s="5">
        <v>0</v>
      </c>
      <c r="AJ233" s="5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5">
        <v>0</v>
      </c>
      <c r="AV233" s="303"/>
    </row>
    <row r="234" spans="1:48" ht="19.5" customHeight="1" x14ac:dyDescent="0.25">
      <c r="A234" s="477"/>
      <c r="B234" s="421"/>
      <c r="C234" s="603"/>
      <c r="D234" s="421"/>
      <c r="E234" s="423"/>
      <c r="F234" s="423"/>
      <c r="G234" s="423"/>
      <c r="H234" s="486"/>
      <c r="I234" s="423"/>
      <c r="J234" s="464"/>
      <c r="K234" s="464"/>
      <c r="L234" s="462"/>
      <c r="M234" s="46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5">
        <v>0</v>
      </c>
      <c r="AI234" s="5">
        <v>0</v>
      </c>
      <c r="AJ234" s="5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5">
        <v>0</v>
      </c>
      <c r="AV234" s="303"/>
    </row>
    <row r="235" spans="1:48" ht="18" customHeight="1" x14ac:dyDescent="0.25">
      <c r="A235" s="477"/>
      <c r="B235" s="421"/>
      <c r="C235" s="603"/>
      <c r="D235" s="421"/>
      <c r="E235" s="423"/>
      <c r="F235" s="423"/>
      <c r="G235" s="423"/>
      <c r="H235" s="486"/>
      <c r="I235" s="423"/>
      <c r="J235" s="464"/>
      <c r="K235" s="464"/>
      <c r="L235" s="462"/>
      <c r="M235" s="46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5">
        <v>0</v>
      </c>
      <c r="AI235" s="5">
        <v>0</v>
      </c>
      <c r="AJ235" s="5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5">
        <v>0</v>
      </c>
      <c r="AV235" s="303"/>
    </row>
    <row r="236" spans="1:48" ht="17.25" customHeight="1" x14ac:dyDescent="0.25">
      <c r="A236" s="478"/>
      <c r="B236" s="421"/>
      <c r="C236" s="603"/>
      <c r="D236" s="421"/>
      <c r="E236" s="423"/>
      <c r="F236" s="423"/>
      <c r="G236" s="423"/>
      <c r="H236" s="487"/>
      <c r="I236" s="423"/>
      <c r="J236" s="464"/>
      <c r="K236" s="464"/>
      <c r="L236" s="462"/>
      <c r="M236" s="462"/>
      <c r="N236" s="231">
        <f t="shared" ref="N236:T236" si="92">SUM(N231:N235)</f>
        <v>0</v>
      </c>
      <c r="O236" s="231">
        <f t="shared" si="92"/>
        <v>0</v>
      </c>
      <c r="P236" s="231">
        <f t="shared" si="92"/>
        <v>0</v>
      </c>
      <c r="Q236" s="231">
        <f t="shared" si="92"/>
        <v>0</v>
      </c>
      <c r="R236" s="231">
        <f t="shared" si="92"/>
        <v>6.4314999999999998</v>
      </c>
      <c r="S236" s="231">
        <f t="shared" si="92"/>
        <v>6.4314999999999998</v>
      </c>
      <c r="T236" s="231">
        <f t="shared" si="92"/>
        <v>6.4315100000000003</v>
      </c>
      <c r="U236" s="232">
        <f t="shared" si="80"/>
        <v>19.294509999999999</v>
      </c>
      <c r="V236" s="232" t="s">
        <v>11</v>
      </c>
      <c r="W236" s="194">
        <f t="shared" ref="W236:AU236" si="93">SUM(W231:W235)</f>
        <v>0</v>
      </c>
      <c r="X236" s="194">
        <f t="shared" si="93"/>
        <v>0</v>
      </c>
      <c r="Y236" s="194">
        <f t="shared" si="93"/>
        <v>0</v>
      </c>
      <c r="Z236" s="194">
        <f t="shared" si="93"/>
        <v>0</v>
      </c>
      <c r="AA236" s="194">
        <f t="shared" si="93"/>
        <v>0</v>
      </c>
      <c r="AB236" s="194">
        <f t="shared" si="93"/>
        <v>0</v>
      </c>
      <c r="AC236" s="194">
        <f t="shared" si="93"/>
        <v>0</v>
      </c>
      <c r="AD236" s="194">
        <f t="shared" si="93"/>
        <v>0</v>
      </c>
      <c r="AE236" s="194">
        <f t="shared" si="93"/>
        <v>0</v>
      </c>
      <c r="AF236" s="194">
        <f t="shared" si="93"/>
        <v>0</v>
      </c>
      <c r="AG236" s="194">
        <f t="shared" si="93"/>
        <v>0</v>
      </c>
      <c r="AH236" s="231">
        <f t="shared" si="93"/>
        <v>0</v>
      </c>
      <c r="AI236" s="231">
        <f t="shared" si="93"/>
        <v>0</v>
      </c>
      <c r="AJ236" s="231">
        <f t="shared" si="93"/>
        <v>0</v>
      </c>
      <c r="AK236" s="194">
        <f t="shared" si="93"/>
        <v>0</v>
      </c>
      <c r="AL236" s="194">
        <f t="shared" si="93"/>
        <v>0</v>
      </c>
      <c r="AM236" s="194">
        <f t="shared" si="93"/>
        <v>0</v>
      </c>
      <c r="AN236" s="194">
        <f t="shared" si="93"/>
        <v>0</v>
      </c>
      <c r="AO236" s="194">
        <f t="shared" si="93"/>
        <v>0</v>
      </c>
      <c r="AP236" s="194">
        <f t="shared" si="93"/>
        <v>0</v>
      </c>
      <c r="AQ236" s="194">
        <f t="shared" si="93"/>
        <v>0</v>
      </c>
      <c r="AR236" s="194">
        <f t="shared" si="93"/>
        <v>0</v>
      </c>
      <c r="AS236" s="194">
        <f t="shared" si="93"/>
        <v>0</v>
      </c>
      <c r="AT236" s="194">
        <f t="shared" si="93"/>
        <v>0</v>
      </c>
      <c r="AU236" s="231">
        <f t="shared" si="93"/>
        <v>0</v>
      </c>
      <c r="AV236" s="329"/>
    </row>
    <row r="237" spans="1:48" ht="15.75" hidden="1" customHeight="1" x14ac:dyDescent="0.25">
      <c r="A237" s="414" t="s">
        <v>166</v>
      </c>
      <c r="B237" s="41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415"/>
      <c r="W237" s="416"/>
      <c r="X237" s="416"/>
      <c r="Y237" s="416"/>
      <c r="Z237" s="416"/>
      <c r="AA237" s="416"/>
      <c r="AB237" s="416"/>
      <c r="AC237" s="416"/>
      <c r="AD237" s="416"/>
      <c r="AE237" s="416"/>
      <c r="AF237" s="416"/>
      <c r="AG237" s="416"/>
      <c r="AH237" s="416"/>
      <c r="AI237" s="416"/>
      <c r="AJ237" s="416"/>
      <c r="AK237" s="416"/>
      <c r="AL237" s="416"/>
      <c r="AM237" s="416"/>
      <c r="AN237" s="416"/>
      <c r="AO237" s="416"/>
      <c r="AP237" s="416"/>
      <c r="AQ237" s="416"/>
      <c r="AR237" s="416"/>
      <c r="AS237" s="416"/>
      <c r="AT237" s="416"/>
      <c r="AU237" s="416"/>
      <c r="AV237" s="417"/>
    </row>
    <row r="238" spans="1:48" ht="19.5" customHeight="1" x14ac:dyDescent="0.25">
      <c r="A238" s="472"/>
      <c r="B238" s="421" t="s">
        <v>235</v>
      </c>
      <c r="C238" s="603" t="s">
        <v>95</v>
      </c>
      <c r="D238" s="421" t="s">
        <v>264</v>
      </c>
      <c r="E238" s="423" t="s">
        <v>135</v>
      </c>
      <c r="F238" s="6" t="s">
        <v>18</v>
      </c>
      <c r="G238" s="6" t="s">
        <v>20</v>
      </c>
      <c r="H238" s="6" t="s">
        <v>296</v>
      </c>
      <c r="I238" s="6" t="s">
        <v>296</v>
      </c>
      <c r="J238" s="464">
        <v>2023</v>
      </c>
      <c r="K238" s="464">
        <v>2023</v>
      </c>
      <c r="L238" s="462">
        <v>31.716370000000001</v>
      </c>
      <c r="M238" s="46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5">
        <v>0</v>
      </c>
      <c r="AI238" s="5">
        <v>0</v>
      </c>
      <c r="AJ238" s="5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5">
        <v>0</v>
      </c>
      <c r="AV238" s="303"/>
    </row>
    <row r="239" spans="1:48" ht="19.5" customHeight="1" x14ac:dyDescent="0.25">
      <c r="A239" s="473"/>
      <c r="B239" s="421"/>
      <c r="C239" s="603"/>
      <c r="D239" s="421"/>
      <c r="E239" s="423"/>
      <c r="F239" s="6" t="s">
        <v>19</v>
      </c>
      <c r="G239" s="6" t="s">
        <v>22</v>
      </c>
      <c r="H239" s="6" t="s">
        <v>296</v>
      </c>
      <c r="I239" s="6" t="s">
        <v>296</v>
      </c>
      <c r="J239" s="464"/>
      <c r="K239" s="464"/>
      <c r="L239" s="462"/>
      <c r="M239" s="46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5">
        <v>0</v>
      </c>
      <c r="AI239" s="5">
        <v>0</v>
      </c>
      <c r="AJ239" s="5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5">
        <v>0</v>
      </c>
      <c r="AV239" s="303"/>
    </row>
    <row r="240" spans="1:48" ht="19.5" customHeight="1" x14ac:dyDescent="0.25">
      <c r="A240" s="473"/>
      <c r="B240" s="421"/>
      <c r="C240" s="603"/>
      <c r="D240" s="421"/>
      <c r="E240" s="423"/>
      <c r="F240" s="423" t="s">
        <v>39</v>
      </c>
      <c r="G240" s="423" t="s">
        <v>21</v>
      </c>
      <c r="H240" s="423" t="s">
        <v>365</v>
      </c>
      <c r="I240" s="423" t="s">
        <v>323</v>
      </c>
      <c r="J240" s="464"/>
      <c r="K240" s="464"/>
      <c r="L240" s="462"/>
      <c r="M240" s="46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5">
        <v>0</v>
      </c>
      <c r="AI240" s="5">
        <v>0</v>
      </c>
      <c r="AJ240" s="5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5">
        <v>0</v>
      </c>
      <c r="AV240" s="303"/>
    </row>
    <row r="241" spans="1:48" ht="19.5" customHeight="1" x14ac:dyDescent="0.25">
      <c r="A241" s="473"/>
      <c r="B241" s="421"/>
      <c r="C241" s="603"/>
      <c r="D241" s="421"/>
      <c r="E241" s="423"/>
      <c r="F241" s="423"/>
      <c r="G241" s="423"/>
      <c r="H241" s="423"/>
      <c r="I241" s="423"/>
      <c r="J241" s="464"/>
      <c r="K241" s="464"/>
      <c r="L241" s="462"/>
      <c r="M241" s="46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5">
        <v>0</v>
      </c>
      <c r="AI241" s="5">
        <v>0</v>
      </c>
      <c r="AJ241" s="5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5">
        <v>0</v>
      </c>
      <c r="AV241" s="303"/>
    </row>
    <row r="242" spans="1:48" ht="18" customHeight="1" x14ac:dyDescent="0.25">
      <c r="A242" s="473"/>
      <c r="B242" s="421"/>
      <c r="C242" s="603"/>
      <c r="D242" s="421"/>
      <c r="E242" s="423"/>
      <c r="F242" s="423"/>
      <c r="G242" s="423"/>
      <c r="H242" s="423"/>
      <c r="I242" s="423"/>
      <c r="J242" s="464"/>
      <c r="K242" s="464"/>
      <c r="L242" s="462"/>
      <c r="M242" s="46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5">
        <v>0</v>
      </c>
      <c r="AI242" s="5">
        <v>0</v>
      </c>
      <c r="AJ242" s="5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5">
        <v>0</v>
      </c>
      <c r="AV242" s="303"/>
    </row>
    <row r="243" spans="1:48" ht="17.25" customHeight="1" x14ac:dyDescent="0.25">
      <c r="A243" s="473"/>
      <c r="B243" s="421"/>
      <c r="C243" s="603"/>
      <c r="D243" s="421"/>
      <c r="E243" s="423"/>
      <c r="F243" s="423"/>
      <c r="G243" s="423"/>
      <c r="H243" s="423"/>
      <c r="I243" s="423"/>
      <c r="J243" s="464"/>
      <c r="K243" s="464"/>
      <c r="L243" s="462"/>
      <c r="M243" s="462"/>
      <c r="N243" s="231">
        <f t="shared" ref="N243:T243" si="95">SUM(N238:N242)</f>
        <v>0</v>
      </c>
      <c r="O243" s="231">
        <f t="shared" si="95"/>
        <v>0</v>
      </c>
      <c r="P243" s="231">
        <f t="shared" si="95"/>
        <v>0</v>
      </c>
      <c r="Q243" s="231">
        <f t="shared" si="95"/>
        <v>0</v>
      </c>
      <c r="R243" s="231">
        <f t="shared" si="95"/>
        <v>31.716370000000001</v>
      </c>
      <c r="S243" s="231">
        <f t="shared" si="95"/>
        <v>0</v>
      </c>
      <c r="T243" s="231">
        <f t="shared" si="95"/>
        <v>0</v>
      </c>
      <c r="U243" s="232">
        <f t="shared" si="94"/>
        <v>31.716370000000001</v>
      </c>
      <c r="V243" s="232" t="s">
        <v>11</v>
      </c>
      <c r="W243" s="194">
        <f t="shared" ref="W243:AU243" si="96">SUM(W238:W242)</f>
        <v>0</v>
      </c>
      <c r="X243" s="194">
        <f t="shared" si="96"/>
        <v>0</v>
      </c>
      <c r="Y243" s="194">
        <f t="shared" si="96"/>
        <v>0</v>
      </c>
      <c r="Z243" s="194">
        <f t="shared" si="96"/>
        <v>0</v>
      </c>
      <c r="AA243" s="194">
        <f t="shared" si="96"/>
        <v>0</v>
      </c>
      <c r="AB243" s="194">
        <f t="shared" si="96"/>
        <v>0</v>
      </c>
      <c r="AC243" s="194">
        <f t="shared" si="96"/>
        <v>0</v>
      </c>
      <c r="AD243" s="194">
        <f t="shared" si="96"/>
        <v>0</v>
      </c>
      <c r="AE243" s="194">
        <f t="shared" si="96"/>
        <v>0</v>
      </c>
      <c r="AF243" s="194">
        <f t="shared" si="96"/>
        <v>0</v>
      </c>
      <c r="AG243" s="194">
        <f t="shared" si="96"/>
        <v>0</v>
      </c>
      <c r="AH243" s="231">
        <f t="shared" si="96"/>
        <v>0</v>
      </c>
      <c r="AI243" s="231">
        <f t="shared" si="96"/>
        <v>0</v>
      </c>
      <c r="AJ243" s="231">
        <f t="shared" si="96"/>
        <v>0</v>
      </c>
      <c r="AK243" s="194">
        <f t="shared" si="96"/>
        <v>0</v>
      </c>
      <c r="AL243" s="194">
        <f t="shared" si="96"/>
        <v>0</v>
      </c>
      <c r="AM243" s="194">
        <f t="shared" si="96"/>
        <v>0</v>
      </c>
      <c r="AN243" s="194">
        <f t="shared" si="96"/>
        <v>0</v>
      </c>
      <c r="AO243" s="194">
        <f t="shared" si="96"/>
        <v>0</v>
      </c>
      <c r="AP243" s="194">
        <f t="shared" si="96"/>
        <v>0</v>
      </c>
      <c r="AQ243" s="194">
        <f t="shared" si="96"/>
        <v>0</v>
      </c>
      <c r="AR243" s="194">
        <f t="shared" si="96"/>
        <v>0</v>
      </c>
      <c r="AS243" s="194">
        <f t="shared" si="96"/>
        <v>0</v>
      </c>
      <c r="AT243" s="194">
        <f t="shared" si="96"/>
        <v>0</v>
      </c>
      <c r="AU243" s="231">
        <f t="shared" si="96"/>
        <v>0</v>
      </c>
      <c r="AV243" s="329"/>
    </row>
    <row r="244" spans="1:48" ht="19.5" customHeight="1" x14ac:dyDescent="0.25">
      <c r="A244" s="473"/>
      <c r="B244" s="421" t="s">
        <v>236</v>
      </c>
      <c r="C244" s="603" t="s">
        <v>96</v>
      </c>
      <c r="D244" s="421" t="s">
        <v>264</v>
      </c>
      <c r="E244" s="423" t="s">
        <v>136</v>
      </c>
      <c r="F244" s="6" t="s">
        <v>18</v>
      </c>
      <c r="G244" s="6" t="s">
        <v>20</v>
      </c>
      <c r="H244" s="6" t="s">
        <v>296</v>
      </c>
      <c r="I244" s="6" t="s">
        <v>296</v>
      </c>
      <c r="J244" s="464">
        <v>2023</v>
      </c>
      <c r="K244" s="464">
        <v>2025</v>
      </c>
      <c r="L244" s="462">
        <v>43.993279999999999</v>
      </c>
      <c r="M244" s="46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5">
        <v>0</v>
      </c>
      <c r="AI244" s="5">
        <v>0</v>
      </c>
      <c r="AJ244" s="5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5">
        <v>0</v>
      </c>
      <c r="AV244" s="303"/>
    </row>
    <row r="245" spans="1:48" ht="19.5" customHeight="1" x14ac:dyDescent="0.25">
      <c r="A245" s="473"/>
      <c r="B245" s="421"/>
      <c r="C245" s="603"/>
      <c r="D245" s="421"/>
      <c r="E245" s="423"/>
      <c r="F245" s="6" t="s">
        <v>19</v>
      </c>
      <c r="G245" s="6" t="s">
        <v>22</v>
      </c>
      <c r="H245" s="6" t="s">
        <v>296</v>
      </c>
      <c r="I245" s="6" t="s">
        <v>296</v>
      </c>
      <c r="J245" s="464"/>
      <c r="K245" s="464"/>
      <c r="L245" s="462"/>
      <c r="M245" s="46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94">
        <v>0</v>
      </c>
      <c r="X245" s="94">
        <f>X246</f>
        <v>0</v>
      </c>
      <c r="Y245" s="94">
        <f t="shared" ref="Y245:AP245" si="97">Y246</f>
        <v>0</v>
      </c>
      <c r="Z245" s="94">
        <f t="shared" si="97"/>
        <v>0</v>
      </c>
      <c r="AA245" s="94">
        <f t="shared" si="97"/>
        <v>0</v>
      </c>
      <c r="AB245" s="94">
        <f t="shared" si="97"/>
        <v>0</v>
      </c>
      <c r="AC245" s="94">
        <f t="shared" si="97"/>
        <v>0</v>
      </c>
      <c r="AD245" s="94">
        <f t="shared" si="97"/>
        <v>0</v>
      </c>
      <c r="AE245" s="94">
        <f t="shared" si="97"/>
        <v>0</v>
      </c>
      <c r="AF245" s="94">
        <f t="shared" si="97"/>
        <v>0</v>
      </c>
      <c r="AG245" s="94">
        <f t="shared" si="97"/>
        <v>0</v>
      </c>
      <c r="AH245" s="94">
        <f t="shared" si="97"/>
        <v>0</v>
      </c>
      <c r="AI245" s="94">
        <f t="shared" si="97"/>
        <v>0</v>
      </c>
      <c r="AJ245" s="94">
        <f t="shared" si="97"/>
        <v>0</v>
      </c>
      <c r="AK245" s="94">
        <f t="shared" si="97"/>
        <v>27.45</v>
      </c>
      <c r="AL245" s="94">
        <f t="shared" si="97"/>
        <v>0</v>
      </c>
      <c r="AM245" s="94">
        <f t="shared" si="97"/>
        <v>0</v>
      </c>
      <c r="AN245" s="94">
        <f t="shared" si="97"/>
        <v>0</v>
      </c>
      <c r="AO245" s="94">
        <f t="shared" si="97"/>
        <v>0</v>
      </c>
      <c r="AP245" s="94">
        <f t="shared" si="97"/>
        <v>0</v>
      </c>
      <c r="AQ245" s="94">
        <v>0</v>
      </c>
      <c r="AR245" s="94">
        <v>0</v>
      </c>
      <c r="AS245" s="94">
        <v>0</v>
      </c>
      <c r="AT245" s="94">
        <v>0</v>
      </c>
      <c r="AU245" s="5">
        <v>0</v>
      </c>
      <c r="AV245" s="303"/>
    </row>
    <row r="246" spans="1:48" s="276" customFormat="1" ht="31.5" hidden="1" customHeight="1" x14ac:dyDescent="0.2">
      <c r="A246" s="473"/>
      <c r="B246" s="421"/>
      <c r="C246" s="603"/>
      <c r="D246" s="421"/>
      <c r="E246" s="423"/>
      <c r="F246" s="273"/>
      <c r="G246" s="273"/>
      <c r="H246" s="273"/>
      <c r="I246" s="273"/>
      <c r="J246" s="464"/>
      <c r="K246" s="464"/>
      <c r="L246" s="462"/>
      <c r="M246" s="462"/>
      <c r="N246" s="274"/>
      <c r="O246" s="274"/>
      <c r="P246" s="274"/>
      <c r="Q246" s="274"/>
      <c r="R246" s="274"/>
      <c r="S246" s="274"/>
      <c r="T246" s="274"/>
      <c r="U246" s="274"/>
      <c r="V246" s="274" t="s">
        <v>960</v>
      </c>
      <c r="W246" s="275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275"/>
      <c r="AH246" s="274"/>
      <c r="AI246" s="274"/>
      <c r="AJ246" s="274"/>
      <c r="AK246" s="275">
        <v>27.45</v>
      </c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4"/>
      <c r="AV246" s="331"/>
    </row>
    <row r="247" spans="1:48" ht="19.5" customHeight="1" x14ac:dyDescent="0.25">
      <c r="A247" s="473"/>
      <c r="B247" s="421"/>
      <c r="C247" s="603"/>
      <c r="D247" s="421"/>
      <c r="E247" s="423"/>
      <c r="F247" s="423" t="s">
        <v>39</v>
      </c>
      <c r="G247" s="423" t="s">
        <v>21</v>
      </c>
      <c r="H247" s="423" t="s">
        <v>365</v>
      </c>
      <c r="I247" s="423" t="s">
        <v>323</v>
      </c>
      <c r="J247" s="464"/>
      <c r="K247" s="464"/>
      <c r="L247" s="462"/>
      <c r="M247" s="46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5">
        <v>0</v>
      </c>
      <c r="AI247" s="5">
        <v>0</v>
      </c>
      <c r="AJ247" s="5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5">
        <v>0</v>
      </c>
      <c r="AV247" s="303"/>
    </row>
    <row r="248" spans="1:48" ht="19.5" customHeight="1" x14ac:dyDescent="0.25">
      <c r="A248" s="473"/>
      <c r="B248" s="421"/>
      <c r="C248" s="603"/>
      <c r="D248" s="421"/>
      <c r="E248" s="423"/>
      <c r="F248" s="423"/>
      <c r="G248" s="423"/>
      <c r="H248" s="423"/>
      <c r="I248" s="423"/>
      <c r="J248" s="464"/>
      <c r="K248" s="464"/>
      <c r="L248" s="462"/>
      <c r="M248" s="46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5">
        <v>0</v>
      </c>
      <c r="AI248" s="5">
        <v>0</v>
      </c>
      <c r="AJ248" s="5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5">
        <v>0</v>
      </c>
      <c r="AV248" s="303"/>
    </row>
    <row r="249" spans="1:48" ht="18" customHeight="1" x14ac:dyDescent="0.25">
      <c r="A249" s="473"/>
      <c r="B249" s="421"/>
      <c r="C249" s="603"/>
      <c r="D249" s="421"/>
      <c r="E249" s="423"/>
      <c r="F249" s="423"/>
      <c r="G249" s="423"/>
      <c r="H249" s="423"/>
      <c r="I249" s="423"/>
      <c r="J249" s="464"/>
      <c r="K249" s="464"/>
      <c r="L249" s="462"/>
      <c r="M249" s="46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5">
        <v>0</v>
      </c>
      <c r="AI249" s="5">
        <v>0</v>
      </c>
      <c r="AJ249" s="5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5">
        <v>0</v>
      </c>
      <c r="AV249" s="303"/>
    </row>
    <row r="250" spans="1:48" ht="17.25" customHeight="1" x14ac:dyDescent="0.25">
      <c r="A250" s="474"/>
      <c r="B250" s="421"/>
      <c r="C250" s="603"/>
      <c r="D250" s="421"/>
      <c r="E250" s="423"/>
      <c r="F250" s="423"/>
      <c r="G250" s="423"/>
      <c r="H250" s="423"/>
      <c r="I250" s="423"/>
      <c r="J250" s="464"/>
      <c r="K250" s="464"/>
      <c r="L250" s="462"/>
      <c r="M250" s="462"/>
      <c r="N250" s="231">
        <f t="shared" ref="N250:T250" si="98">SUM(N244:N249)</f>
        <v>0</v>
      </c>
      <c r="O250" s="231">
        <f t="shared" si="98"/>
        <v>0</v>
      </c>
      <c r="P250" s="231">
        <f t="shared" si="98"/>
        <v>0</v>
      </c>
      <c r="Q250" s="231">
        <f t="shared" si="98"/>
        <v>0</v>
      </c>
      <c r="R250" s="231">
        <f t="shared" si="98"/>
        <v>3.6932800000000001</v>
      </c>
      <c r="S250" s="231">
        <f t="shared" si="98"/>
        <v>40.299999999999997</v>
      </c>
      <c r="T250" s="231">
        <f t="shared" si="98"/>
        <v>0</v>
      </c>
      <c r="U250" s="232">
        <f t="shared" si="94"/>
        <v>43.993279999999999</v>
      </c>
      <c r="V250" s="232" t="s">
        <v>11</v>
      </c>
      <c r="W250" s="194">
        <f t="shared" ref="W250:AU250" si="99">SUM(W244:W249)</f>
        <v>0</v>
      </c>
      <c r="X250" s="194">
        <f>X245</f>
        <v>0</v>
      </c>
      <c r="Y250" s="194">
        <f t="shared" ref="Y250:AP250" si="100">Y245</f>
        <v>0</v>
      </c>
      <c r="Z250" s="194">
        <f t="shared" si="100"/>
        <v>0</v>
      </c>
      <c r="AA250" s="194">
        <f t="shared" si="100"/>
        <v>0</v>
      </c>
      <c r="AB250" s="194">
        <f t="shared" si="100"/>
        <v>0</v>
      </c>
      <c r="AC250" s="194">
        <f t="shared" si="100"/>
        <v>0</v>
      </c>
      <c r="AD250" s="194">
        <f t="shared" si="100"/>
        <v>0</v>
      </c>
      <c r="AE250" s="194">
        <f t="shared" si="100"/>
        <v>0</v>
      </c>
      <c r="AF250" s="194">
        <f t="shared" si="100"/>
        <v>0</v>
      </c>
      <c r="AG250" s="194">
        <f t="shared" si="100"/>
        <v>0</v>
      </c>
      <c r="AH250" s="194">
        <f t="shared" si="100"/>
        <v>0</v>
      </c>
      <c r="AI250" s="194">
        <f t="shared" si="100"/>
        <v>0</v>
      </c>
      <c r="AJ250" s="194">
        <f t="shared" si="100"/>
        <v>0</v>
      </c>
      <c r="AK250" s="194">
        <f t="shared" si="100"/>
        <v>27.45</v>
      </c>
      <c r="AL250" s="194">
        <f t="shared" si="100"/>
        <v>0</v>
      </c>
      <c r="AM250" s="194">
        <f t="shared" si="100"/>
        <v>0</v>
      </c>
      <c r="AN250" s="194">
        <f t="shared" si="100"/>
        <v>0</v>
      </c>
      <c r="AO250" s="194">
        <f t="shared" si="100"/>
        <v>0</v>
      </c>
      <c r="AP250" s="194">
        <f t="shared" si="100"/>
        <v>0</v>
      </c>
      <c r="AQ250" s="194">
        <f t="shared" si="99"/>
        <v>0</v>
      </c>
      <c r="AR250" s="194">
        <f t="shared" si="99"/>
        <v>0</v>
      </c>
      <c r="AS250" s="194">
        <f t="shared" si="99"/>
        <v>0</v>
      </c>
      <c r="AT250" s="194">
        <f t="shared" si="99"/>
        <v>0</v>
      </c>
      <c r="AU250" s="231">
        <f t="shared" si="99"/>
        <v>0</v>
      </c>
      <c r="AV250" s="329"/>
    </row>
    <row r="251" spans="1:48" ht="15.75" hidden="1" customHeight="1" x14ac:dyDescent="0.25">
      <c r="A251" s="414" t="s">
        <v>167</v>
      </c>
      <c r="B251" s="415"/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  <c r="U251" s="415"/>
      <c r="V251" s="415"/>
      <c r="W251" s="416"/>
      <c r="X251" s="416"/>
      <c r="Y251" s="416"/>
      <c r="Z251" s="416"/>
      <c r="AA251" s="416"/>
      <c r="AB251" s="416"/>
      <c r="AC251" s="416"/>
      <c r="AD251" s="416"/>
      <c r="AE251" s="416"/>
      <c r="AF251" s="416"/>
      <c r="AG251" s="416"/>
      <c r="AH251" s="416"/>
      <c r="AI251" s="416"/>
      <c r="AJ251" s="416"/>
      <c r="AK251" s="416"/>
      <c r="AL251" s="416"/>
      <c r="AM251" s="416"/>
      <c r="AN251" s="416"/>
      <c r="AO251" s="416"/>
      <c r="AP251" s="416"/>
      <c r="AQ251" s="416"/>
      <c r="AR251" s="416"/>
      <c r="AS251" s="416"/>
      <c r="AT251" s="416"/>
      <c r="AU251" s="416"/>
      <c r="AV251" s="417"/>
    </row>
    <row r="252" spans="1:48" ht="19.5" customHeight="1" x14ac:dyDescent="0.25">
      <c r="A252" s="472"/>
      <c r="B252" s="421" t="s">
        <v>237</v>
      </c>
      <c r="C252" s="603" t="s">
        <v>97</v>
      </c>
      <c r="D252" s="421" t="s">
        <v>264</v>
      </c>
      <c r="E252" s="423" t="s">
        <v>137</v>
      </c>
      <c r="F252" s="6" t="s">
        <v>18</v>
      </c>
      <c r="G252" s="6" t="s">
        <v>20</v>
      </c>
      <c r="H252" s="6" t="s">
        <v>296</v>
      </c>
      <c r="I252" s="6" t="s">
        <v>296</v>
      </c>
      <c r="J252" s="464">
        <v>2023</v>
      </c>
      <c r="K252" s="464">
        <v>2024</v>
      </c>
      <c r="L252" s="462">
        <v>1.6612899999999999</v>
      </c>
      <c r="M252" s="46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5">
        <v>0</v>
      </c>
      <c r="AI252" s="5">
        <v>0</v>
      </c>
      <c r="AJ252" s="5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0</v>
      </c>
      <c r="AQ252" s="94">
        <v>0</v>
      </c>
      <c r="AR252" s="94">
        <v>0</v>
      </c>
      <c r="AS252" s="94">
        <v>0</v>
      </c>
      <c r="AT252" s="94">
        <v>0</v>
      </c>
      <c r="AU252" s="5">
        <v>0</v>
      </c>
      <c r="AV252" s="303"/>
    </row>
    <row r="253" spans="1:48" ht="19.5" customHeight="1" x14ac:dyDescent="0.25">
      <c r="A253" s="473"/>
      <c r="B253" s="421"/>
      <c r="C253" s="603"/>
      <c r="D253" s="421"/>
      <c r="E253" s="423"/>
      <c r="F253" s="6" t="s">
        <v>19</v>
      </c>
      <c r="G253" s="6" t="s">
        <v>22</v>
      </c>
      <c r="H253" s="6" t="s">
        <v>296</v>
      </c>
      <c r="I253" s="6" t="s">
        <v>296</v>
      </c>
      <c r="J253" s="464"/>
      <c r="K253" s="464"/>
      <c r="L253" s="462"/>
      <c r="M253" s="46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5">
        <v>0</v>
      </c>
      <c r="AI253" s="5">
        <v>0</v>
      </c>
      <c r="AJ253" s="5">
        <v>0</v>
      </c>
      <c r="AK253" s="94">
        <v>0</v>
      </c>
      <c r="AL253" s="94">
        <v>0</v>
      </c>
      <c r="AM253" s="94">
        <v>0</v>
      </c>
      <c r="AN253" s="94">
        <v>0</v>
      </c>
      <c r="AO253" s="94">
        <v>0</v>
      </c>
      <c r="AP253" s="94">
        <v>0</v>
      </c>
      <c r="AQ253" s="94">
        <v>0</v>
      </c>
      <c r="AR253" s="94">
        <v>0</v>
      </c>
      <c r="AS253" s="94">
        <v>0</v>
      </c>
      <c r="AT253" s="94">
        <v>0</v>
      </c>
      <c r="AU253" s="5">
        <v>0</v>
      </c>
      <c r="AV253" s="303"/>
    </row>
    <row r="254" spans="1:48" ht="19.5" customHeight="1" x14ac:dyDescent="0.25">
      <c r="A254" s="473"/>
      <c r="B254" s="421"/>
      <c r="C254" s="603"/>
      <c r="D254" s="421"/>
      <c r="E254" s="423"/>
      <c r="F254" s="423" t="s">
        <v>39</v>
      </c>
      <c r="G254" s="423" t="s">
        <v>384</v>
      </c>
      <c r="H254" s="423" t="s">
        <v>385</v>
      </c>
      <c r="I254" s="423" t="s">
        <v>386</v>
      </c>
      <c r="J254" s="464"/>
      <c r="K254" s="464"/>
      <c r="L254" s="462"/>
      <c r="M254" s="46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5">
        <v>0</v>
      </c>
      <c r="AI254" s="5">
        <v>0</v>
      </c>
      <c r="AJ254" s="5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5">
        <v>0</v>
      </c>
      <c r="AV254" s="303"/>
    </row>
    <row r="255" spans="1:48" ht="19.5" customHeight="1" x14ac:dyDescent="0.25">
      <c r="A255" s="473"/>
      <c r="B255" s="421"/>
      <c r="C255" s="603"/>
      <c r="D255" s="421"/>
      <c r="E255" s="423"/>
      <c r="F255" s="423"/>
      <c r="G255" s="423"/>
      <c r="H255" s="423"/>
      <c r="I255" s="423"/>
      <c r="J255" s="464"/>
      <c r="K255" s="464"/>
      <c r="L255" s="462"/>
      <c r="M255" s="46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5">
        <v>0</v>
      </c>
      <c r="AI255" s="5">
        <v>0</v>
      </c>
      <c r="AJ255" s="5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5">
        <v>0</v>
      </c>
      <c r="AV255" s="303"/>
    </row>
    <row r="256" spans="1:48" ht="18" customHeight="1" x14ac:dyDescent="0.25">
      <c r="A256" s="473"/>
      <c r="B256" s="421"/>
      <c r="C256" s="603"/>
      <c r="D256" s="421"/>
      <c r="E256" s="423"/>
      <c r="F256" s="423"/>
      <c r="G256" s="423"/>
      <c r="H256" s="423"/>
      <c r="I256" s="423"/>
      <c r="J256" s="464"/>
      <c r="K256" s="464"/>
      <c r="L256" s="462"/>
      <c r="M256" s="46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5">
        <v>0</v>
      </c>
      <c r="AI256" s="5">
        <v>0</v>
      </c>
      <c r="AJ256" s="5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5">
        <v>0</v>
      </c>
      <c r="AV256" s="303"/>
    </row>
    <row r="257" spans="1:48" ht="17.25" customHeight="1" x14ac:dyDescent="0.25">
      <c r="A257" s="474"/>
      <c r="B257" s="482"/>
      <c r="C257" s="603"/>
      <c r="D257" s="482"/>
      <c r="E257" s="485"/>
      <c r="F257" s="485"/>
      <c r="G257" s="485"/>
      <c r="H257" s="485"/>
      <c r="I257" s="485"/>
      <c r="J257" s="479"/>
      <c r="K257" s="479"/>
      <c r="L257" s="488"/>
      <c r="M257" s="488"/>
      <c r="N257" s="231">
        <f t="shared" ref="N257:T257" si="102">SUM(N252:N256)</f>
        <v>0</v>
      </c>
      <c r="O257" s="231">
        <f t="shared" si="102"/>
        <v>0</v>
      </c>
      <c r="P257" s="231">
        <f t="shared" si="102"/>
        <v>0</v>
      </c>
      <c r="Q257" s="231">
        <f t="shared" si="102"/>
        <v>0</v>
      </c>
      <c r="R257" s="231">
        <f t="shared" si="102"/>
        <v>0.65</v>
      </c>
      <c r="S257" s="231">
        <f t="shared" si="102"/>
        <v>0.50565000000000004</v>
      </c>
      <c r="T257" s="231">
        <f t="shared" si="102"/>
        <v>0.50565000000000004</v>
      </c>
      <c r="U257" s="232">
        <f t="shared" si="101"/>
        <v>1.6613000000000002</v>
      </c>
      <c r="V257" s="232" t="s">
        <v>11</v>
      </c>
      <c r="W257" s="194">
        <f t="shared" ref="W257:AU257" si="103">SUM(W252:W256)</f>
        <v>0</v>
      </c>
      <c r="X257" s="194">
        <f t="shared" si="103"/>
        <v>0</v>
      </c>
      <c r="Y257" s="194">
        <f t="shared" si="103"/>
        <v>0</v>
      </c>
      <c r="Z257" s="194">
        <f t="shared" si="103"/>
        <v>0</v>
      </c>
      <c r="AA257" s="194">
        <f t="shared" si="103"/>
        <v>0</v>
      </c>
      <c r="AB257" s="194">
        <f t="shared" si="103"/>
        <v>0</v>
      </c>
      <c r="AC257" s="194">
        <f t="shared" si="103"/>
        <v>0</v>
      </c>
      <c r="AD257" s="194">
        <f t="shared" si="103"/>
        <v>0</v>
      </c>
      <c r="AE257" s="194">
        <f t="shared" si="103"/>
        <v>0</v>
      </c>
      <c r="AF257" s="194">
        <f t="shared" si="103"/>
        <v>0</v>
      </c>
      <c r="AG257" s="194">
        <f t="shared" si="103"/>
        <v>0</v>
      </c>
      <c r="AH257" s="231">
        <f t="shared" si="103"/>
        <v>0</v>
      </c>
      <c r="AI257" s="231">
        <f t="shared" si="103"/>
        <v>0</v>
      </c>
      <c r="AJ257" s="231">
        <f t="shared" si="103"/>
        <v>0</v>
      </c>
      <c r="AK257" s="194">
        <f t="shared" si="103"/>
        <v>0</v>
      </c>
      <c r="AL257" s="194">
        <f t="shared" si="103"/>
        <v>0</v>
      </c>
      <c r="AM257" s="194">
        <f t="shared" si="103"/>
        <v>0</v>
      </c>
      <c r="AN257" s="194">
        <f t="shared" si="103"/>
        <v>0</v>
      </c>
      <c r="AO257" s="194">
        <f t="shared" si="103"/>
        <v>0</v>
      </c>
      <c r="AP257" s="194">
        <f t="shared" si="103"/>
        <v>0</v>
      </c>
      <c r="AQ257" s="194">
        <f t="shared" si="103"/>
        <v>0</v>
      </c>
      <c r="AR257" s="194">
        <f t="shared" si="103"/>
        <v>0</v>
      </c>
      <c r="AS257" s="194">
        <f t="shared" si="103"/>
        <v>0</v>
      </c>
      <c r="AT257" s="194">
        <f t="shared" si="103"/>
        <v>0</v>
      </c>
      <c r="AU257" s="231">
        <f t="shared" si="103"/>
        <v>0</v>
      </c>
      <c r="AV257" s="329"/>
    </row>
    <row r="258" spans="1:48" ht="17.25" hidden="1" customHeight="1" x14ac:dyDescent="0.25">
      <c r="A258" s="489" t="s">
        <v>44</v>
      </c>
      <c r="B258" s="490"/>
      <c r="C258" s="490"/>
      <c r="D258" s="490"/>
      <c r="E258" s="49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89"/>
      <c r="AI258" s="189"/>
      <c r="AJ258" s="189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89"/>
      <c r="AV258" s="303"/>
    </row>
    <row r="259" spans="1:48" ht="17.25" hidden="1" customHeight="1" x14ac:dyDescent="0.25">
      <c r="A259" s="489"/>
      <c r="B259" s="490"/>
      <c r="C259" s="490"/>
      <c r="D259" s="490"/>
      <c r="E259" s="49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94">
        <f t="shared" ref="W259:AU259" si="106">W15+W21+W28+W34+W41+W48+W60+W67+W77+W83+W91+W97+W104+W110+W116+W122+W128+W134+W141+W147+W155+W162+W168+W174+W181+W190+W200+W207+W213+W219+W225+W231+W238+W244+W252</f>
        <v>1023.14</v>
      </c>
      <c r="X259" s="94">
        <f t="shared" si="106"/>
        <v>0</v>
      </c>
      <c r="Y259" s="94">
        <f t="shared" si="106"/>
        <v>0</v>
      </c>
      <c r="Z259" s="94">
        <f t="shared" si="106"/>
        <v>0</v>
      </c>
      <c r="AA259" s="94">
        <f t="shared" si="106"/>
        <v>0</v>
      </c>
      <c r="AB259" s="94">
        <f t="shared" si="106"/>
        <v>0</v>
      </c>
      <c r="AC259" s="94">
        <f t="shared" si="106"/>
        <v>0</v>
      </c>
      <c r="AD259" s="94">
        <f t="shared" si="106"/>
        <v>0</v>
      </c>
      <c r="AE259" s="94">
        <f t="shared" si="106"/>
        <v>0</v>
      </c>
      <c r="AF259" s="94">
        <f t="shared" si="106"/>
        <v>0</v>
      </c>
      <c r="AG259" s="94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94">
        <f t="shared" si="106"/>
        <v>0</v>
      </c>
      <c r="AL259" s="94">
        <f t="shared" si="106"/>
        <v>0</v>
      </c>
      <c r="AM259" s="94">
        <f t="shared" si="106"/>
        <v>0</v>
      </c>
      <c r="AN259" s="94">
        <f t="shared" si="106"/>
        <v>0</v>
      </c>
      <c r="AO259" s="94">
        <f t="shared" si="106"/>
        <v>0</v>
      </c>
      <c r="AP259" s="94">
        <f t="shared" si="106"/>
        <v>0</v>
      </c>
      <c r="AQ259" s="94">
        <f t="shared" si="106"/>
        <v>0</v>
      </c>
      <c r="AR259" s="94">
        <f t="shared" si="106"/>
        <v>0</v>
      </c>
      <c r="AS259" s="94">
        <f t="shared" si="106"/>
        <v>0</v>
      </c>
      <c r="AT259" s="94">
        <f t="shared" si="106"/>
        <v>0</v>
      </c>
      <c r="AU259" s="9">
        <f t="shared" si="106"/>
        <v>0</v>
      </c>
      <c r="AV259" s="303"/>
    </row>
    <row r="260" spans="1:48" ht="17.25" hidden="1" customHeight="1" x14ac:dyDescent="0.25">
      <c r="A260" s="489"/>
      <c r="B260" s="490"/>
      <c r="C260" s="490"/>
      <c r="D260" s="490"/>
      <c r="E260" s="490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94">
        <f t="shared" ref="W260:AU260" si="107">W16+W22+W29+W35+W42+W49+W61+W68+W78+W84+W92+W98+W105+W111+W117+W123+W129+W135+W142+W148+W156+W163+W169+W175+W182+W191+W201+W208+W214+W220+W226+W232+W239+W245+W253</f>
        <v>172315.9</v>
      </c>
      <c r="X260" s="94">
        <f t="shared" si="107"/>
        <v>52759.93</v>
      </c>
      <c r="Y260" s="94">
        <f t="shared" si="107"/>
        <v>1070</v>
      </c>
      <c r="Z260" s="94">
        <f t="shared" si="107"/>
        <v>1070</v>
      </c>
      <c r="AA260" s="94">
        <f t="shared" si="107"/>
        <v>1070</v>
      </c>
      <c r="AB260" s="94">
        <f t="shared" si="107"/>
        <v>1070</v>
      </c>
      <c r="AC260" s="94">
        <f t="shared" si="107"/>
        <v>1070</v>
      </c>
      <c r="AD260" s="94">
        <f t="shared" si="107"/>
        <v>1070</v>
      </c>
      <c r="AE260" s="94">
        <f t="shared" si="107"/>
        <v>1070</v>
      </c>
      <c r="AF260" s="94">
        <f t="shared" si="107"/>
        <v>1476.5677700000001</v>
      </c>
      <c r="AG260" s="94">
        <f t="shared" si="107"/>
        <v>1720.587</v>
      </c>
      <c r="AH260" s="9">
        <f t="shared" si="107"/>
        <v>0</v>
      </c>
      <c r="AI260" s="9">
        <f t="shared" si="107"/>
        <v>0</v>
      </c>
      <c r="AJ260" s="9">
        <f t="shared" si="107"/>
        <v>0</v>
      </c>
      <c r="AK260" s="94">
        <f t="shared" si="107"/>
        <v>2716.5277699999997</v>
      </c>
      <c r="AL260" s="94">
        <f t="shared" si="107"/>
        <v>0</v>
      </c>
      <c r="AM260" s="94">
        <f t="shared" si="107"/>
        <v>0</v>
      </c>
      <c r="AN260" s="94">
        <f t="shared" si="107"/>
        <v>0</v>
      </c>
      <c r="AO260" s="94">
        <f t="shared" si="107"/>
        <v>0</v>
      </c>
      <c r="AP260" s="94">
        <f t="shared" si="107"/>
        <v>0</v>
      </c>
      <c r="AQ260" s="94">
        <f t="shared" si="107"/>
        <v>0</v>
      </c>
      <c r="AR260" s="94">
        <f t="shared" si="107"/>
        <v>0</v>
      </c>
      <c r="AS260" s="94">
        <f t="shared" si="107"/>
        <v>0</v>
      </c>
      <c r="AT260" s="94">
        <f t="shared" si="107"/>
        <v>0</v>
      </c>
      <c r="AU260" s="9">
        <f t="shared" si="107"/>
        <v>0</v>
      </c>
      <c r="AV260" s="303"/>
    </row>
    <row r="261" spans="1:48" ht="17.25" hidden="1" customHeight="1" x14ac:dyDescent="0.25">
      <c r="A261" s="489"/>
      <c r="B261" s="490"/>
      <c r="C261" s="490"/>
      <c r="D261" s="490"/>
      <c r="E261" s="49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8">N17+N23+N30+N36+N43+N50+N62+N69+N79+N86+N93+N99+N106+N112+N118+N124+N130+N136+N143+N149+N157+N164+N170+N177+N186+N196+N202+N209+N215+N221+N227+N233+N240+N247+N254</f>
        <v>0</v>
      </c>
      <c r="O261" s="9">
        <f t="shared" si="108"/>
        <v>0</v>
      </c>
      <c r="P261" s="9">
        <f t="shared" si="108"/>
        <v>0</v>
      </c>
      <c r="Q261" s="9">
        <f t="shared" si="108"/>
        <v>0</v>
      </c>
      <c r="R261" s="9">
        <f t="shared" si="108"/>
        <v>73.918109999999999</v>
      </c>
      <c r="S261" s="9">
        <f t="shared" si="108"/>
        <v>58.198</v>
      </c>
      <c r="T261" s="9">
        <f t="shared" si="108"/>
        <v>58.198</v>
      </c>
      <c r="U261" s="9">
        <f t="shared" si="105"/>
        <v>190.31411</v>
      </c>
      <c r="V261" s="13" t="s">
        <v>50</v>
      </c>
      <c r="W261" s="94">
        <f t="shared" ref="W261:AU261" si="109">W17+W23+W30+W36+W43+W50+W62+W69+W79+W86+W93+W99+W106+W112+W118+W124+W130+W136+W143+W149+W157+W164+W170+W177+W186+W196+W202+W209+W215+W221+W227+W233+W240+W247+W254</f>
        <v>0</v>
      </c>
      <c r="X261" s="94">
        <f t="shared" si="109"/>
        <v>0</v>
      </c>
      <c r="Y261" s="94">
        <f t="shared" si="109"/>
        <v>0</v>
      </c>
      <c r="Z261" s="94">
        <f t="shared" si="109"/>
        <v>0</v>
      </c>
      <c r="AA261" s="94">
        <f t="shared" si="109"/>
        <v>0</v>
      </c>
      <c r="AB261" s="94">
        <f t="shared" si="109"/>
        <v>0</v>
      </c>
      <c r="AC261" s="94">
        <f t="shared" si="109"/>
        <v>0</v>
      </c>
      <c r="AD261" s="94">
        <f t="shared" si="109"/>
        <v>0</v>
      </c>
      <c r="AE261" s="94">
        <f t="shared" si="109"/>
        <v>0</v>
      </c>
      <c r="AF261" s="94">
        <f t="shared" si="109"/>
        <v>0</v>
      </c>
      <c r="AG261" s="94">
        <f t="shared" si="109"/>
        <v>0</v>
      </c>
      <c r="AH261" s="9">
        <f t="shared" si="109"/>
        <v>0</v>
      </c>
      <c r="AI261" s="9">
        <f t="shared" si="109"/>
        <v>0</v>
      </c>
      <c r="AJ261" s="9">
        <f t="shared" si="109"/>
        <v>0</v>
      </c>
      <c r="AK261" s="94">
        <f t="shared" si="109"/>
        <v>0</v>
      </c>
      <c r="AL261" s="94">
        <f t="shared" si="109"/>
        <v>0</v>
      </c>
      <c r="AM261" s="94">
        <f t="shared" si="109"/>
        <v>0</v>
      </c>
      <c r="AN261" s="94">
        <f t="shared" si="109"/>
        <v>0</v>
      </c>
      <c r="AO261" s="94">
        <f t="shared" si="109"/>
        <v>0</v>
      </c>
      <c r="AP261" s="94">
        <f t="shared" si="109"/>
        <v>0</v>
      </c>
      <c r="AQ261" s="94">
        <f t="shared" si="109"/>
        <v>0</v>
      </c>
      <c r="AR261" s="94">
        <f t="shared" si="109"/>
        <v>0</v>
      </c>
      <c r="AS261" s="94">
        <f t="shared" si="109"/>
        <v>0</v>
      </c>
      <c r="AT261" s="94">
        <f t="shared" si="109"/>
        <v>0</v>
      </c>
      <c r="AU261" s="9">
        <f t="shared" si="109"/>
        <v>0</v>
      </c>
      <c r="AV261" s="303"/>
    </row>
    <row r="262" spans="1:48" ht="17.25" hidden="1" customHeight="1" x14ac:dyDescent="0.25">
      <c r="A262" s="489"/>
      <c r="B262" s="490"/>
      <c r="C262" s="490"/>
      <c r="D262" s="490"/>
      <c r="E262" s="490"/>
      <c r="F262" s="11"/>
      <c r="G262" s="11"/>
      <c r="H262" s="11"/>
      <c r="I262" s="11"/>
      <c r="J262" s="11"/>
      <c r="K262" s="11"/>
      <c r="L262" s="20"/>
      <c r="M262" s="20"/>
      <c r="N262" s="9">
        <f t="shared" si="108"/>
        <v>0</v>
      </c>
      <c r="O262" s="9">
        <f t="shared" si="108"/>
        <v>0</v>
      </c>
      <c r="P262" s="9">
        <f t="shared" si="108"/>
        <v>0</v>
      </c>
      <c r="Q262" s="9">
        <f t="shared" si="108"/>
        <v>0</v>
      </c>
      <c r="R262" s="9">
        <f t="shared" si="108"/>
        <v>0</v>
      </c>
      <c r="S262" s="9">
        <f t="shared" si="108"/>
        <v>0</v>
      </c>
      <c r="T262" s="9">
        <f t="shared" si="108"/>
        <v>0</v>
      </c>
      <c r="U262" s="9">
        <f t="shared" si="105"/>
        <v>0</v>
      </c>
      <c r="V262" s="13" t="s">
        <v>51</v>
      </c>
      <c r="W262" s="94">
        <f t="shared" ref="W262:AU262" si="110">W18+W24+W31+W37+W44+W51+W63+W70+W80+W87+W94+W100+W107+W113+W119+W125+W131+W137+W144+W150+W158+W165+W171+W178+W187+W197+W203+W210+W216+W222+W228+W234+W241+W248+W255</f>
        <v>0</v>
      </c>
      <c r="X262" s="94">
        <f t="shared" si="110"/>
        <v>0</v>
      </c>
      <c r="Y262" s="94">
        <f t="shared" si="110"/>
        <v>0</v>
      </c>
      <c r="Z262" s="94">
        <f t="shared" si="110"/>
        <v>0</v>
      </c>
      <c r="AA262" s="94">
        <f t="shared" si="110"/>
        <v>0</v>
      </c>
      <c r="AB262" s="94">
        <f t="shared" si="110"/>
        <v>0</v>
      </c>
      <c r="AC262" s="94">
        <f t="shared" si="110"/>
        <v>0</v>
      </c>
      <c r="AD262" s="94">
        <f t="shared" si="110"/>
        <v>0</v>
      </c>
      <c r="AE262" s="94">
        <f t="shared" si="110"/>
        <v>0</v>
      </c>
      <c r="AF262" s="94">
        <f t="shared" si="110"/>
        <v>0</v>
      </c>
      <c r="AG262" s="94">
        <f t="shared" si="110"/>
        <v>0</v>
      </c>
      <c r="AH262" s="9">
        <f t="shared" si="110"/>
        <v>0</v>
      </c>
      <c r="AI262" s="9">
        <f t="shared" si="110"/>
        <v>0</v>
      </c>
      <c r="AJ262" s="9">
        <f t="shared" si="110"/>
        <v>0</v>
      </c>
      <c r="AK262" s="94">
        <f t="shared" si="110"/>
        <v>0</v>
      </c>
      <c r="AL262" s="94">
        <f t="shared" si="110"/>
        <v>0</v>
      </c>
      <c r="AM262" s="94">
        <f t="shared" si="110"/>
        <v>0</v>
      </c>
      <c r="AN262" s="94">
        <f t="shared" si="110"/>
        <v>0</v>
      </c>
      <c r="AO262" s="94">
        <f t="shared" si="110"/>
        <v>0</v>
      </c>
      <c r="AP262" s="94">
        <f t="shared" si="110"/>
        <v>0</v>
      </c>
      <c r="AQ262" s="94">
        <f t="shared" si="110"/>
        <v>0</v>
      </c>
      <c r="AR262" s="94">
        <f t="shared" si="110"/>
        <v>0</v>
      </c>
      <c r="AS262" s="94">
        <f t="shared" si="110"/>
        <v>0</v>
      </c>
      <c r="AT262" s="94">
        <f t="shared" si="110"/>
        <v>0</v>
      </c>
      <c r="AU262" s="9">
        <f t="shared" si="110"/>
        <v>0</v>
      </c>
      <c r="AV262" s="303"/>
    </row>
    <row r="263" spans="1:48" ht="17.25" hidden="1" customHeight="1" x14ac:dyDescent="0.25">
      <c r="A263" s="489"/>
      <c r="B263" s="490"/>
      <c r="C263" s="490"/>
      <c r="D263" s="490"/>
      <c r="E263" s="490"/>
      <c r="F263" s="11"/>
      <c r="G263" s="11"/>
      <c r="H263" s="11"/>
      <c r="I263" s="11"/>
      <c r="J263" s="11"/>
      <c r="K263" s="11"/>
      <c r="L263" s="20"/>
      <c r="M263" s="20"/>
      <c r="N263" s="9">
        <f t="shared" si="108"/>
        <v>135.50400999999999</v>
      </c>
      <c r="O263" s="9">
        <f t="shared" si="108"/>
        <v>36.499809999999997</v>
      </c>
      <c r="P263" s="9">
        <f t="shared" si="108"/>
        <v>0</v>
      </c>
      <c r="Q263" s="9">
        <f t="shared" si="108"/>
        <v>2.23428</v>
      </c>
      <c r="R263" s="9">
        <f t="shared" si="108"/>
        <v>426.80938000000003</v>
      </c>
      <c r="S263" s="9">
        <f t="shared" si="108"/>
        <v>698.72804999999994</v>
      </c>
      <c r="T263" s="9">
        <f t="shared" si="108"/>
        <v>0</v>
      </c>
      <c r="U263" s="9">
        <f t="shared" si="105"/>
        <v>1299.7755299999999</v>
      </c>
      <c r="V263" s="13" t="s">
        <v>52</v>
      </c>
      <c r="W263" s="94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94">
        <f t="shared" si="111"/>
        <v>0</v>
      </c>
      <c r="Y263" s="94">
        <f t="shared" si="111"/>
        <v>0</v>
      </c>
      <c r="Z263" s="94">
        <f t="shared" si="111"/>
        <v>0</v>
      </c>
      <c r="AA263" s="94">
        <f t="shared" si="111"/>
        <v>0</v>
      </c>
      <c r="AB263" s="94">
        <f t="shared" si="111"/>
        <v>0</v>
      </c>
      <c r="AC263" s="94">
        <f t="shared" si="111"/>
        <v>0</v>
      </c>
      <c r="AD263" s="94">
        <f t="shared" si="111"/>
        <v>0</v>
      </c>
      <c r="AE263" s="94">
        <f t="shared" si="111"/>
        <v>0</v>
      </c>
      <c r="AF263" s="94">
        <f t="shared" si="111"/>
        <v>0</v>
      </c>
      <c r="AG263" s="94">
        <f t="shared" si="111"/>
        <v>0</v>
      </c>
      <c r="AH263" s="9">
        <f t="shared" si="111"/>
        <v>0</v>
      </c>
      <c r="AI263" s="9">
        <f t="shared" si="111"/>
        <v>0</v>
      </c>
      <c r="AJ263" s="9">
        <f t="shared" si="111"/>
        <v>0</v>
      </c>
      <c r="AK263" s="94">
        <f t="shared" si="111"/>
        <v>11.5</v>
      </c>
      <c r="AL263" s="94">
        <f t="shared" si="111"/>
        <v>0</v>
      </c>
      <c r="AM263" s="94">
        <f t="shared" si="111"/>
        <v>0</v>
      </c>
      <c r="AN263" s="94">
        <f t="shared" si="111"/>
        <v>0</v>
      </c>
      <c r="AO263" s="94">
        <f t="shared" si="111"/>
        <v>0</v>
      </c>
      <c r="AP263" s="94">
        <f t="shared" si="111"/>
        <v>0</v>
      </c>
      <c r="AQ263" s="94">
        <f t="shared" si="111"/>
        <v>0</v>
      </c>
      <c r="AR263" s="94">
        <f t="shared" si="111"/>
        <v>0</v>
      </c>
      <c r="AS263" s="94">
        <f t="shared" si="111"/>
        <v>0</v>
      </c>
      <c r="AT263" s="94">
        <f t="shared" si="111"/>
        <v>0</v>
      </c>
      <c r="AU263" s="9">
        <f t="shared" si="111"/>
        <v>0</v>
      </c>
      <c r="AV263" s="303"/>
    </row>
    <row r="264" spans="1:48" ht="17.25" hidden="1" customHeight="1" x14ac:dyDescent="0.25">
      <c r="A264" s="18"/>
      <c r="B264" s="19"/>
      <c r="C264" s="358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12">O160</f>
        <v>196.47309999999999</v>
      </c>
      <c r="P264" s="9">
        <f t="shared" si="112"/>
        <v>0</v>
      </c>
      <c r="Q264" s="9">
        <f t="shared" si="112"/>
        <v>0</v>
      </c>
      <c r="R264" s="9">
        <f t="shared" si="112"/>
        <v>0</v>
      </c>
      <c r="S264" s="9">
        <f t="shared" si="112"/>
        <v>0</v>
      </c>
      <c r="T264" s="9">
        <f t="shared" si="112"/>
        <v>0</v>
      </c>
      <c r="U264" s="9">
        <f t="shared" si="105"/>
        <v>545.41428999999994</v>
      </c>
      <c r="V264" s="13" t="s">
        <v>202</v>
      </c>
      <c r="W264" s="94">
        <f t="shared" ref="W264:AU264" si="113">W160</f>
        <v>0</v>
      </c>
      <c r="X264" s="94">
        <f t="shared" si="113"/>
        <v>0</v>
      </c>
      <c r="Y264" s="94">
        <f t="shared" si="113"/>
        <v>0</v>
      </c>
      <c r="Z264" s="94">
        <f t="shared" si="113"/>
        <v>0</v>
      </c>
      <c r="AA264" s="94">
        <f t="shared" si="113"/>
        <v>0</v>
      </c>
      <c r="AB264" s="94">
        <f t="shared" si="113"/>
        <v>0</v>
      </c>
      <c r="AC264" s="94">
        <f t="shared" si="113"/>
        <v>0</v>
      </c>
      <c r="AD264" s="94">
        <f t="shared" si="113"/>
        <v>0</v>
      </c>
      <c r="AE264" s="94">
        <f t="shared" si="113"/>
        <v>0</v>
      </c>
      <c r="AF264" s="94">
        <f t="shared" si="113"/>
        <v>0</v>
      </c>
      <c r="AG264" s="94">
        <f t="shared" si="113"/>
        <v>0</v>
      </c>
      <c r="AH264" s="9">
        <f t="shared" si="113"/>
        <v>0</v>
      </c>
      <c r="AI264" s="9">
        <f t="shared" si="113"/>
        <v>0</v>
      </c>
      <c r="AJ264" s="9">
        <f t="shared" si="113"/>
        <v>0</v>
      </c>
      <c r="AK264" s="94">
        <f t="shared" si="113"/>
        <v>0</v>
      </c>
      <c r="AL264" s="94">
        <f t="shared" si="113"/>
        <v>0</v>
      </c>
      <c r="AM264" s="94">
        <f t="shared" si="113"/>
        <v>0</v>
      </c>
      <c r="AN264" s="94">
        <f t="shared" si="113"/>
        <v>0</v>
      </c>
      <c r="AO264" s="94">
        <f t="shared" si="113"/>
        <v>0</v>
      </c>
      <c r="AP264" s="94">
        <f t="shared" si="113"/>
        <v>0</v>
      </c>
      <c r="AQ264" s="94">
        <f t="shared" si="113"/>
        <v>0</v>
      </c>
      <c r="AR264" s="94">
        <f t="shared" si="113"/>
        <v>0</v>
      </c>
      <c r="AS264" s="94">
        <f t="shared" si="113"/>
        <v>0</v>
      </c>
      <c r="AT264" s="94">
        <f t="shared" si="113"/>
        <v>0</v>
      </c>
      <c r="AU264" s="9">
        <f t="shared" si="113"/>
        <v>0</v>
      </c>
      <c r="AV264" s="303"/>
    </row>
    <row r="265" spans="1:48" ht="17.25" hidden="1" customHeight="1" x14ac:dyDescent="0.25">
      <c r="A265" s="489"/>
      <c r="B265" s="490"/>
      <c r="C265" s="490"/>
      <c r="D265" s="490"/>
      <c r="E265" s="49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31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231">
        <f t="shared" si="114"/>
        <v>246.74614</v>
      </c>
      <c r="P265" s="231">
        <f t="shared" si="114"/>
        <v>12.95017</v>
      </c>
      <c r="Q265" s="231">
        <f t="shared" si="114"/>
        <v>175.47332</v>
      </c>
      <c r="R265" s="231">
        <f t="shared" si="114"/>
        <v>731.70337000000006</v>
      </c>
      <c r="S265" s="231">
        <f t="shared" si="114"/>
        <v>879.85803999999996</v>
      </c>
      <c r="T265" s="231">
        <f t="shared" si="114"/>
        <v>181.02941000000001</v>
      </c>
      <c r="U265" s="232">
        <f t="shared" si="105"/>
        <v>2804.88976</v>
      </c>
      <c r="V265" s="232" t="s">
        <v>11</v>
      </c>
      <c r="W265" s="194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194">
        <f t="shared" si="115"/>
        <v>52759.93</v>
      </c>
      <c r="Y265" s="194">
        <f t="shared" si="115"/>
        <v>1070</v>
      </c>
      <c r="Z265" s="194">
        <f t="shared" si="115"/>
        <v>1070</v>
      </c>
      <c r="AA265" s="194">
        <f t="shared" si="115"/>
        <v>1070</v>
      </c>
      <c r="AB265" s="194">
        <f t="shared" si="115"/>
        <v>1070</v>
      </c>
      <c r="AC265" s="194">
        <f t="shared" si="115"/>
        <v>1070</v>
      </c>
      <c r="AD265" s="194">
        <f t="shared" si="115"/>
        <v>1070</v>
      </c>
      <c r="AE265" s="194">
        <f t="shared" si="115"/>
        <v>1070</v>
      </c>
      <c r="AF265" s="194">
        <f t="shared" si="115"/>
        <v>1476.5677700000001</v>
      </c>
      <c r="AG265" s="194">
        <f t="shared" si="115"/>
        <v>1720.587</v>
      </c>
      <c r="AH265" s="231">
        <f t="shared" si="115"/>
        <v>0</v>
      </c>
      <c r="AI265" s="231">
        <f t="shared" si="115"/>
        <v>0</v>
      </c>
      <c r="AJ265" s="231">
        <f t="shared" si="115"/>
        <v>0</v>
      </c>
      <c r="AK265" s="194">
        <f t="shared" si="115"/>
        <v>2728.0277699999997</v>
      </c>
      <c r="AL265" s="194">
        <f t="shared" si="115"/>
        <v>0</v>
      </c>
      <c r="AM265" s="194">
        <f t="shared" si="115"/>
        <v>0</v>
      </c>
      <c r="AN265" s="194">
        <f t="shared" si="115"/>
        <v>0</v>
      </c>
      <c r="AO265" s="194">
        <f t="shared" si="115"/>
        <v>0</v>
      </c>
      <c r="AP265" s="194">
        <f t="shared" si="115"/>
        <v>0</v>
      </c>
      <c r="AQ265" s="194">
        <f t="shared" si="115"/>
        <v>0</v>
      </c>
      <c r="AR265" s="194">
        <f t="shared" si="115"/>
        <v>0</v>
      </c>
      <c r="AS265" s="194">
        <f t="shared" si="115"/>
        <v>0</v>
      </c>
      <c r="AT265" s="194">
        <f t="shared" si="115"/>
        <v>0</v>
      </c>
      <c r="AU265" s="231">
        <f t="shared" si="115"/>
        <v>0</v>
      </c>
      <c r="AV265" s="329"/>
    </row>
    <row r="266" spans="1:48" ht="15.75" hidden="1" customHeight="1" x14ac:dyDescent="0.25">
      <c r="A266" s="406" t="s">
        <v>28</v>
      </c>
      <c r="B266" s="407"/>
      <c r="C266" s="407"/>
      <c r="D266" s="407"/>
      <c r="E266" s="407"/>
      <c r="F266" s="407"/>
      <c r="G266" s="407"/>
      <c r="H266" s="407"/>
      <c r="I266" s="407"/>
      <c r="J266" s="407"/>
      <c r="K266" s="407"/>
      <c r="L266" s="407"/>
      <c r="M266" s="407"/>
      <c r="N266" s="407"/>
      <c r="O266" s="407"/>
      <c r="P266" s="407"/>
      <c r="Q266" s="407"/>
      <c r="R266" s="407"/>
      <c r="S266" s="407"/>
      <c r="T266" s="407"/>
      <c r="U266" s="407"/>
      <c r="V266" s="407"/>
      <c r="W266" s="408"/>
      <c r="X266" s="408"/>
      <c r="Y266" s="408"/>
      <c r="Z266" s="408"/>
      <c r="AA266" s="408"/>
      <c r="AB266" s="408"/>
      <c r="AC266" s="408"/>
      <c r="AD266" s="408"/>
      <c r="AE266" s="408"/>
      <c r="AF266" s="408"/>
      <c r="AG266" s="408"/>
      <c r="AH266" s="408"/>
      <c r="AI266" s="408"/>
      <c r="AJ266" s="408"/>
      <c r="AK266" s="408"/>
      <c r="AL266" s="408"/>
      <c r="AM266" s="408"/>
      <c r="AN266" s="408"/>
      <c r="AO266" s="408"/>
      <c r="AP266" s="408"/>
      <c r="AQ266" s="408"/>
      <c r="AR266" s="408"/>
      <c r="AS266" s="408"/>
      <c r="AT266" s="408"/>
      <c r="AU266" s="408"/>
      <c r="AV266" s="409"/>
    </row>
    <row r="267" spans="1:48" ht="15.75" hidden="1" customHeight="1" x14ac:dyDescent="0.25">
      <c r="A267" s="410" t="s">
        <v>29</v>
      </c>
      <c r="B267" s="411"/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2"/>
      <c r="X267" s="412"/>
      <c r="Y267" s="412"/>
      <c r="Z267" s="412"/>
      <c r="AA267" s="412"/>
      <c r="AB267" s="412"/>
      <c r="AC267" s="412"/>
      <c r="AD267" s="412"/>
      <c r="AE267" s="412"/>
      <c r="AF267" s="412"/>
      <c r="AG267" s="412"/>
      <c r="AH267" s="412"/>
      <c r="AI267" s="412"/>
      <c r="AJ267" s="412"/>
      <c r="AK267" s="412"/>
      <c r="AL267" s="412"/>
      <c r="AM267" s="412"/>
      <c r="AN267" s="412"/>
      <c r="AO267" s="412"/>
      <c r="AP267" s="412"/>
      <c r="AQ267" s="412"/>
      <c r="AR267" s="412"/>
      <c r="AS267" s="412"/>
      <c r="AT267" s="412"/>
      <c r="AU267" s="412"/>
      <c r="AV267" s="413"/>
    </row>
    <row r="268" spans="1:48" ht="15.75" hidden="1" customHeight="1" x14ac:dyDescent="0.25">
      <c r="A268" s="414" t="s">
        <v>170</v>
      </c>
      <c r="B268" s="415"/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  <c r="U268" s="415"/>
      <c r="V268" s="415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6"/>
      <c r="AG268" s="416"/>
      <c r="AH268" s="416"/>
      <c r="AI268" s="416"/>
      <c r="AJ268" s="416"/>
      <c r="AK268" s="416"/>
      <c r="AL268" s="416"/>
      <c r="AM268" s="416"/>
      <c r="AN268" s="416"/>
      <c r="AO268" s="416"/>
      <c r="AP268" s="416"/>
      <c r="AQ268" s="416"/>
      <c r="AR268" s="416"/>
      <c r="AS268" s="416"/>
      <c r="AT268" s="416"/>
      <c r="AU268" s="416"/>
      <c r="AV268" s="417"/>
    </row>
    <row r="269" spans="1:48" ht="19.5" customHeight="1" x14ac:dyDescent="0.25">
      <c r="A269" s="472"/>
      <c r="B269" s="421" t="s">
        <v>238</v>
      </c>
      <c r="C269" s="603" t="s">
        <v>98</v>
      </c>
      <c r="D269" s="421" t="s">
        <v>265</v>
      </c>
      <c r="E269" s="42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421" t="s">
        <v>80</v>
      </c>
      <c r="K269" s="421" t="s">
        <v>79</v>
      </c>
      <c r="L269" s="462">
        <v>5.9029999999999996</v>
      </c>
      <c r="M269" s="46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6">SUM(N269:T269)</f>
        <v>5.9027999999999992</v>
      </c>
      <c r="V269" s="7" t="s">
        <v>3</v>
      </c>
      <c r="W269" s="94">
        <v>192.06</v>
      </c>
      <c r="X269" s="94">
        <f>X270</f>
        <v>0</v>
      </c>
      <c r="Y269" s="94">
        <f t="shared" ref="Y269:AG269" si="117">Y270</f>
        <v>0</v>
      </c>
      <c r="Z269" s="94">
        <f t="shared" si="117"/>
        <v>0</v>
      </c>
      <c r="AA269" s="94">
        <f t="shared" si="117"/>
        <v>0</v>
      </c>
      <c r="AB269" s="94">
        <f t="shared" si="117"/>
        <v>0</v>
      </c>
      <c r="AC269" s="94">
        <f t="shared" si="117"/>
        <v>0</v>
      </c>
      <c r="AD269" s="94">
        <f t="shared" si="117"/>
        <v>0</v>
      </c>
      <c r="AE269" s="94">
        <f t="shared" si="117"/>
        <v>0</v>
      </c>
      <c r="AF269" s="94">
        <f t="shared" si="117"/>
        <v>0</v>
      </c>
      <c r="AG269" s="94">
        <f t="shared" si="117"/>
        <v>0</v>
      </c>
      <c r="AH269" s="5">
        <v>0</v>
      </c>
      <c r="AI269" s="5">
        <v>0</v>
      </c>
      <c r="AJ269" s="5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5">
        <v>0</v>
      </c>
      <c r="AV269" s="583" t="s">
        <v>998</v>
      </c>
    </row>
    <row r="270" spans="1:48" s="235" customFormat="1" ht="27.75" hidden="1" customHeight="1" x14ac:dyDescent="0.25">
      <c r="A270" s="473"/>
      <c r="B270" s="421"/>
      <c r="C270" s="603"/>
      <c r="D270" s="421"/>
      <c r="E270" s="421"/>
      <c r="F270" s="233"/>
      <c r="G270" s="233"/>
      <c r="H270" s="233"/>
      <c r="I270" s="233"/>
      <c r="J270" s="421"/>
      <c r="K270" s="421"/>
      <c r="L270" s="462"/>
      <c r="M270" s="462"/>
      <c r="N270" s="234"/>
      <c r="O270" s="234"/>
      <c r="P270" s="234"/>
      <c r="Q270" s="234"/>
      <c r="R270" s="234"/>
      <c r="S270" s="234"/>
      <c r="T270" s="234"/>
      <c r="U270" s="234"/>
      <c r="V270" s="236" t="s">
        <v>928</v>
      </c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34"/>
      <c r="AI270" s="234"/>
      <c r="AJ270" s="234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34"/>
      <c r="AV270" s="587"/>
    </row>
    <row r="271" spans="1:48" ht="19.5" customHeight="1" x14ac:dyDescent="0.25">
      <c r="A271" s="473"/>
      <c r="B271" s="421"/>
      <c r="C271" s="603"/>
      <c r="D271" s="421"/>
      <c r="E271" s="421"/>
      <c r="F271" s="6" t="s">
        <v>19</v>
      </c>
      <c r="G271" s="6" t="s">
        <v>22</v>
      </c>
      <c r="H271" s="6" t="s">
        <v>59</v>
      </c>
      <c r="I271" s="6" t="s">
        <v>101</v>
      </c>
      <c r="J271" s="421"/>
      <c r="K271" s="421"/>
      <c r="L271" s="462"/>
      <c r="M271" s="46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6"/>
        <v>0</v>
      </c>
      <c r="V271" s="5" t="s">
        <v>8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0</v>
      </c>
      <c r="AC271" s="94">
        <v>0</v>
      </c>
      <c r="AD271" s="94">
        <v>0</v>
      </c>
      <c r="AE271" s="94">
        <v>0</v>
      </c>
      <c r="AF271" s="94">
        <v>0</v>
      </c>
      <c r="AG271" s="94">
        <v>0</v>
      </c>
      <c r="AH271" s="5">
        <v>0</v>
      </c>
      <c r="AI271" s="5">
        <v>0</v>
      </c>
      <c r="AJ271" s="5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5">
        <v>0</v>
      </c>
      <c r="AV271" s="587"/>
    </row>
    <row r="272" spans="1:48" ht="19.5" customHeight="1" x14ac:dyDescent="0.25">
      <c r="A272" s="473"/>
      <c r="B272" s="421"/>
      <c r="C272" s="603"/>
      <c r="D272" s="421"/>
      <c r="E272" s="421"/>
      <c r="F272" s="423" t="s">
        <v>39</v>
      </c>
      <c r="G272" s="423" t="s">
        <v>21</v>
      </c>
      <c r="H272" s="423" t="s">
        <v>59</v>
      </c>
      <c r="I272" s="423" t="s">
        <v>365</v>
      </c>
      <c r="J272" s="421"/>
      <c r="K272" s="421"/>
      <c r="L272" s="462"/>
      <c r="M272" s="46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6"/>
        <v>0</v>
      </c>
      <c r="V272" s="7" t="s">
        <v>50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0</v>
      </c>
      <c r="AF272" s="94">
        <v>0</v>
      </c>
      <c r="AG272" s="94">
        <v>0</v>
      </c>
      <c r="AH272" s="5">
        <v>0</v>
      </c>
      <c r="AI272" s="5">
        <v>0</v>
      </c>
      <c r="AJ272" s="5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5">
        <v>0</v>
      </c>
      <c r="AV272" s="587"/>
    </row>
    <row r="273" spans="1:48" ht="19.5" customHeight="1" x14ac:dyDescent="0.25">
      <c r="A273" s="473"/>
      <c r="B273" s="421"/>
      <c r="C273" s="603"/>
      <c r="D273" s="421"/>
      <c r="E273" s="421"/>
      <c r="F273" s="423"/>
      <c r="G273" s="423"/>
      <c r="H273" s="423"/>
      <c r="I273" s="423"/>
      <c r="J273" s="421"/>
      <c r="K273" s="421"/>
      <c r="L273" s="462"/>
      <c r="M273" s="46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6"/>
        <v>0</v>
      </c>
      <c r="V273" s="7" t="s">
        <v>51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5">
        <v>0</v>
      </c>
      <c r="AI273" s="5">
        <v>0</v>
      </c>
      <c r="AJ273" s="5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5">
        <v>0</v>
      </c>
      <c r="AV273" s="587"/>
    </row>
    <row r="274" spans="1:48" ht="18" customHeight="1" x14ac:dyDescent="0.25">
      <c r="A274" s="473"/>
      <c r="B274" s="421"/>
      <c r="C274" s="603"/>
      <c r="D274" s="421"/>
      <c r="E274" s="421"/>
      <c r="F274" s="423"/>
      <c r="G274" s="423"/>
      <c r="H274" s="423"/>
      <c r="I274" s="423"/>
      <c r="J274" s="421"/>
      <c r="K274" s="421"/>
      <c r="L274" s="462"/>
      <c r="M274" s="46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6"/>
        <v>0</v>
      </c>
      <c r="V274" s="7" t="s">
        <v>52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0</v>
      </c>
      <c r="AC274" s="94">
        <v>0</v>
      </c>
      <c r="AD274" s="94">
        <v>0</v>
      </c>
      <c r="AE274" s="94">
        <v>0</v>
      </c>
      <c r="AF274" s="94">
        <v>0</v>
      </c>
      <c r="AG274" s="94">
        <v>0</v>
      </c>
      <c r="AH274" s="5">
        <v>0</v>
      </c>
      <c r="AI274" s="5">
        <v>0</v>
      </c>
      <c r="AJ274" s="5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5">
        <v>0</v>
      </c>
      <c r="AV274" s="586"/>
    </row>
    <row r="275" spans="1:48" ht="18" customHeight="1" x14ac:dyDescent="0.25">
      <c r="A275" s="473"/>
      <c r="B275" s="421"/>
      <c r="C275" s="603"/>
      <c r="D275" s="421"/>
      <c r="E275" s="421"/>
      <c r="F275" s="423"/>
      <c r="G275" s="423"/>
      <c r="H275" s="423"/>
      <c r="I275" s="423"/>
      <c r="J275" s="421"/>
      <c r="K275" s="421"/>
      <c r="L275" s="462"/>
      <c r="M275" s="488"/>
      <c r="N275" s="231">
        <f t="shared" ref="N275:T275" si="118">SUM(N269:N274)</f>
        <v>0.89344999999999997</v>
      </c>
      <c r="O275" s="231">
        <f t="shared" si="118"/>
        <v>1.05149</v>
      </c>
      <c r="P275" s="231">
        <f t="shared" si="118"/>
        <v>3.7658</v>
      </c>
      <c r="Q275" s="231">
        <f t="shared" si="118"/>
        <v>0.19206000000000001</v>
      </c>
      <c r="R275" s="231">
        <f t="shared" si="118"/>
        <v>0</v>
      </c>
      <c r="S275" s="231">
        <f t="shared" si="118"/>
        <v>0</v>
      </c>
      <c r="T275" s="231">
        <f t="shared" si="118"/>
        <v>0</v>
      </c>
      <c r="U275" s="232">
        <f t="shared" si="116"/>
        <v>5.9027999999999992</v>
      </c>
      <c r="V275" s="232" t="s">
        <v>11</v>
      </c>
      <c r="W275" s="194">
        <f t="shared" ref="W275:AU275" si="119">SUM(W269:W274)</f>
        <v>192.06</v>
      </c>
      <c r="X275" s="194">
        <f>X269+X271+X272+X273+X274</f>
        <v>0</v>
      </c>
      <c r="Y275" s="194">
        <f t="shared" si="119"/>
        <v>0</v>
      </c>
      <c r="Z275" s="194">
        <f t="shared" si="119"/>
        <v>0</v>
      </c>
      <c r="AA275" s="194">
        <f t="shared" si="119"/>
        <v>0</v>
      </c>
      <c r="AB275" s="194">
        <f t="shared" si="119"/>
        <v>0</v>
      </c>
      <c r="AC275" s="194">
        <f t="shared" si="119"/>
        <v>0</v>
      </c>
      <c r="AD275" s="194">
        <f t="shared" si="119"/>
        <v>0</v>
      </c>
      <c r="AE275" s="194">
        <f t="shared" si="119"/>
        <v>0</v>
      </c>
      <c r="AF275" s="194">
        <f t="shared" si="119"/>
        <v>0</v>
      </c>
      <c r="AG275" s="194">
        <f>AG269+AG271+AG272+AG273+AG274</f>
        <v>0</v>
      </c>
      <c r="AH275" s="231">
        <f t="shared" si="119"/>
        <v>0</v>
      </c>
      <c r="AI275" s="231">
        <f t="shared" si="119"/>
        <v>0</v>
      </c>
      <c r="AJ275" s="231">
        <f t="shared" si="119"/>
        <v>0</v>
      </c>
      <c r="AK275" s="194">
        <f t="shared" si="119"/>
        <v>0</v>
      </c>
      <c r="AL275" s="194">
        <f t="shared" si="119"/>
        <v>0</v>
      </c>
      <c r="AM275" s="194">
        <f t="shared" si="119"/>
        <v>0</v>
      </c>
      <c r="AN275" s="194">
        <f t="shared" si="119"/>
        <v>0</v>
      </c>
      <c r="AO275" s="194">
        <f t="shared" si="119"/>
        <v>0</v>
      </c>
      <c r="AP275" s="194">
        <f t="shared" si="119"/>
        <v>0</v>
      </c>
      <c r="AQ275" s="194">
        <f t="shared" si="119"/>
        <v>0</v>
      </c>
      <c r="AR275" s="194">
        <f t="shared" si="119"/>
        <v>0</v>
      </c>
      <c r="AS275" s="194">
        <f t="shared" si="119"/>
        <v>0</v>
      </c>
      <c r="AT275" s="194">
        <f t="shared" si="119"/>
        <v>0</v>
      </c>
      <c r="AU275" s="231">
        <f t="shared" si="119"/>
        <v>0</v>
      </c>
      <c r="AV275" s="329"/>
    </row>
    <row r="276" spans="1:48" ht="19.5" customHeight="1" x14ac:dyDescent="0.25">
      <c r="A276" s="473"/>
      <c r="B276" s="421" t="s">
        <v>239</v>
      </c>
      <c r="C276" s="603" t="s">
        <v>99</v>
      </c>
      <c r="D276" s="421" t="s">
        <v>265</v>
      </c>
      <c r="E276" s="421" t="s">
        <v>139</v>
      </c>
      <c r="F276" s="6" t="s">
        <v>18</v>
      </c>
      <c r="G276" s="6" t="s">
        <v>20</v>
      </c>
      <c r="H276" s="6" t="s">
        <v>59</v>
      </c>
      <c r="I276" s="6" t="s">
        <v>319</v>
      </c>
      <c r="J276" s="421" t="s">
        <v>82</v>
      </c>
      <c r="K276" s="421" t="s">
        <v>82</v>
      </c>
      <c r="L276" s="421" t="s">
        <v>102</v>
      </c>
      <c r="M276" s="46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6"/>
        <v>1.29094</v>
      </c>
      <c r="V276" s="7" t="s">
        <v>3</v>
      </c>
      <c r="W276" s="94">
        <v>0</v>
      </c>
      <c r="X276" s="94">
        <f>SUM(X277:X279)</f>
        <v>0</v>
      </c>
      <c r="Y276" s="94">
        <f t="shared" ref="Y276:AR276" si="120">SUM(Y277:Y279)</f>
        <v>0</v>
      </c>
      <c r="Z276" s="94">
        <f t="shared" si="120"/>
        <v>0</v>
      </c>
      <c r="AA276" s="94">
        <f t="shared" si="120"/>
        <v>0</v>
      </c>
      <c r="AB276" s="94">
        <f t="shared" si="120"/>
        <v>0</v>
      </c>
      <c r="AC276" s="94">
        <f t="shared" si="120"/>
        <v>0</v>
      </c>
      <c r="AD276" s="94">
        <f t="shared" si="120"/>
        <v>0</v>
      </c>
      <c r="AE276" s="94">
        <f t="shared" si="120"/>
        <v>0</v>
      </c>
      <c r="AF276" s="94">
        <f t="shared" si="120"/>
        <v>0</v>
      </c>
      <c r="AG276" s="94">
        <f t="shared" si="120"/>
        <v>0</v>
      </c>
      <c r="AH276" s="5">
        <f t="shared" si="120"/>
        <v>870.53</v>
      </c>
      <c r="AI276" s="5">
        <f t="shared" si="120"/>
        <v>870.53</v>
      </c>
      <c r="AJ276" s="5">
        <f t="shared" si="120"/>
        <v>870.53</v>
      </c>
      <c r="AK276" s="94">
        <f t="shared" si="120"/>
        <v>870.52800000000002</v>
      </c>
      <c r="AL276" s="94">
        <f t="shared" si="120"/>
        <v>0</v>
      </c>
      <c r="AM276" s="94">
        <f t="shared" si="120"/>
        <v>0</v>
      </c>
      <c r="AN276" s="94">
        <f t="shared" si="120"/>
        <v>0</v>
      </c>
      <c r="AO276" s="94">
        <f t="shared" si="120"/>
        <v>0</v>
      </c>
      <c r="AP276" s="94">
        <f t="shared" si="120"/>
        <v>0</v>
      </c>
      <c r="AQ276" s="94">
        <f t="shared" si="120"/>
        <v>0</v>
      </c>
      <c r="AR276" s="94">
        <f t="shared" si="120"/>
        <v>0</v>
      </c>
      <c r="AS276" s="94">
        <v>0</v>
      </c>
      <c r="AT276" s="94">
        <v>0</v>
      </c>
      <c r="AU276" s="5">
        <v>0</v>
      </c>
      <c r="AV276" s="583" t="s">
        <v>999</v>
      </c>
    </row>
    <row r="277" spans="1:48" s="235" customFormat="1" ht="30" hidden="1" customHeight="1" x14ac:dyDescent="0.25">
      <c r="A277" s="473"/>
      <c r="B277" s="421"/>
      <c r="C277" s="603"/>
      <c r="D277" s="421"/>
      <c r="E277" s="421"/>
      <c r="F277" s="233"/>
      <c r="G277" s="233"/>
      <c r="H277" s="233"/>
      <c r="I277" s="233"/>
      <c r="J277" s="421"/>
      <c r="K277" s="421"/>
      <c r="L277" s="421"/>
      <c r="M277" s="462"/>
      <c r="N277" s="234"/>
      <c r="O277" s="234"/>
      <c r="P277" s="234"/>
      <c r="Q277" s="234"/>
      <c r="R277" s="234"/>
      <c r="S277" s="234"/>
      <c r="T277" s="234"/>
      <c r="U277" s="234"/>
      <c r="V277" s="237" t="s">
        <v>929</v>
      </c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34"/>
      <c r="AI277" s="234"/>
      <c r="AJ277" s="234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34"/>
      <c r="AV277" s="587"/>
    </row>
    <row r="278" spans="1:48" s="235" customFormat="1" ht="28.5" hidden="1" customHeight="1" x14ac:dyDescent="0.25">
      <c r="A278" s="473"/>
      <c r="B278" s="421"/>
      <c r="C278" s="603"/>
      <c r="D278" s="421"/>
      <c r="E278" s="421"/>
      <c r="F278" s="233"/>
      <c r="G278" s="233"/>
      <c r="H278" s="233"/>
      <c r="I278" s="233"/>
      <c r="J278" s="421"/>
      <c r="K278" s="421"/>
      <c r="L278" s="421"/>
      <c r="M278" s="462"/>
      <c r="N278" s="234"/>
      <c r="O278" s="234"/>
      <c r="P278" s="234"/>
      <c r="Q278" s="234"/>
      <c r="R278" s="234"/>
      <c r="S278" s="234"/>
      <c r="T278" s="234"/>
      <c r="U278" s="234"/>
      <c r="V278" s="237" t="s">
        <v>930</v>
      </c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34">
        <v>870.53</v>
      </c>
      <c r="AI278" s="234">
        <v>870.53</v>
      </c>
      <c r="AJ278" s="234">
        <v>870.53</v>
      </c>
      <c r="AK278" s="209">
        <v>870.52800000000002</v>
      </c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34"/>
      <c r="AV278" s="587"/>
    </row>
    <row r="279" spans="1:48" s="235" customFormat="1" ht="26.25" hidden="1" customHeight="1" x14ac:dyDescent="0.25">
      <c r="A279" s="473"/>
      <c r="B279" s="421"/>
      <c r="C279" s="603"/>
      <c r="D279" s="421"/>
      <c r="E279" s="421"/>
      <c r="F279" s="233"/>
      <c r="G279" s="233"/>
      <c r="H279" s="233"/>
      <c r="I279" s="233"/>
      <c r="J279" s="421"/>
      <c r="K279" s="421"/>
      <c r="L279" s="421"/>
      <c r="M279" s="462"/>
      <c r="N279" s="234"/>
      <c r="O279" s="234"/>
      <c r="P279" s="234"/>
      <c r="Q279" s="234"/>
      <c r="R279" s="234"/>
      <c r="S279" s="234"/>
      <c r="T279" s="234"/>
      <c r="U279" s="234"/>
      <c r="V279" s="237" t="s">
        <v>931</v>
      </c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34"/>
      <c r="AI279" s="234"/>
      <c r="AJ279" s="234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34"/>
      <c r="AV279" s="587"/>
    </row>
    <row r="280" spans="1:48" ht="19.5" customHeight="1" x14ac:dyDescent="0.25">
      <c r="A280" s="473"/>
      <c r="B280" s="421"/>
      <c r="C280" s="603"/>
      <c r="D280" s="421"/>
      <c r="E280" s="421"/>
      <c r="F280" s="6" t="s">
        <v>19</v>
      </c>
      <c r="G280" s="6" t="s">
        <v>22</v>
      </c>
      <c r="H280" s="6" t="s">
        <v>59</v>
      </c>
      <c r="I280" s="6" t="s">
        <v>320</v>
      </c>
      <c r="J280" s="421"/>
      <c r="K280" s="421"/>
      <c r="L280" s="421"/>
      <c r="M280" s="46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6"/>
        <v>0</v>
      </c>
      <c r="V280" s="5" t="s">
        <v>8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5">
        <v>0</v>
      </c>
      <c r="AI280" s="5">
        <v>0</v>
      </c>
      <c r="AJ280" s="5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5">
        <v>0</v>
      </c>
      <c r="AV280" s="587"/>
    </row>
    <row r="281" spans="1:48" ht="19.5" customHeight="1" x14ac:dyDescent="0.25">
      <c r="A281" s="473"/>
      <c r="B281" s="421"/>
      <c r="C281" s="603"/>
      <c r="D281" s="421"/>
      <c r="E281" s="421"/>
      <c r="F281" s="423" t="s">
        <v>39</v>
      </c>
      <c r="G281" s="423" t="s">
        <v>21</v>
      </c>
      <c r="H281" s="423" t="s">
        <v>59</v>
      </c>
      <c r="I281" s="423" t="s">
        <v>365</v>
      </c>
      <c r="J281" s="421"/>
      <c r="K281" s="421"/>
      <c r="L281" s="421"/>
      <c r="M281" s="46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6"/>
        <v>0</v>
      </c>
      <c r="V281" s="7" t="s">
        <v>50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5">
        <v>0</v>
      </c>
      <c r="AI281" s="5">
        <v>0</v>
      </c>
      <c r="AJ281" s="5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5">
        <v>0</v>
      </c>
      <c r="AV281" s="587"/>
    </row>
    <row r="282" spans="1:48" ht="19.5" customHeight="1" x14ac:dyDescent="0.25">
      <c r="A282" s="473"/>
      <c r="B282" s="421"/>
      <c r="C282" s="603"/>
      <c r="D282" s="421"/>
      <c r="E282" s="421"/>
      <c r="F282" s="423"/>
      <c r="G282" s="423"/>
      <c r="H282" s="423"/>
      <c r="I282" s="423"/>
      <c r="J282" s="421"/>
      <c r="K282" s="421"/>
      <c r="L282" s="421"/>
      <c r="M282" s="46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6"/>
        <v>0</v>
      </c>
      <c r="V282" s="7" t="s">
        <v>51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5">
        <v>0</v>
      </c>
      <c r="AI282" s="5">
        <v>0</v>
      </c>
      <c r="AJ282" s="5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5">
        <v>0</v>
      </c>
      <c r="AV282" s="587"/>
    </row>
    <row r="283" spans="1:48" ht="18" customHeight="1" x14ac:dyDescent="0.25">
      <c r="A283" s="473"/>
      <c r="B283" s="421"/>
      <c r="C283" s="603"/>
      <c r="D283" s="421"/>
      <c r="E283" s="421"/>
      <c r="F283" s="423"/>
      <c r="G283" s="423"/>
      <c r="H283" s="423"/>
      <c r="I283" s="423"/>
      <c r="J283" s="421"/>
      <c r="K283" s="421"/>
      <c r="L283" s="421"/>
      <c r="M283" s="46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6"/>
        <v>0</v>
      </c>
      <c r="V283" s="7" t="s">
        <v>52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5">
        <v>0</v>
      </c>
      <c r="AI283" s="5">
        <v>0</v>
      </c>
      <c r="AJ283" s="5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5">
        <v>0</v>
      </c>
      <c r="AV283" s="586"/>
    </row>
    <row r="284" spans="1:48" ht="18" customHeight="1" x14ac:dyDescent="0.25">
      <c r="A284" s="473"/>
      <c r="B284" s="421"/>
      <c r="C284" s="603"/>
      <c r="D284" s="421"/>
      <c r="E284" s="421"/>
      <c r="F284" s="423"/>
      <c r="G284" s="423"/>
      <c r="H284" s="423"/>
      <c r="I284" s="423"/>
      <c r="J284" s="421"/>
      <c r="K284" s="421"/>
      <c r="L284" s="421"/>
      <c r="M284" s="488"/>
      <c r="N284" s="231">
        <f t="shared" ref="N284:T284" si="121">SUM(N276:N283)</f>
        <v>0</v>
      </c>
      <c r="O284" s="231">
        <f t="shared" si="121"/>
        <v>0</v>
      </c>
      <c r="P284" s="231">
        <f t="shared" si="121"/>
        <v>0</v>
      </c>
      <c r="Q284" s="231">
        <f t="shared" si="121"/>
        <v>0</v>
      </c>
      <c r="R284" s="231">
        <f t="shared" si="121"/>
        <v>1.29094</v>
      </c>
      <c r="S284" s="231">
        <f t="shared" si="121"/>
        <v>0</v>
      </c>
      <c r="T284" s="231">
        <f t="shared" si="121"/>
        <v>0</v>
      </c>
      <c r="U284" s="232">
        <f t="shared" si="116"/>
        <v>1.29094</v>
      </c>
      <c r="V284" s="232" t="s">
        <v>11</v>
      </c>
      <c r="W284" s="194">
        <f t="shared" ref="W284:AU284" si="122">SUM(W276:W283)</f>
        <v>0</v>
      </c>
      <c r="X284" s="194">
        <f>X276+X280+X281+X282+X283</f>
        <v>0</v>
      </c>
      <c r="Y284" s="194">
        <f t="shared" ref="Y284:AS284" si="123">Y276+Y280+Y281+Y282+Y283</f>
        <v>0</v>
      </c>
      <c r="Z284" s="194">
        <f t="shared" si="123"/>
        <v>0</v>
      </c>
      <c r="AA284" s="194">
        <f t="shared" si="123"/>
        <v>0</v>
      </c>
      <c r="AB284" s="194">
        <f t="shared" si="123"/>
        <v>0</v>
      </c>
      <c r="AC284" s="194">
        <f t="shared" si="123"/>
        <v>0</v>
      </c>
      <c r="AD284" s="194">
        <f t="shared" si="123"/>
        <v>0</v>
      </c>
      <c r="AE284" s="194">
        <f t="shared" si="123"/>
        <v>0</v>
      </c>
      <c r="AF284" s="194">
        <f t="shared" si="123"/>
        <v>0</v>
      </c>
      <c r="AG284" s="194">
        <f t="shared" si="123"/>
        <v>0</v>
      </c>
      <c r="AH284" s="231">
        <f t="shared" si="123"/>
        <v>870.53</v>
      </c>
      <c r="AI284" s="231">
        <f t="shared" si="123"/>
        <v>870.53</v>
      </c>
      <c r="AJ284" s="231">
        <f t="shared" si="123"/>
        <v>870.53</v>
      </c>
      <c r="AK284" s="194">
        <f t="shared" si="123"/>
        <v>870.52800000000002</v>
      </c>
      <c r="AL284" s="194">
        <v>906.19500000000005</v>
      </c>
      <c r="AM284" s="194">
        <f t="shared" si="123"/>
        <v>0</v>
      </c>
      <c r="AN284" s="194">
        <f t="shared" si="123"/>
        <v>0</v>
      </c>
      <c r="AO284" s="194">
        <f t="shared" si="123"/>
        <v>0</v>
      </c>
      <c r="AP284" s="194">
        <f t="shared" si="123"/>
        <v>0</v>
      </c>
      <c r="AQ284" s="194">
        <f t="shared" si="123"/>
        <v>0</v>
      </c>
      <c r="AR284" s="194">
        <f t="shared" si="123"/>
        <v>0</v>
      </c>
      <c r="AS284" s="194">
        <f t="shared" si="123"/>
        <v>0</v>
      </c>
      <c r="AT284" s="194">
        <f t="shared" ref="AT284" si="124">AT276+AT278+AT279+AT280+AT281+AT282+AT283</f>
        <v>0</v>
      </c>
      <c r="AU284" s="231">
        <f t="shared" si="122"/>
        <v>0</v>
      </c>
      <c r="AV284" s="329"/>
    </row>
    <row r="285" spans="1:48" ht="19.5" customHeight="1" x14ac:dyDescent="0.25">
      <c r="A285" s="473"/>
      <c r="B285" s="421" t="s">
        <v>240</v>
      </c>
      <c r="C285" s="603" t="s">
        <v>100</v>
      </c>
      <c r="D285" s="421" t="s">
        <v>265</v>
      </c>
      <c r="E285" s="42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421" t="s">
        <v>82</v>
      </c>
      <c r="K285" s="421" t="s">
        <v>82</v>
      </c>
      <c r="L285" s="421" t="s">
        <v>103</v>
      </c>
      <c r="M285" s="462">
        <f t="shared" ref="M285" si="125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6"/>
        <v>3.5608399999999998</v>
      </c>
      <c r="V285" s="7" t="s">
        <v>3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5">
        <v>0</v>
      </c>
      <c r="AI285" s="5">
        <v>0</v>
      </c>
      <c r="AJ285" s="5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5">
        <v>0</v>
      </c>
      <c r="AV285" s="303"/>
    </row>
    <row r="286" spans="1:48" ht="19.5" customHeight="1" x14ac:dyDescent="0.25">
      <c r="A286" s="473"/>
      <c r="B286" s="421"/>
      <c r="C286" s="603"/>
      <c r="D286" s="421"/>
      <c r="E286" s="421"/>
      <c r="F286" s="6" t="s">
        <v>19</v>
      </c>
      <c r="G286" s="6" t="s">
        <v>22</v>
      </c>
      <c r="H286" s="6" t="s">
        <v>59</v>
      </c>
      <c r="I286" s="6" t="s">
        <v>321</v>
      </c>
      <c r="J286" s="421"/>
      <c r="K286" s="421"/>
      <c r="L286" s="421"/>
      <c r="M286" s="46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6"/>
        <v>0</v>
      </c>
      <c r="V286" s="5" t="s">
        <v>8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5">
        <v>0</v>
      </c>
      <c r="AI286" s="5">
        <v>0</v>
      </c>
      <c r="AJ286" s="5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5">
        <v>0</v>
      </c>
      <c r="AV286" s="303"/>
    </row>
    <row r="287" spans="1:48" ht="19.5" customHeight="1" x14ac:dyDescent="0.25">
      <c r="A287" s="473"/>
      <c r="B287" s="421"/>
      <c r="C287" s="603"/>
      <c r="D287" s="421"/>
      <c r="E287" s="421"/>
      <c r="F287" s="423" t="s">
        <v>39</v>
      </c>
      <c r="G287" s="423" t="s">
        <v>21</v>
      </c>
      <c r="H287" s="423" t="s">
        <v>59</v>
      </c>
      <c r="I287" s="423" t="s">
        <v>302</v>
      </c>
      <c r="J287" s="421"/>
      <c r="K287" s="421"/>
      <c r="L287" s="421"/>
      <c r="M287" s="46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6"/>
        <v>0</v>
      </c>
      <c r="V287" s="7" t="s">
        <v>50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5">
        <v>0</v>
      </c>
      <c r="AI287" s="5">
        <v>0</v>
      </c>
      <c r="AJ287" s="5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5">
        <v>0</v>
      </c>
      <c r="AV287" s="303"/>
    </row>
    <row r="288" spans="1:48" ht="19.5" customHeight="1" x14ac:dyDescent="0.25">
      <c r="A288" s="473"/>
      <c r="B288" s="421"/>
      <c r="C288" s="603"/>
      <c r="D288" s="421"/>
      <c r="E288" s="421"/>
      <c r="F288" s="423"/>
      <c r="G288" s="423"/>
      <c r="H288" s="423"/>
      <c r="I288" s="423"/>
      <c r="J288" s="421"/>
      <c r="K288" s="421"/>
      <c r="L288" s="421"/>
      <c r="M288" s="46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6"/>
        <v>0</v>
      </c>
      <c r="V288" s="7" t="s">
        <v>51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5">
        <v>0</v>
      </c>
      <c r="AI288" s="5">
        <v>0</v>
      </c>
      <c r="AJ288" s="5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0</v>
      </c>
      <c r="AT288" s="94">
        <v>0</v>
      </c>
      <c r="AU288" s="5">
        <v>0</v>
      </c>
      <c r="AV288" s="303"/>
    </row>
    <row r="289" spans="1:48" ht="18" customHeight="1" x14ac:dyDescent="0.25">
      <c r="A289" s="473"/>
      <c r="B289" s="421"/>
      <c r="C289" s="603"/>
      <c r="D289" s="421"/>
      <c r="E289" s="421"/>
      <c r="F289" s="423"/>
      <c r="G289" s="423"/>
      <c r="H289" s="423"/>
      <c r="I289" s="423"/>
      <c r="J289" s="421"/>
      <c r="K289" s="421"/>
      <c r="L289" s="421"/>
      <c r="M289" s="46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6"/>
        <v>0</v>
      </c>
      <c r="V289" s="7" t="s">
        <v>52</v>
      </c>
      <c r="W289" s="94">
        <v>0</v>
      </c>
      <c r="X289" s="94">
        <v>0</v>
      </c>
      <c r="Y289" s="94">
        <v>0</v>
      </c>
      <c r="Z289" s="94">
        <v>0</v>
      </c>
      <c r="AA289" s="94">
        <v>0</v>
      </c>
      <c r="AB289" s="94">
        <v>0</v>
      </c>
      <c r="AC289" s="94">
        <v>0</v>
      </c>
      <c r="AD289" s="94">
        <v>0</v>
      </c>
      <c r="AE289" s="94">
        <v>0</v>
      </c>
      <c r="AF289" s="94">
        <v>0</v>
      </c>
      <c r="AG289" s="94">
        <v>0</v>
      </c>
      <c r="AH289" s="5">
        <v>0</v>
      </c>
      <c r="AI289" s="5">
        <v>0</v>
      </c>
      <c r="AJ289" s="5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5">
        <v>0</v>
      </c>
      <c r="AV289" s="303"/>
    </row>
    <row r="290" spans="1:48" ht="18" customHeight="1" x14ac:dyDescent="0.25">
      <c r="A290" s="474"/>
      <c r="B290" s="421"/>
      <c r="C290" s="603"/>
      <c r="D290" s="421"/>
      <c r="E290" s="421"/>
      <c r="F290" s="423"/>
      <c r="G290" s="423"/>
      <c r="H290" s="423"/>
      <c r="I290" s="423"/>
      <c r="J290" s="421"/>
      <c r="K290" s="421"/>
      <c r="L290" s="421"/>
      <c r="M290" s="488"/>
      <c r="N290" s="231">
        <f t="shared" ref="N290:T290" si="126">SUM(N285:N289)</f>
        <v>0</v>
      </c>
      <c r="O290" s="231">
        <f t="shared" si="126"/>
        <v>0</v>
      </c>
      <c r="P290" s="231">
        <f t="shared" si="126"/>
        <v>0</v>
      </c>
      <c r="Q290" s="231">
        <f t="shared" si="126"/>
        <v>0</v>
      </c>
      <c r="R290" s="231">
        <f t="shared" si="126"/>
        <v>3.5608399999999998</v>
      </c>
      <c r="S290" s="231">
        <f t="shared" si="126"/>
        <v>0</v>
      </c>
      <c r="T290" s="231">
        <f t="shared" si="126"/>
        <v>0</v>
      </c>
      <c r="U290" s="232">
        <f t="shared" si="116"/>
        <v>3.5608399999999998</v>
      </c>
      <c r="V290" s="232" t="s">
        <v>11</v>
      </c>
      <c r="W290" s="194">
        <f t="shared" ref="W290:AU290" si="127">SUM(W285:W289)</f>
        <v>0</v>
      </c>
      <c r="X290" s="194">
        <f t="shared" si="127"/>
        <v>0</v>
      </c>
      <c r="Y290" s="194">
        <f t="shared" si="127"/>
        <v>0</v>
      </c>
      <c r="Z290" s="194">
        <f t="shared" si="127"/>
        <v>0</v>
      </c>
      <c r="AA290" s="194">
        <f t="shared" si="127"/>
        <v>0</v>
      </c>
      <c r="AB290" s="194">
        <f t="shared" si="127"/>
        <v>0</v>
      </c>
      <c r="AC290" s="194">
        <f t="shared" si="127"/>
        <v>0</v>
      </c>
      <c r="AD290" s="194">
        <f t="shared" si="127"/>
        <v>0</v>
      </c>
      <c r="AE290" s="194">
        <f t="shared" si="127"/>
        <v>0</v>
      </c>
      <c r="AF290" s="194">
        <f t="shared" si="127"/>
        <v>0</v>
      </c>
      <c r="AG290" s="194">
        <f t="shared" si="127"/>
        <v>0</v>
      </c>
      <c r="AH290" s="231">
        <f t="shared" si="127"/>
        <v>0</v>
      </c>
      <c r="AI290" s="231">
        <f t="shared" si="127"/>
        <v>0</v>
      </c>
      <c r="AJ290" s="231">
        <f t="shared" si="127"/>
        <v>0</v>
      </c>
      <c r="AK290" s="194">
        <f t="shared" si="127"/>
        <v>0</v>
      </c>
      <c r="AL290" s="194">
        <f t="shared" si="127"/>
        <v>0</v>
      </c>
      <c r="AM290" s="194">
        <f t="shared" si="127"/>
        <v>0</v>
      </c>
      <c r="AN290" s="194">
        <f t="shared" si="127"/>
        <v>0</v>
      </c>
      <c r="AO290" s="194">
        <f t="shared" si="127"/>
        <v>0</v>
      </c>
      <c r="AP290" s="194">
        <f t="shared" si="127"/>
        <v>0</v>
      </c>
      <c r="AQ290" s="194">
        <f t="shared" si="127"/>
        <v>0</v>
      </c>
      <c r="AR290" s="194">
        <f t="shared" si="127"/>
        <v>0</v>
      </c>
      <c r="AS290" s="194">
        <f t="shared" si="127"/>
        <v>0</v>
      </c>
      <c r="AT290" s="194">
        <f t="shared" si="127"/>
        <v>0</v>
      </c>
      <c r="AU290" s="231">
        <f t="shared" si="127"/>
        <v>0</v>
      </c>
      <c r="AV290" s="329"/>
    </row>
    <row r="291" spans="1:48" ht="15.75" hidden="1" customHeight="1" x14ac:dyDescent="0.25">
      <c r="A291" s="414" t="s">
        <v>169</v>
      </c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465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89"/>
      <c r="AI291" s="189"/>
      <c r="AJ291" s="189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89"/>
      <c r="AV291" s="303"/>
    </row>
    <row r="292" spans="1:48" ht="29.25" hidden="1" customHeight="1" x14ac:dyDescent="0.25">
      <c r="A292" s="469" t="s">
        <v>65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89"/>
      <c r="AI292" s="189"/>
      <c r="AJ292" s="189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89"/>
      <c r="AV292" s="303"/>
    </row>
    <row r="293" spans="1:48" ht="15.75" hidden="1" customHeight="1" x14ac:dyDescent="0.25">
      <c r="A293" s="414" t="s">
        <v>168</v>
      </c>
      <c r="B293" s="415"/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  <c r="U293" s="415"/>
      <c r="V293" s="465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89"/>
      <c r="AI293" s="189"/>
      <c r="AJ293" s="189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89"/>
      <c r="AV293" s="303"/>
    </row>
    <row r="294" spans="1:48" ht="29.25" hidden="1" customHeight="1" x14ac:dyDescent="0.25">
      <c r="A294" s="469" t="s">
        <v>65</v>
      </c>
      <c r="B294" s="470"/>
      <c r="C294" s="470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89"/>
      <c r="AI294" s="189"/>
      <c r="AJ294" s="189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89"/>
      <c r="AV294" s="303"/>
    </row>
    <row r="295" spans="1:48" ht="15.75" hidden="1" customHeight="1" x14ac:dyDescent="0.25">
      <c r="A295" s="414" t="s">
        <v>171</v>
      </c>
      <c r="B295" s="415"/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465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89"/>
      <c r="AI295" s="189"/>
      <c r="AJ295" s="189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89"/>
      <c r="AV295" s="303"/>
    </row>
    <row r="296" spans="1:48" ht="29.25" hidden="1" customHeight="1" x14ac:dyDescent="0.25">
      <c r="A296" s="469" t="s">
        <v>65</v>
      </c>
      <c r="B296" s="470"/>
      <c r="C296" s="470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89"/>
      <c r="AI296" s="189"/>
      <c r="AJ296" s="189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89"/>
      <c r="AV296" s="303"/>
    </row>
    <row r="297" spans="1:48" ht="15.75" hidden="1" customHeight="1" x14ac:dyDescent="0.25">
      <c r="A297" s="410" t="s">
        <v>30</v>
      </c>
      <c r="B297" s="411"/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2"/>
      <c r="X297" s="412"/>
      <c r="Y297" s="412"/>
      <c r="Z297" s="412"/>
      <c r="AA297" s="412"/>
      <c r="AB297" s="412"/>
      <c r="AC297" s="412"/>
      <c r="AD297" s="412"/>
      <c r="AE297" s="412"/>
      <c r="AF297" s="412"/>
      <c r="AG297" s="412"/>
      <c r="AH297" s="412"/>
      <c r="AI297" s="412"/>
      <c r="AJ297" s="412"/>
      <c r="AK297" s="412"/>
      <c r="AL297" s="412"/>
      <c r="AM297" s="412"/>
      <c r="AN297" s="412"/>
      <c r="AO297" s="412"/>
      <c r="AP297" s="412"/>
      <c r="AQ297" s="412"/>
      <c r="AR297" s="412"/>
      <c r="AS297" s="412"/>
      <c r="AT297" s="412"/>
      <c r="AU297" s="412"/>
      <c r="AV297" s="413"/>
    </row>
    <row r="298" spans="1:48" ht="15.75" hidden="1" customHeight="1" x14ac:dyDescent="0.25">
      <c r="A298" s="414" t="s">
        <v>172</v>
      </c>
      <c r="B298" s="415"/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  <c r="U298" s="415"/>
      <c r="V298" s="415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  <c r="AN298" s="416"/>
      <c r="AO298" s="416"/>
      <c r="AP298" s="416"/>
      <c r="AQ298" s="416"/>
      <c r="AR298" s="416"/>
      <c r="AS298" s="416"/>
      <c r="AT298" s="416"/>
      <c r="AU298" s="416"/>
      <c r="AV298" s="417"/>
    </row>
    <row r="299" spans="1:48" ht="19.5" customHeight="1" x14ac:dyDescent="0.25">
      <c r="A299" s="472"/>
      <c r="B299" s="421" t="s">
        <v>241</v>
      </c>
      <c r="C299" s="603" t="s">
        <v>104</v>
      </c>
      <c r="D299" s="421" t="s">
        <v>266</v>
      </c>
      <c r="E299" s="423" t="s">
        <v>141</v>
      </c>
      <c r="F299" s="6" t="s">
        <v>18</v>
      </c>
      <c r="G299" s="6" t="s">
        <v>20</v>
      </c>
      <c r="H299" s="6" t="s">
        <v>59</v>
      </c>
      <c r="I299" s="6" t="s">
        <v>296</v>
      </c>
      <c r="J299" s="464">
        <v>2019</v>
      </c>
      <c r="K299" s="464">
        <v>2021</v>
      </c>
      <c r="L299" s="462">
        <v>22.483270000000001</v>
      </c>
      <c r="M299" s="46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8">SUM(N299:T299)</f>
        <v>22.483280000000001</v>
      </c>
      <c r="V299" s="7" t="s">
        <v>3</v>
      </c>
      <c r="W299" s="94">
        <v>4809.3900000000003</v>
      </c>
      <c r="X299" s="94">
        <f>SUM(X300:X302)</f>
        <v>2975.0160000000001</v>
      </c>
      <c r="Y299" s="94">
        <f t="shared" ref="Y299:AS299" si="129">SUM(Y300:Y302)</f>
        <v>0</v>
      </c>
      <c r="Z299" s="94">
        <f t="shared" si="129"/>
        <v>0</v>
      </c>
      <c r="AA299" s="94">
        <f t="shared" si="129"/>
        <v>0</v>
      </c>
      <c r="AB299" s="94">
        <f t="shared" si="129"/>
        <v>0</v>
      </c>
      <c r="AC299" s="94">
        <f t="shared" si="129"/>
        <v>0</v>
      </c>
      <c r="AD299" s="94">
        <f t="shared" si="129"/>
        <v>0</v>
      </c>
      <c r="AE299" s="94">
        <f t="shared" si="129"/>
        <v>0</v>
      </c>
      <c r="AF299" s="94">
        <f t="shared" si="129"/>
        <v>0</v>
      </c>
      <c r="AG299" s="94">
        <f t="shared" si="129"/>
        <v>0</v>
      </c>
      <c r="AH299" s="5">
        <f t="shared" si="129"/>
        <v>0</v>
      </c>
      <c r="AI299" s="5">
        <f t="shared" si="129"/>
        <v>0</v>
      </c>
      <c r="AJ299" s="5">
        <f t="shared" si="129"/>
        <v>0</v>
      </c>
      <c r="AK299" s="94">
        <f t="shared" si="129"/>
        <v>0</v>
      </c>
      <c r="AL299" s="94">
        <f t="shared" si="129"/>
        <v>0</v>
      </c>
      <c r="AM299" s="94">
        <f t="shared" si="129"/>
        <v>0</v>
      </c>
      <c r="AN299" s="94">
        <f t="shared" si="129"/>
        <v>0</v>
      </c>
      <c r="AO299" s="94">
        <f t="shared" si="129"/>
        <v>0</v>
      </c>
      <c r="AP299" s="94">
        <f t="shared" si="129"/>
        <v>0</v>
      </c>
      <c r="AQ299" s="94">
        <f t="shared" si="129"/>
        <v>0</v>
      </c>
      <c r="AR299" s="94">
        <f t="shared" si="129"/>
        <v>0</v>
      </c>
      <c r="AS299" s="94">
        <f t="shared" si="129"/>
        <v>0</v>
      </c>
      <c r="AT299" s="94">
        <v>0</v>
      </c>
      <c r="AU299" s="5">
        <v>0</v>
      </c>
      <c r="AV299" s="583" t="s">
        <v>1000</v>
      </c>
    </row>
    <row r="300" spans="1:48" s="276" customFormat="1" ht="40.5" hidden="1" customHeight="1" x14ac:dyDescent="0.2">
      <c r="A300" s="473"/>
      <c r="B300" s="421"/>
      <c r="C300" s="603"/>
      <c r="D300" s="421"/>
      <c r="E300" s="423"/>
      <c r="F300" s="273"/>
      <c r="G300" s="273"/>
      <c r="H300" s="273"/>
      <c r="I300" s="273"/>
      <c r="J300" s="464"/>
      <c r="K300" s="464"/>
      <c r="L300" s="462"/>
      <c r="M300" s="462"/>
      <c r="N300" s="274"/>
      <c r="O300" s="274"/>
      <c r="P300" s="274"/>
      <c r="Q300" s="274"/>
      <c r="R300" s="274"/>
      <c r="S300" s="274"/>
      <c r="T300" s="274"/>
      <c r="U300" s="274"/>
      <c r="V300" s="279" t="s">
        <v>1024</v>
      </c>
      <c r="W300" s="275"/>
      <c r="X300" s="275">
        <v>2975.0160000000001</v>
      </c>
      <c r="Y300" s="275"/>
      <c r="Z300" s="275"/>
      <c r="AA300" s="275"/>
      <c r="AB300" s="275"/>
      <c r="AC300" s="275"/>
      <c r="AD300" s="275"/>
      <c r="AE300" s="275"/>
      <c r="AF300" s="275"/>
      <c r="AG300" s="275"/>
      <c r="AH300" s="274"/>
      <c r="AI300" s="274"/>
      <c r="AJ300" s="274"/>
      <c r="AK300" s="275"/>
      <c r="AL300" s="275"/>
      <c r="AM300" s="275"/>
      <c r="AN300" s="275"/>
      <c r="AO300" s="275"/>
      <c r="AP300" s="275"/>
      <c r="AQ300" s="275"/>
      <c r="AR300" s="275"/>
      <c r="AS300" s="275"/>
      <c r="AT300" s="275"/>
      <c r="AU300" s="274"/>
      <c r="AV300" s="587"/>
    </row>
    <row r="301" spans="1:48" s="235" customFormat="1" ht="19.5" hidden="1" customHeight="1" x14ac:dyDescent="0.25">
      <c r="A301" s="473"/>
      <c r="B301" s="421"/>
      <c r="C301" s="603"/>
      <c r="D301" s="421"/>
      <c r="E301" s="423"/>
      <c r="F301" s="233"/>
      <c r="G301" s="233"/>
      <c r="H301" s="233"/>
      <c r="I301" s="233"/>
      <c r="J301" s="464"/>
      <c r="K301" s="464"/>
      <c r="L301" s="462"/>
      <c r="M301" s="462"/>
      <c r="N301" s="234"/>
      <c r="O301" s="234"/>
      <c r="P301" s="234"/>
      <c r="Q301" s="234"/>
      <c r="R301" s="234"/>
      <c r="S301" s="234"/>
      <c r="T301" s="234"/>
      <c r="U301" s="234"/>
      <c r="V301" s="237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34"/>
      <c r="AI301" s="234"/>
      <c r="AJ301" s="234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34"/>
      <c r="AV301" s="587"/>
    </row>
    <row r="302" spans="1:48" s="235" customFormat="1" ht="19.5" hidden="1" customHeight="1" x14ac:dyDescent="0.25">
      <c r="A302" s="473"/>
      <c r="B302" s="421"/>
      <c r="C302" s="603"/>
      <c r="D302" s="421"/>
      <c r="E302" s="423"/>
      <c r="F302" s="233"/>
      <c r="G302" s="233"/>
      <c r="H302" s="233"/>
      <c r="I302" s="233"/>
      <c r="J302" s="464"/>
      <c r="K302" s="464"/>
      <c r="L302" s="462"/>
      <c r="M302" s="462"/>
      <c r="N302" s="234"/>
      <c r="O302" s="234"/>
      <c r="P302" s="234"/>
      <c r="Q302" s="234"/>
      <c r="R302" s="234"/>
      <c r="S302" s="234"/>
      <c r="T302" s="234"/>
      <c r="U302" s="234"/>
      <c r="V302" s="237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34"/>
      <c r="AI302" s="234"/>
      <c r="AJ302" s="234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34"/>
      <c r="AV302" s="587"/>
    </row>
    <row r="303" spans="1:48" ht="19.5" customHeight="1" x14ac:dyDescent="0.25">
      <c r="A303" s="473"/>
      <c r="B303" s="421"/>
      <c r="C303" s="603"/>
      <c r="D303" s="421"/>
      <c r="E303" s="423"/>
      <c r="F303" s="6" t="s">
        <v>19</v>
      </c>
      <c r="G303" s="6" t="s">
        <v>22</v>
      </c>
      <c r="H303" s="6" t="s">
        <v>59</v>
      </c>
      <c r="I303" s="6" t="s">
        <v>296</v>
      </c>
      <c r="J303" s="464"/>
      <c r="K303" s="464"/>
      <c r="L303" s="462"/>
      <c r="M303" s="46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8"/>
        <v>0</v>
      </c>
      <c r="V303" s="5" t="s">
        <v>8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0</v>
      </c>
      <c r="AC303" s="94">
        <v>0</v>
      </c>
      <c r="AD303" s="94">
        <v>0</v>
      </c>
      <c r="AE303" s="94">
        <v>0</v>
      </c>
      <c r="AF303" s="94">
        <v>0</v>
      </c>
      <c r="AG303" s="94">
        <v>0</v>
      </c>
      <c r="AH303" s="5">
        <v>0</v>
      </c>
      <c r="AI303" s="5">
        <v>0</v>
      </c>
      <c r="AJ303" s="5">
        <v>0</v>
      </c>
      <c r="AK303" s="94">
        <v>0</v>
      </c>
      <c r="AL303" s="94">
        <v>0</v>
      </c>
      <c r="AM303" s="94">
        <v>0</v>
      </c>
      <c r="AN303" s="94">
        <v>0</v>
      </c>
      <c r="AO303" s="94">
        <v>0</v>
      </c>
      <c r="AP303" s="94">
        <v>0</v>
      </c>
      <c r="AQ303" s="94">
        <v>0</v>
      </c>
      <c r="AR303" s="94">
        <v>0</v>
      </c>
      <c r="AS303" s="94">
        <v>0</v>
      </c>
      <c r="AT303" s="94">
        <v>0</v>
      </c>
      <c r="AU303" s="5">
        <v>0</v>
      </c>
      <c r="AV303" s="587"/>
    </row>
    <row r="304" spans="1:48" ht="19.5" customHeight="1" x14ac:dyDescent="0.25">
      <c r="A304" s="473"/>
      <c r="B304" s="421"/>
      <c r="C304" s="603"/>
      <c r="D304" s="421"/>
      <c r="E304" s="423"/>
      <c r="F304" s="423" t="s">
        <v>39</v>
      </c>
      <c r="G304" s="423" t="s">
        <v>21</v>
      </c>
      <c r="H304" s="423" t="s">
        <v>59</v>
      </c>
      <c r="I304" s="423" t="s">
        <v>316</v>
      </c>
      <c r="J304" s="464"/>
      <c r="K304" s="464"/>
      <c r="L304" s="462"/>
      <c r="M304" s="46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8"/>
        <v>0</v>
      </c>
      <c r="V304" s="7" t="s">
        <v>50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0</v>
      </c>
      <c r="AE304" s="94">
        <v>0</v>
      </c>
      <c r="AF304" s="94">
        <v>0</v>
      </c>
      <c r="AG304" s="94">
        <v>0</v>
      </c>
      <c r="AH304" s="5">
        <v>0</v>
      </c>
      <c r="AI304" s="5">
        <v>0</v>
      </c>
      <c r="AJ304" s="5">
        <v>0</v>
      </c>
      <c r="AK304" s="94">
        <v>0</v>
      </c>
      <c r="AL304" s="94">
        <v>0</v>
      </c>
      <c r="AM304" s="94">
        <v>0</v>
      </c>
      <c r="AN304" s="94">
        <v>0</v>
      </c>
      <c r="AO304" s="94">
        <v>0</v>
      </c>
      <c r="AP304" s="94">
        <v>0</v>
      </c>
      <c r="AQ304" s="94">
        <v>0</v>
      </c>
      <c r="AR304" s="94">
        <v>0</v>
      </c>
      <c r="AS304" s="94">
        <v>0</v>
      </c>
      <c r="AT304" s="94">
        <v>0</v>
      </c>
      <c r="AU304" s="5">
        <v>0</v>
      </c>
      <c r="AV304" s="587"/>
    </row>
    <row r="305" spans="1:48" ht="19.5" customHeight="1" x14ac:dyDescent="0.25">
      <c r="A305" s="473"/>
      <c r="B305" s="421"/>
      <c r="C305" s="603"/>
      <c r="D305" s="421"/>
      <c r="E305" s="423"/>
      <c r="F305" s="423"/>
      <c r="G305" s="423"/>
      <c r="H305" s="423"/>
      <c r="I305" s="423"/>
      <c r="J305" s="464"/>
      <c r="K305" s="464"/>
      <c r="L305" s="462"/>
      <c r="M305" s="46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8"/>
        <v>0</v>
      </c>
      <c r="V305" s="7" t="s">
        <v>51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0</v>
      </c>
      <c r="AE305" s="94">
        <v>0</v>
      </c>
      <c r="AF305" s="94">
        <v>0</v>
      </c>
      <c r="AG305" s="94">
        <v>0</v>
      </c>
      <c r="AH305" s="5">
        <v>0</v>
      </c>
      <c r="AI305" s="5">
        <v>0</v>
      </c>
      <c r="AJ305" s="5">
        <v>0</v>
      </c>
      <c r="AK305" s="94">
        <v>0</v>
      </c>
      <c r="AL305" s="94">
        <v>0</v>
      </c>
      <c r="AM305" s="94">
        <v>0</v>
      </c>
      <c r="AN305" s="94">
        <v>0</v>
      </c>
      <c r="AO305" s="94">
        <v>0</v>
      </c>
      <c r="AP305" s="94">
        <v>0</v>
      </c>
      <c r="AQ305" s="94">
        <v>0</v>
      </c>
      <c r="AR305" s="94">
        <v>0</v>
      </c>
      <c r="AS305" s="94">
        <v>0</v>
      </c>
      <c r="AT305" s="94">
        <v>0</v>
      </c>
      <c r="AU305" s="5">
        <v>0</v>
      </c>
      <c r="AV305" s="587"/>
    </row>
    <row r="306" spans="1:48" ht="18" customHeight="1" x14ac:dyDescent="0.25">
      <c r="A306" s="473"/>
      <c r="B306" s="421"/>
      <c r="C306" s="603"/>
      <c r="D306" s="421"/>
      <c r="E306" s="423"/>
      <c r="F306" s="423"/>
      <c r="G306" s="423"/>
      <c r="H306" s="423"/>
      <c r="I306" s="423"/>
      <c r="J306" s="464"/>
      <c r="K306" s="464"/>
      <c r="L306" s="462"/>
      <c r="M306" s="46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8"/>
        <v>0</v>
      </c>
      <c r="V306" s="7" t="s">
        <v>52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0</v>
      </c>
      <c r="AF306" s="94">
        <v>0</v>
      </c>
      <c r="AG306" s="94">
        <v>0</v>
      </c>
      <c r="AH306" s="5">
        <v>0</v>
      </c>
      <c r="AI306" s="5">
        <v>0</v>
      </c>
      <c r="AJ306" s="5">
        <v>0</v>
      </c>
      <c r="AK306" s="94">
        <v>0</v>
      </c>
      <c r="AL306" s="94">
        <v>0</v>
      </c>
      <c r="AM306" s="94">
        <v>0</v>
      </c>
      <c r="AN306" s="94">
        <v>0</v>
      </c>
      <c r="AO306" s="94">
        <v>0</v>
      </c>
      <c r="AP306" s="94">
        <v>0</v>
      </c>
      <c r="AQ306" s="94">
        <v>0</v>
      </c>
      <c r="AR306" s="94">
        <v>0</v>
      </c>
      <c r="AS306" s="94">
        <v>0</v>
      </c>
      <c r="AT306" s="94">
        <v>0</v>
      </c>
      <c r="AU306" s="5">
        <v>0</v>
      </c>
      <c r="AV306" s="586"/>
    </row>
    <row r="307" spans="1:48" ht="17.25" customHeight="1" x14ac:dyDescent="0.25">
      <c r="A307" s="473"/>
      <c r="B307" s="421"/>
      <c r="C307" s="603"/>
      <c r="D307" s="421"/>
      <c r="E307" s="423"/>
      <c r="F307" s="423"/>
      <c r="G307" s="423"/>
      <c r="H307" s="423"/>
      <c r="I307" s="423"/>
      <c r="J307" s="464"/>
      <c r="K307" s="464"/>
      <c r="L307" s="462"/>
      <c r="M307" s="462"/>
      <c r="N307" s="231">
        <f t="shared" ref="N307:T307" si="130">SUM(N299:N306)</f>
        <v>0.61667000000000005</v>
      </c>
      <c r="O307" s="231">
        <f t="shared" si="130"/>
        <v>6.6655499999999996</v>
      </c>
      <c r="P307" s="231">
        <f t="shared" si="130"/>
        <v>0.88868999999999998</v>
      </c>
      <c r="Q307" s="231">
        <f t="shared" si="130"/>
        <v>4.8093899999999996</v>
      </c>
      <c r="R307" s="231">
        <f t="shared" si="130"/>
        <v>9.5029800000000009</v>
      </c>
      <c r="S307" s="231">
        <f t="shared" si="130"/>
        <v>0</v>
      </c>
      <c r="T307" s="231">
        <f t="shared" si="130"/>
        <v>0</v>
      </c>
      <c r="U307" s="232">
        <f t="shared" si="128"/>
        <v>22.483280000000001</v>
      </c>
      <c r="V307" s="232" t="s">
        <v>11</v>
      </c>
      <c r="W307" s="194">
        <f t="shared" ref="W307" si="131">SUM(W299:W306)</f>
        <v>4809.3900000000003</v>
      </c>
      <c r="X307" s="194">
        <f>X299+X303+X304+X305+X306</f>
        <v>2975.0160000000001</v>
      </c>
      <c r="Y307" s="194">
        <f t="shared" ref="Y307:AU307" si="132">Y299+Y303+Y304+Y305+Y306</f>
        <v>0</v>
      </c>
      <c r="Z307" s="194">
        <f t="shared" si="132"/>
        <v>0</v>
      </c>
      <c r="AA307" s="194">
        <f t="shared" si="132"/>
        <v>0</v>
      </c>
      <c r="AB307" s="194">
        <f t="shared" si="132"/>
        <v>0</v>
      </c>
      <c r="AC307" s="194">
        <f t="shared" si="132"/>
        <v>0</v>
      </c>
      <c r="AD307" s="194">
        <f t="shared" si="132"/>
        <v>0</v>
      </c>
      <c r="AE307" s="194">
        <f t="shared" si="132"/>
        <v>0</v>
      </c>
      <c r="AF307" s="194">
        <f t="shared" si="132"/>
        <v>0</v>
      </c>
      <c r="AG307" s="194">
        <f t="shared" si="132"/>
        <v>0</v>
      </c>
      <c r="AH307" s="231">
        <f t="shared" si="132"/>
        <v>0</v>
      </c>
      <c r="AI307" s="231">
        <f t="shared" si="132"/>
        <v>0</v>
      </c>
      <c r="AJ307" s="231">
        <f t="shared" si="132"/>
        <v>0</v>
      </c>
      <c r="AK307" s="194">
        <f t="shared" si="132"/>
        <v>0</v>
      </c>
      <c r="AL307" s="194">
        <f t="shared" si="132"/>
        <v>0</v>
      </c>
      <c r="AM307" s="194">
        <f t="shared" si="132"/>
        <v>0</v>
      </c>
      <c r="AN307" s="194">
        <f t="shared" si="132"/>
        <v>0</v>
      </c>
      <c r="AO307" s="194">
        <f t="shared" si="132"/>
        <v>0</v>
      </c>
      <c r="AP307" s="194">
        <f t="shared" si="132"/>
        <v>0</v>
      </c>
      <c r="AQ307" s="194">
        <f t="shared" si="132"/>
        <v>0</v>
      </c>
      <c r="AR307" s="194">
        <f t="shared" si="132"/>
        <v>0</v>
      </c>
      <c r="AS307" s="194">
        <f t="shared" si="132"/>
        <v>0</v>
      </c>
      <c r="AT307" s="194">
        <f t="shared" si="132"/>
        <v>0</v>
      </c>
      <c r="AU307" s="231">
        <f t="shared" si="132"/>
        <v>0</v>
      </c>
      <c r="AV307" s="329"/>
    </row>
    <row r="308" spans="1:48" ht="19.5" customHeight="1" x14ac:dyDescent="0.25">
      <c r="A308" s="473"/>
      <c r="B308" s="421" t="s">
        <v>242</v>
      </c>
      <c r="C308" s="603" t="s">
        <v>964</v>
      </c>
      <c r="D308" s="421" t="s">
        <v>267</v>
      </c>
      <c r="E308" s="423" t="s">
        <v>280</v>
      </c>
      <c r="F308" s="6" t="s">
        <v>18</v>
      </c>
      <c r="G308" s="6" t="s">
        <v>20</v>
      </c>
      <c r="H308" s="6" t="s">
        <v>296</v>
      </c>
      <c r="I308" s="6" t="s">
        <v>296</v>
      </c>
      <c r="J308" s="464">
        <v>2021</v>
      </c>
      <c r="K308" s="464">
        <v>2021</v>
      </c>
      <c r="L308" s="462">
        <v>9.9091000000000005</v>
      </c>
      <c r="M308" s="462">
        <f t="shared" ref="M308" si="133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8"/>
        <v>9.9091000000000005</v>
      </c>
      <c r="V308" s="7" t="s">
        <v>3</v>
      </c>
      <c r="W308" s="94">
        <v>7317.14</v>
      </c>
      <c r="X308" s="94">
        <v>0</v>
      </c>
      <c r="Y308" s="94">
        <v>0</v>
      </c>
      <c r="Z308" s="94">
        <v>0</v>
      </c>
      <c r="AA308" s="94">
        <v>0</v>
      </c>
      <c r="AB308" s="94">
        <v>0</v>
      </c>
      <c r="AC308" s="94">
        <v>0</v>
      </c>
      <c r="AD308" s="94">
        <v>0</v>
      </c>
      <c r="AE308" s="94">
        <v>0</v>
      </c>
      <c r="AF308" s="94">
        <v>0</v>
      </c>
      <c r="AG308" s="94">
        <v>0</v>
      </c>
      <c r="AH308" s="5">
        <v>0</v>
      </c>
      <c r="AI308" s="5">
        <v>0</v>
      </c>
      <c r="AJ308" s="5">
        <v>0</v>
      </c>
      <c r="AK308" s="94">
        <v>0</v>
      </c>
      <c r="AL308" s="94">
        <v>0</v>
      </c>
      <c r="AM308" s="94">
        <v>0</v>
      </c>
      <c r="AN308" s="94">
        <v>0</v>
      </c>
      <c r="AO308" s="94">
        <v>0</v>
      </c>
      <c r="AP308" s="94">
        <v>0</v>
      </c>
      <c r="AQ308" s="94">
        <v>0</v>
      </c>
      <c r="AR308" s="94">
        <v>0</v>
      </c>
      <c r="AS308" s="94">
        <v>0</v>
      </c>
      <c r="AT308" s="94">
        <v>0</v>
      </c>
      <c r="AU308" s="5">
        <v>0</v>
      </c>
      <c r="AV308" s="583" t="s">
        <v>1001</v>
      </c>
    </row>
    <row r="309" spans="1:48" ht="19.5" customHeight="1" x14ac:dyDescent="0.25">
      <c r="A309" s="473"/>
      <c r="B309" s="421"/>
      <c r="C309" s="603"/>
      <c r="D309" s="421"/>
      <c r="E309" s="423"/>
      <c r="F309" s="6" t="s">
        <v>19</v>
      </c>
      <c r="G309" s="6" t="s">
        <v>22</v>
      </c>
      <c r="H309" s="6" t="s">
        <v>296</v>
      </c>
      <c r="I309" s="6" t="s">
        <v>296</v>
      </c>
      <c r="J309" s="464"/>
      <c r="K309" s="464"/>
      <c r="L309" s="462"/>
      <c r="M309" s="46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8"/>
        <v>0</v>
      </c>
      <c r="V309" s="5" t="s">
        <v>8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0</v>
      </c>
      <c r="AE309" s="94">
        <v>0</v>
      </c>
      <c r="AF309" s="94">
        <v>0</v>
      </c>
      <c r="AG309" s="94">
        <v>0</v>
      </c>
      <c r="AH309" s="5">
        <v>0</v>
      </c>
      <c r="AI309" s="5">
        <v>0</v>
      </c>
      <c r="AJ309" s="5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0</v>
      </c>
      <c r="AS309" s="94">
        <v>0</v>
      </c>
      <c r="AT309" s="94">
        <v>0</v>
      </c>
      <c r="AU309" s="5">
        <v>0</v>
      </c>
      <c r="AV309" s="584"/>
    </row>
    <row r="310" spans="1:48" ht="19.5" customHeight="1" x14ac:dyDescent="0.25">
      <c r="A310" s="473"/>
      <c r="B310" s="421"/>
      <c r="C310" s="603"/>
      <c r="D310" s="421"/>
      <c r="E310" s="423"/>
      <c r="F310" s="423" t="s">
        <v>39</v>
      </c>
      <c r="G310" s="423" t="s">
        <v>21</v>
      </c>
      <c r="H310" s="423" t="s">
        <v>296</v>
      </c>
      <c r="I310" s="423" t="s">
        <v>296</v>
      </c>
      <c r="J310" s="464"/>
      <c r="K310" s="464"/>
      <c r="L310" s="462"/>
      <c r="M310" s="46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8"/>
        <v>0</v>
      </c>
      <c r="V310" s="7" t="s">
        <v>50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5">
        <v>0</v>
      </c>
      <c r="AI310" s="5">
        <v>0</v>
      </c>
      <c r="AJ310" s="5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0</v>
      </c>
      <c r="AQ310" s="94">
        <v>0</v>
      </c>
      <c r="AR310" s="94">
        <v>0</v>
      </c>
      <c r="AS310" s="94">
        <v>0</v>
      </c>
      <c r="AT310" s="94">
        <v>0</v>
      </c>
      <c r="AU310" s="5">
        <v>0</v>
      </c>
      <c r="AV310" s="584"/>
    </row>
    <row r="311" spans="1:48" ht="19.5" customHeight="1" x14ac:dyDescent="0.25">
      <c r="A311" s="473"/>
      <c r="B311" s="421"/>
      <c r="C311" s="603"/>
      <c r="D311" s="421"/>
      <c r="E311" s="423"/>
      <c r="F311" s="423"/>
      <c r="G311" s="423"/>
      <c r="H311" s="423"/>
      <c r="I311" s="423"/>
      <c r="J311" s="464"/>
      <c r="K311" s="464"/>
      <c r="L311" s="462"/>
      <c r="M311" s="46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8"/>
        <v>0</v>
      </c>
      <c r="V311" s="7" t="s">
        <v>51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0</v>
      </c>
      <c r="AC311" s="94">
        <v>0</v>
      </c>
      <c r="AD311" s="94">
        <v>0</v>
      </c>
      <c r="AE311" s="94">
        <v>0</v>
      </c>
      <c r="AF311" s="94">
        <v>0</v>
      </c>
      <c r="AG311" s="94">
        <v>0</v>
      </c>
      <c r="AH311" s="5">
        <v>0</v>
      </c>
      <c r="AI311" s="5">
        <v>0</v>
      </c>
      <c r="AJ311" s="5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5">
        <v>0</v>
      </c>
      <c r="AV311" s="584"/>
    </row>
    <row r="312" spans="1:48" ht="18" customHeight="1" x14ac:dyDescent="0.25">
      <c r="A312" s="473"/>
      <c r="B312" s="421"/>
      <c r="C312" s="603"/>
      <c r="D312" s="421"/>
      <c r="E312" s="423"/>
      <c r="F312" s="423"/>
      <c r="G312" s="423"/>
      <c r="H312" s="423"/>
      <c r="I312" s="423"/>
      <c r="J312" s="464"/>
      <c r="K312" s="464"/>
      <c r="L312" s="462"/>
      <c r="M312" s="46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8"/>
        <v>0</v>
      </c>
      <c r="V312" s="7" t="s">
        <v>52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5">
        <v>0</v>
      </c>
      <c r="AI312" s="5">
        <v>0</v>
      </c>
      <c r="AJ312" s="5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5">
        <v>0</v>
      </c>
      <c r="AV312" s="585"/>
    </row>
    <row r="313" spans="1:48" ht="17.25" customHeight="1" x14ac:dyDescent="0.25">
      <c r="A313" s="473"/>
      <c r="B313" s="421"/>
      <c r="C313" s="603"/>
      <c r="D313" s="421"/>
      <c r="E313" s="423"/>
      <c r="F313" s="423"/>
      <c r="G313" s="423"/>
      <c r="H313" s="423"/>
      <c r="I313" s="423"/>
      <c r="J313" s="464"/>
      <c r="K313" s="464"/>
      <c r="L313" s="462"/>
      <c r="M313" s="462"/>
      <c r="N313" s="231">
        <f t="shared" ref="N313:T313" si="134">SUM(N308:N312)</f>
        <v>0</v>
      </c>
      <c r="O313" s="231">
        <f t="shared" si="134"/>
        <v>0</v>
      </c>
      <c r="P313" s="231">
        <f t="shared" si="134"/>
        <v>2.5919599999999998</v>
      </c>
      <c r="Q313" s="231">
        <f t="shared" si="134"/>
        <v>7.3171400000000002</v>
      </c>
      <c r="R313" s="231">
        <f t="shared" si="134"/>
        <v>0</v>
      </c>
      <c r="S313" s="231">
        <f t="shared" si="134"/>
        <v>0</v>
      </c>
      <c r="T313" s="231">
        <f t="shared" si="134"/>
        <v>0</v>
      </c>
      <c r="U313" s="232">
        <f t="shared" si="128"/>
        <v>9.9091000000000005</v>
      </c>
      <c r="V313" s="232" t="s">
        <v>11</v>
      </c>
      <c r="W313" s="194">
        <f t="shared" ref="W313:AU313" si="135">SUM(W308:W312)</f>
        <v>7317.14</v>
      </c>
      <c r="X313" s="194">
        <f t="shared" si="135"/>
        <v>0</v>
      </c>
      <c r="Y313" s="194">
        <f t="shared" si="135"/>
        <v>0</v>
      </c>
      <c r="Z313" s="194">
        <f t="shared" si="135"/>
        <v>0</v>
      </c>
      <c r="AA313" s="194">
        <f t="shared" si="135"/>
        <v>0</v>
      </c>
      <c r="AB313" s="194">
        <f t="shared" si="135"/>
        <v>0</v>
      </c>
      <c r="AC313" s="194">
        <f t="shared" si="135"/>
        <v>0</v>
      </c>
      <c r="AD313" s="194">
        <f t="shared" si="135"/>
        <v>0</v>
      </c>
      <c r="AE313" s="194">
        <f t="shared" si="135"/>
        <v>0</v>
      </c>
      <c r="AF313" s="194">
        <f t="shared" si="135"/>
        <v>0</v>
      </c>
      <c r="AG313" s="194">
        <f t="shared" si="135"/>
        <v>0</v>
      </c>
      <c r="AH313" s="231">
        <f t="shared" si="135"/>
        <v>0</v>
      </c>
      <c r="AI313" s="231">
        <f t="shared" si="135"/>
        <v>0</v>
      </c>
      <c r="AJ313" s="231">
        <f t="shared" si="135"/>
        <v>0</v>
      </c>
      <c r="AK313" s="194">
        <f t="shared" si="135"/>
        <v>0</v>
      </c>
      <c r="AL313" s="194">
        <f t="shared" si="135"/>
        <v>0</v>
      </c>
      <c r="AM313" s="194">
        <f t="shared" si="135"/>
        <v>0</v>
      </c>
      <c r="AN313" s="194">
        <f t="shared" si="135"/>
        <v>0</v>
      </c>
      <c r="AO313" s="194">
        <f t="shared" si="135"/>
        <v>0</v>
      </c>
      <c r="AP313" s="194">
        <f t="shared" si="135"/>
        <v>0</v>
      </c>
      <c r="AQ313" s="194">
        <f t="shared" si="135"/>
        <v>0</v>
      </c>
      <c r="AR313" s="194">
        <f t="shared" si="135"/>
        <v>0</v>
      </c>
      <c r="AS313" s="194">
        <f t="shared" si="135"/>
        <v>0</v>
      </c>
      <c r="AT313" s="194">
        <f t="shared" si="135"/>
        <v>0</v>
      </c>
      <c r="AU313" s="231">
        <f t="shared" si="135"/>
        <v>0</v>
      </c>
      <c r="AV313" s="329"/>
    </row>
    <row r="314" spans="1:48" ht="19.5" customHeight="1" x14ac:dyDescent="0.25">
      <c r="A314" s="473"/>
      <c r="B314" s="421" t="s">
        <v>243</v>
      </c>
      <c r="C314" s="603" t="s">
        <v>105</v>
      </c>
      <c r="D314" s="421" t="s">
        <v>268</v>
      </c>
      <c r="E314" s="423" t="s">
        <v>278</v>
      </c>
      <c r="F314" s="6" t="s">
        <v>18</v>
      </c>
      <c r="G314" s="6" t="s">
        <v>20</v>
      </c>
      <c r="H314" s="6" t="s">
        <v>296</v>
      </c>
      <c r="I314" s="6" t="s">
        <v>296</v>
      </c>
      <c r="J314" s="464">
        <v>2020</v>
      </c>
      <c r="K314" s="464">
        <v>2022</v>
      </c>
      <c r="L314" s="462">
        <v>12.912570000000001</v>
      </c>
      <c r="M314" s="462">
        <f t="shared" ref="M314" si="136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8"/>
        <v>12.912570000000001</v>
      </c>
      <c r="V314" s="7" t="s">
        <v>3</v>
      </c>
      <c r="W314" s="94">
        <v>11314.88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5">
        <v>0</v>
      </c>
      <c r="AI314" s="5">
        <v>0</v>
      </c>
      <c r="AJ314" s="5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5">
        <v>0</v>
      </c>
      <c r="AV314" s="583" t="s">
        <v>1002</v>
      </c>
    </row>
    <row r="315" spans="1:48" ht="19.5" hidden="1" customHeight="1" x14ac:dyDescent="0.25">
      <c r="A315" s="473"/>
      <c r="B315" s="421"/>
      <c r="C315" s="603"/>
      <c r="D315" s="421"/>
      <c r="E315" s="423"/>
      <c r="F315" s="6"/>
      <c r="G315" s="6"/>
      <c r="H315" s="6"/>
      <c r="I315" s="6"/>
      <c r="J315" s="464"/>
      <c r="K315" s="464"/>
      <c r="L315" s="462"/>
      <c r="M315" s="462"/>
      <c r="N315" s="5"/>
      <c r="O315" s="5"/>
      <c r="P315" s="5"/>
      <c r="Q315" s="5"/>
      <c r="R315" s="5"/>
      <c r="S315" s="5"/>
      <c r="T315" s="5"/>
      <c r="U315" s="5"/>
      <c r="V315" s="7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5"/>
      <c r="AI315" s="5"/>
      <c r="AJ315" s="5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5"/>
      <c r="AV315" s="584"/>
    </row>
    <row r="316" spans="1:48" ht="19.5" customHeight="1" x14ac:dyDescent="0.25">
      <c r="A316" s="473"/>
      <c r="B316" s="421"/>
      <c r="C316" s="603"/>
      <c r="D316" s="421"/>
      <c r="E316" s="423"/>
      <c r="F316" s="6" t="s">
        <v>19</v>
      </c>
      <c r="G316" s="6" t="s">
        <v>22</v>
      </c>
      <c r="H316" s="6" t="s">
        <v>296</v>
      </c>
      <c r="I316" s="6" t="s">
        <v>296</v>
      </c>
      <c r="J316" s="464"/>
      <c r="K316" s="464"/>
      <c r="L316" s="462"/>
      <c r="M316" s="46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8"/>
        <v>0</v>
      </c>
      <c r="V316" s="5" t="s">
        <v>8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5">
        <v>0</v>
      </c>
      <c r="AI316" s="5">
        <v>0</v>
      </c>
      <c r="AJ316" s="5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5">
        <v>0</v>
      </c>
      <c r="AV316" s="584"/>
    </row>
    <row r="317" spans="1:48" ht="19.5" customHeight="1" x14ac:dyDescent="0.25">
      <c r="A317" s="473"/>
      <c r="B317" s="421"/>
      <c r="C317" s="603"/>
      <c r="D317" s="421"/>
      <c r="E317" s="423"/>
      <c r="F317" s="423" t="s">
        <v>39</v>
      </c>
      <c r="G317" s="423" t="s">
        <v>21</v>
      </c>
      <c r="H317" s="423" t="s">
        <v>296</v>
      </c>
      <c r="I317" s="423" t="s">
        <v>296</v>
      </c>
      <c r="J317" s="464"/>
      <c r="K317" s="464"/>
      <c r="L317" s="462"/>
      <c r="M317" s="46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8"/>
        <v>0</v>
      </c>
      <c r="V317" s="7" t="s">
        <v>50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5">
        <v>0</v>
      </c>
      <c r="AI317" s="5">
        <v>0</v>
      </c>
      <c r="AJ317" s="5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5">
        <v>0</v>
      </c>
      <c r="AV317" s="584"/>
    </row>
    <row r="318" spans="1:48" ht="19.5" customHeight="1" x14ac:dyDescent="0.25">
      <c r="A318" s="473"/>
      <c r="B318" s="421"/>
      <c r="C318" s="603"/>
      <c r="D318" s="421"/>
      <c r="E318" s="423"/>
      <c r="F318" s="423"/>
      <c r="G318" s="423"/>
      <c r="H318" s="423"/>
      <c r="I318" s="423"/>
      <c r="J318" s="464"/>
      <c r="K318" s="464"/>
      <c r="L318" s="462"/>
      <c r="M318" s="46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8"/>
        <v>0</v>
      </c>
      <c r="V318" s="7" t="s">
        <v>51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5">
        <v>0</v>
      </c>
      <c r="AI318" s="5">
        <v>0</v>
      </c>
      <c r="AJ318" s="5">
        <v>0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5">
        <v>0</v>
      </c>
      <c r="AV318" s="584"/>
    </row>
    <row r="319" spans="1:48" ht="18" customHeight="1" x14ac:dyDescent="0.25">
      <c r="A319" s="473"/>
      <c r="B319" s="421"/>
      <c r="C319" s="603"/>
      <c r="D319" s="421"/>
      <c r="E319" s="423"/>
      <c r="F319" s="423"/>
      <c r="G319" s="423"/>
      <c r="H319" s="423"/>
      <c r="I319" s="423"/>
      <c r="J319" s="464"/>
      <c r="K319" s="464"/>
      <c r="L319" s="462"/>
      <c r="M319" s="46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8"/>
        <v>0</v>
      </c>
      <c r="V319" s="7" t="s">
        <v>52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5">
        <v>0</v>
      </c>
      <c r="AI319" s="5">
        <v>0</v>
      </c>
      <c r="AJ319" s="5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5">
        <v>0</v>
      </c>
      <c r="AV319" s="586"/>
    </row>
    <row r="320" spans="1:48" ht="17.25" customHeight="1" x14ac:dyDescent="0.25">
      <c r="A320" s="473"/>
      <c r="B320" s="421"/>
      <c r="C320" s="603"/>
      <c r="D320" s="421"/>
      <c r="E320" s="423"/>
      <c r="F320" s="423"/>
      <c r="G320" s="423"/>
      <c r="H320" s="423"/>
      <c r="I320" s="423"/>
      <c r="J320" s="464"/>
      <c r="K320" s="464"/>
      <c r="L320" s="462"/>
      <c r="M320" s="462"/>
      <c r="N320" s="231">
        <f t="shared" ref="N320:T320" si="137">SUM(N314:N319)</f>
        <v>0</v>
      </c>
      <c r="O320" s="231">
        <f t="shared" si="137"/>
        <v>0</v>
      </c>
      <c r="P320" s="231">
        <f t="shared" si="137"/>
        <v>0.98</v>
      </c>
      <c r="Q320" s="231">
        <f t="shared" si="137"/>
        <v>11.31488</v>
      </c>
      <c r="R320" s="231">
        <f t="shared" si="137"/>
        <v>0.61768999999999996</v>
      </c>
      <c r="S320" s="231">
        <f t="shared" si="137"/>
        <v>0</v>
      </c>
      <c r="T320" s="231">
        <f t="shared" si="137"/>
        <v>0</v>
      </c>
      <c r="U320" s="232">
        <f t="shared" si="128"/>
        <v>12.912570000000001</v>
      </c>
      <c r="V320" s="232" t="s">
        <v>11</v>
      </c>
      <c r="W320" s="194">
        <f t="shared" ref="W320:AU320" si="138">SUM(W314:W319)</f>
        <v>11314.88</v>
      </c>
      <c r="X320" s="194">
        <f t="shared" si="138"/>
        <v>0</v>
      </c>
      <c r="Y320" s="194">
        <f t="shared" si="138"/>
        <v>0</v>
      </c>
      <c r="Z320" s="194">
        <f t="shared" si="138"/>
        <v>0</v>
      </c>
      <c r="AA320" s="194">
        <f t="shared" si="138"/>
        <v>0</v>
      </c>
      <c r="AB320" s="194">
        <f t="shared" si="138"/>
        <v>0</v>
      </c>
      <c r="AC320" s="194">
        <f t="shared" si="138"/>
        <v>0</v>
      </c>
      <c r="AD320" s="194">
        <f t="shared" si="138"/>
        <v>0</v>
      </c>
      <c r="AE320" s="194">
        <f t="shared" si="138"/>
        <v>0</v>
      </c>
      <c r="AF320" s="194">
        <f t="shared" si="138"/>
        <v>0</v>
      </c>
      <c r="AG320" s="194">
        <f t="shared" si="138"/>
        <v>0</v>
      </c>
      <c r="AH320" s="231">
        <f t="shared" si="138"/>
        <v>0</v>
      </c>
      <c r="AI320" s="231">
        <f t="shared" si="138"/>
        <v>0</v>
      </c>
      <c r="AJ320" s="231">
        <f t="shared" si="138"/>
        <v>0</v>
      </c>
      <c r="AK320" s="194">
        <f t="shared" si="138"/>
        <v>0</v>
      </c>
      <c r="AL320" s="194">
        <f t="shared" si="138"/>
        <v>0</v>
      </c>
      <c r="AM320" s="194">
        <f t="shared" si="138"/>
        <v>0</v>
      </c>
      <c r="AN320" s="194">
        <f t="shared" si="138"/>
        <v>0</v>
      </c>
      <c r="AO320" s="194">
        <f t="shared" si="138"/>
        <v>0</v>
      </c>
      <c r="AP320" s="194">
        <f t="shared" si="138"/>
        <v>0</v>
      </c>
      <c r="AQ320" s="194">
        <f t="shared" si="138"/>
        <v>0</v>
      </c>
      <c r="AR320" s="194">
        <f t="shared" si="138"/>
        <v>0</v>
      </c>
      <c r="AS320" s="194">
        <f t="shared" si="138"/>
        <v>0</v>
      </c>
      <c r="AT320" s="194">
        <f t="shared" si="138"/>
        <v>0</v>
      </c>
      <c r="AU320" s="231">
        <f t="shared" si="138"/>
        <v>0</v>
      </c>
      <c r="AV320" s="329"/>
    </row>
    <row r="321" spans="1:48" ht="19.5" customHeight="1" x14ac:dyDescent="0.25">
      <c r="A321" s="473"/>
      <c r="B321" s="421" t="s">
        <v>244</v>
      </c>
      <c r="C321" s="603" t="s">
        <v>106</v>
      </c>
      <c r="D321" s="421" t="s">
        <v>269</v>
      </c>
      <c r="E321" s="423" t="s">
        <v>281</v>
      </c>
      <c r="F321" s="6" t="s">
        <v>18</v>
      </c>
      <c r="G321" s="6" t="s">
        <v>20</v>
      </c>
      <c r="H321" s="6" t="s">
        <v>296</v>
      </c>
      <c r="I321" s="6" t="s">
        <v>296</v>
      </c>
      <c r="J321" s="464">
        <v>2021</v>
      </c>
      <c r="K321" s="464">
        <v>2022</v>
      </c>
      <c r="L321" s="462">
        <v>1.68618</v>
      </c>
      <c r="M321" s="462">
        <f t="shared" ref="M321" si="139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8"/>
        <v>1.68618</v>
      </c>
      <c r="V321" s="7" t="s">
        <v>3</v>
      </c>
      <c r="W321" s="94">
        <v>86.18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5">
        <v>0</v>
      </c>
      <c r="AI321" s="5">
        <v>0</v>
      </c>
      <c r="AJ321" s="5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5">
        <v>0</v>
      </c>
      <c r="AV321" s="583" t="s">
        <v>998</v>
      </c>
    </row>
    <row r="322" spans="1:48" ht="19.5" customHeight="1" x14ac:dyDescent="0.25">
      <c r="A322" s="473"/>
      <c r="B322" s="421"/>
      <c r="C322" s="603"/>
      <c r="D322" s="421"/>
      <c r="E322" s="423"/>
      <c r="F322" s="6" t="s">
        <v>19</v>
      </c>
      <c r="G322" s="6" t="s">
        <v>22</v>
      </c>
      <c r="H322" s="6" t="s">
        <v>296</v>
      </c>
      <c r="I322" s="6" t="s">
        <v>296</v>
      </c>
      <c r="J322" s="464"/>
      <c r="K322" s="464"/>
      <c r="L322" s="462"/>
      <c r="M322" s="46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8"/>
        <v>0</v>
      </c>
      <c r="V322" s="5" t="s">
        <v>8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5">
        <v>0</v>
      </c>
      <c r="AI322" s="5">
        <v>0</v>
      </c>
      <c r="AJ322" s="5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0</v>
      </c>
      <c r="AQ322" s="94">
        <v>0</v>
      </c>
      <c r="AR322" s="94">
        <v>0</v>
      </c>
      <c r="AS322" s="94">
        <v>0</v>
      </c>
      <c r="AT322" s="94">
        <v>0</v>
      </c>
      <c r="AU322" s="5">
        <v>0</v>
      </c>
      <c r="AV322" s="584"/>
    </row>
    <row r="323" spans="1:48" ht="19.5" customHeight="1" x14ac:dyDescent="0.25">
      <c r="A323" s="473"/>
      <c r="B323" s="421"/>
      <c r="C323" s="603"/>
      <c r="D323" s="421"/>
      <c r="E323" s="423"/>
      <c r="F323" s="423" t="s">
        <v>39</v>
      </c>
      <c r="G323" s="423" t="s">
        <v>21</v>
      </c>
      <c r="H323" s="423" t="s">
        <v>296</v>
      </c>
      <c r="I323" s="423" t="s">
        <v>296</v>
      </c>
      <c r="J323" s="464"/>
      <c r="K323" s="464"/>
      <c r="L323" s="462"/>
      <c r="M323" s="46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8"/>
        <v>0</v>
      </c>
      <c r="V323" s="7" t="s">
        <v>50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5">
        <v>0</v>
      </c>
      <c r="AI323" s="5">
        <v>0</v>
      </c>
      <c r="AJ323" s="5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5">
        <v>0</v>
      </c>
      <c r="AV323" s="584"/>
    </row>
    <row r="324" spans="1:48" ht="19.5" customHeight="1" x14ac:dyDescent="0.25">
      <c r="A324" s="473"/>
      <c r="B324" s="421"/>
      <c r="C324" s="603"/>
      <c r="D324" s="421"/>
      <c r="E324" s="423"/>
      <c r="F324" s="423"/>
      <c r="G324" s="423"/>
      <c r="H324" s="423"/>
      <c r="I324" s="423"/>
      <c r="J324" s="464"/>
      <c r="K324" s="464"/>
      <c r="L324" s="462"/>
      <c r="M324" s="46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8"/>
        <v>0</v>
      </c>
      <c r="V324" s="7" t="s">
        <v>51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0</v>
      </c>
      <c r="AF324" s="94">
        <v>0</v>
      </c>
      <c r="AG324" s="94">
        <v>0</v>
      </c>
      <c r="AH324" s="5">
        <v>0</v>
      </c>
      <c r="AI324" s="5">
        <v>0</v>
      </c>
      <c r="AJ324" s="5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5">
        <v>0</v>
      </c>
      <c r="AV324" s="584"/>
    </row>
    <row r="325" spans="1:48" ht="18" customHeight="1" x14ac:dyDescent="0.25">
      <c r="A325" s="473"/>
      <c r="B325" s="421"/>
      <c r="C325" s="603"/>
      <c r="D325" s="421"/>
      <c r="E325" s="423"/>
      <c r="F325" s="423"/>
      <c r="G325" s="423"/>
      <c r="H325" s="423"/>
      <c r="I325" s="423"/>
      <c r="J325" s="464"/>
      <c r="K325" s="464"/>
      <c r="L325" s="462"/>
      <c r="M325" s="46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8"/>
        <v>0</v>
      </c>
      <c r="V325" s="7" t="s">
        <v>52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5">
        <v>0</v>
      </c>
      <c r="AI325" s="5">
        <v>0</v>
      </c>
      <c r="AJ325" s="5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5">
        <v>0</v>
      </c>
      <c r="AV325" s="584"/>
    </row>
    <row r="326" spans="1:48" ht="17.25" customHeight="1" x14ac:dyDescent="0.25">
      <c r="A326" s="473"/>
      <c r="B326" s="421"/>
      <c r="C326" s="603"/>
      <c r="D326" s="421"/>
      <c r="E326" s="423"/>
      <c r="F326" s="423"/>
      <c r="G326" s="423"/>
      <c r="H326" s="423"/>
      <c r="I326" s="423"/>
      <c r="J326" s="464"/>
      <c r="K326" s="464"/>
      <c r="L326" s="462"/>
      <c r="M326" s="462"/>
      <c r="N326" s="231">
        <f t="shared" ref="N326:T326" si="140">SUM(N321:N325)</f>
        <v>0</v>
      </c>
      <c r="O326" s="231">
        <f t="shared" si="140"/>
        <v>0</v>
      </c>
      <c r="P326" s="231">
        <f t="shared" si="140"/>
        <v>1.6</v>
      </c>
      <c r="Q326" s="231">
        <f t="shared" si="140"/>
        <v>8.6180000000000007E-2</v>
      </c>
      <c r="R326" s="231">
        <f t="shared" si="140"/>
        <v>0</v>
      </c>
      <c r="S326" s="231">
        <f t="shared" si="140"/>
        <v>0</v>
      </c>
      <c r="T326" s="231">
        <f t="shared" si="140"/>
        <v>0</v>
      </c>
      <c r="U326" s="232">
        <f t="shared" si="128"/>
        <v>1.68618</v>
      </c>
      <c r="V326" s="232" t="s">
        <v>11</v>
      </c>
      <c r="W326" s="194">
        <f t="shared" ref="W326:AU326" si="141">SUM(W321:W325)</f>
        <v>86.18</v>
      </c>
      <c r="X326" s="194">
        <f t="shared" si="141"/>
        <v>0</v>
      </c>
      <c r="Y326" s="194">
        <f t="shared" si="141"/>
        <v>0</v>
      </c>
      <c r="Z326" s="194">
        <f t="shared" si="141"/>
        <v>0</v>
      </c>
      <c r="AA326" s="194">
        <f t="shared" si="141"/>
        <v>0</v>
      </c>
      <c r="AB326" s="194">
        <f t="shared" si="141"/>
        <v>0</v>
      </c>
      <c r="AC326" s="194">
        <f t="shared" si="141"/>
        <v>0</v>
      </c>
      <c r="AD326" s="194">
        <f t="shared" si="141"/>
        <v>0</v>
      </c>
      <c r="AE326" s="194">
        <f t="shared" si="141"/>
        <v>0</v>
      </c>
      <c r="AF326" s="194">
        <f t="shared" si="141"/>
        <v>0</v>
      </c>
      <c r="AG326" s="194">
        <f t="shared" si="141"/>
        <v>0</v>
      </c>
      <c r="AH326" s="231">
        <f t="shared" si="141"/>
        <v>0</v>
      </c>
      <c r="AI326" s="231">
        <f t="shared" si="141"/>
        <v>0</v>
      </c>
      <c r="AJ326" s="231">
        <f t="shared" si="141"/>
        <v>0</v>
      </c>
      <c r="AK326" s="194">
        <f t="shared" si="141"/>
        <v>0</v>
      </c>
      <c r="AL326" s="194">
        <f t="shared" si="141"/>
        <v>0</v>
      </c>
      <c r="AM326" s="194">
        <f t="shared" si="141"/>
        <v>0</v>
      </c>
      <c r="AN326" s="194">
        <f t="shared" si="141"/>
        <v>0</v>
      </c>
      <c r="AO326" s="194">
        <f t="shared" si="141"/>
        <v>0</v>
      </c>
      <c r="AP326" s="194">
        <f t="shared" si="141"/>
        <v>0</v>
      </c>
      <c r="AQ326" s="194">
        <f t="shared" si="141"/>
        <v>0</v>
      </c>
      <c r="AR326" s="194">
        <f t="shared" si="141"/>
        <v>0</v>
      </c>
      <c r="AS326" s="194">
        <f t="shared" si="141"/>
        <v>0</v>
      </c>
      <c r="AT326" s="194">
        <f t="shared" si="141"/>
        <v>0</v>
      </c>
      <c r="AU326" s="231">
        <f t="shared" si="141"/>
        <v>0</v>
      </c>
      <c r="AV326" s="329"/>
    </row>
    <row r="327" spans="1:48" ht="19.5" customHeight="1" x14ac:dyDescent="0.25">
      <c r="A327" s="473"/>
      <c r="B327" s="421" t="s">
        <v>245</v>
      </c>
      <c r="C327" s="603" t="s">
        <v>107</v>
      </c>
      <c r="D327" s="421" t="s">
        <v>270</v>
      </c>
      <c r="E327" s="423" t="s">
        <v>142</v>
      </c>
      <c r="F327" s="6" t="s">
        <v>18</v>
      </c>
      <c r="G327" s="6" t="s">
        <v>20</v>
      </c>
      <c r="H327" s="6" t="s">
        <v>296</v>
      </c>
      <c r="I327" s="6" t="s">
        <v>296</v>
      </c>
      <c r="J327" s="464">
        <v>2022</v>
      </c>
      <c r="K327" s="464">
        <v>2023</v>
      </c>
      <c r="L327" s="462">
        <v>17.08165</v>
      </c>
      <c r="M327" s="46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8"/>
        <v>17.08165</v>
      </c>
      <c r="V327" s="7" t="s">
        <v>3</v>
      </c>
      <c r="W327" s="94">
        <v>1539.37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5">
        <v>0</v>
      </c>
      <c r="AI327" s="5">
        <v>0</v>
      </c>
      <c r="AJ327" s="5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5">
        <v>0</v>
      </c>
      <c r="AV327" s="583" t="s">
        <v>1003</v>
      </c>
    </row>
    <row r="328" spans="1:48" ht="19.5" customHeight="1" x14ac:dyDescent="0.25">
      <c r="A328" s="473"/>
      <c r="B328" s="421"/>
      <c r="C328" s="603"/>
      <c r="D328" s="421"/>
      <c r="E328" s="423"/>
      <c r="F328" s="6" t="s">
        <v>19</v>
      </c>
      <c r="G328" s="6" t="s">
        <v>22</v>
      </c>
      <c r="H328" s="6" t="s">
        <v>296</v>
      </c>
      <c r="I328" s="6" t="s">
        <v>296</v>
      </c>
      <c r="J328" s="464"/>
      <c r="K328" s="464"/>
      <c r="L328" s="462"/>
      <c r="M328" s="46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8"/>
        <v>0</v>
      </c>
      <c r="V328" s="5" t="s">
        <v>8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5">
        <v>0</v>
      </c>
      <c r="AI328" s="5">
        <v>0</v>
      </c>
      <c r="AJ328" s="5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5">
        <v>0</v>
      </c>
      <c r="AV328" s="584"/>
    </row>
    <row r="329" spans="1:48" ht="19.5" customHeight="1" x14ac:dyDescent="0.25">
      <c r="A329" s="473"/>
      <c r="B329" s="421"/>
      <c r="C329" s="603"/>
      <c r="D329" s="421"/>
      <c r="E329" s="423"/>
      <c r="F329" s="423" t="s">
        <v>39</v>
      </c>
      <c r="G329" s="423" t="s">
        <v>21</v>
      </c>
      <c r="H329" s="423" t="s">
        <v>296</v>
      </c>
      <c r="I329" s="423" t="s">
        <v>296</v>
      </c>
      <c r="J329" s="464"/>
      <c r="K329" s="464"/>
      <c r="L329" s="462"/>
      <c r="M329" s="46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8"/>
        <v>0</v>
      </c>
      <c r="V329" s="7" t="s">
        <v>50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0</v>
      </c>
      <c r="AC329" s="94">
        <v>0</v>
      </c>
      <c r="AD329" s="94">
        <v>0</v>
      </c>
      <c r="AE329" s="94">
        <v>0</v>
      </c>
      <c r="AF329" s="94">
        <v>0</v>
      </c>
      <c r="AG329" s="94">
        <v>0</v>
      </c>
      <c r="AH329" s="5">
        <v>0</v>
      </c>
      <c r="AI329" s="5">
        <v>0</v>
      </c>
      <c r="AJ329" s="5">
        <v>0</v>
      </c>
      <c r="AK329" s="94">
        <v>0</v>
      </c>
      <c r="AL329" s="94">
        <v>0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5">
        <v>0</v>
      </c>
      <c r="AV329" s="584"/>
    </row>
    <row r="330" spans="1:48" ht="19.5" customHeight="1" x14ac:dyDescent="0.25">
      <c r="A330" s="473"/>
      <c r="B330" s="421"/>
      <c r="C330" s="603"/>
      <c r="D330" s="421"/>
      <c r="E330" s="423"/>
      <c r="F330" s="423"/>
      <c r="G330" s="423"/>
      <c r="H330" s="423"/>
      <c r="I330" s="423"/>
      <c r="J330" s="464"/>
      <c r="K330" s="464"/>
      <c r="L330" s="462"/>
      <c r="M330" s="46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8"/>
        <v>0</v>
      </c>
      <c r="V330" s="7" t="s">
        <v>51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5">
        <v>0</v>
      </c>
      <c r="AI330" s="5">
        <v>0</v>
      </c>
      <c r="AJ330" s="5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5">
        <v>0</v>
      </c>
      <c r="AV330" s="584"/>
    </row>
    <row r="331" spans="1:48" ht="18" customHeight="1" x14ac:dyDescent="0.25">
      <c r="A331" s="473"/>
      <c r="B331" s="421"/>
      <c r="C331" s="603"/>
      <c r="D331" s="421"/>
      <c r="E331" s="423"/>
      <c r="F331" s="423"/>
      <c r="G331" s="423"/>
      <c r="H331" s="423"/>
      <c r="I331" s="423"/>
      <c r="J331" s="464"/>
      <c r="K331" s="464"/>
      <c r="L331" s="462"/>
      <c r="M331" s="46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8"/>
        <v>0</v>
      </c>
      <c r="V331" s="7" t="s">
        <v>52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5">
        <v>0</v>
      </c>
      <c r="AI331" s="5">
        <v>0</v>
      </c>
      <c r="AJ331" s="5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5">
        <v>0</v>
      </c>
      <c r="AV331" s="584"/>
    </row>
    <row r="332" spans="1:48" ht="17.25" customHeight="1" x14ac:dyDescent="0.25">
      <c r="A332" s="474"/>
      <c r="B332" s="421"/>
      <c r="C332" s="603"/>
      <c r="D332" s="421"/>
      <c r="E332" s="423"/>
      <c r="F332" s="423"/>
      <c r="G332" s="423"/>
      <c r="H332" s="423"/>
      <c r="I332" s="423"/>
      <c r="J332" s="464"/>
      <c r="K332" s="464"/>
      <c r="L332" s="462"/>
      <c r="M332" s="462"/>
      <c r="N332" s="231">
        <f t="shared" ref="N332:T332" si="142">SUM(N327:N331)</f>
        <v>0</v>
      </c>
      <c r="O332" s="231">
        <f t="shared" si="142"/>
        <v>0</v>
      </c>
      <c r="P332" s="231">
        <f t="shared" si="142"/>
        <v>0</v>
      </c>
      <c r="Q332" s="231">
        <f t="shared" si="142"/>
        <v>1.5393699999999999</v>
      </c>
      <c r="R332" s="231">
        <f t="shared" si="142"/>
        <v>15.54228</v>
      </c>
      <c r="S332" s="231">
        <f t="shared" si="142"/>
        <v>0</v>
      </c>
      <c r="T332" s="231">
        <f t="shared" si="142"/>
        <v>0</v>
      </c>
      <c r="U332" s="232">
        <f t="shared" si="128"/>
        <v>17.08165</v>
      </c>
      <c r="V332" s="232" t="s">
        <v>11</v>
      </c>
      <c r="W332" s="194">
        <f t="shared" ref="W332:AU332" si="143">SUM(W327:W331)</f>
        <v>1539.37</v>
      </c>
      <c r="X332" s="194">
        <f t="shared" si="143"/>
        <v>0</v>
      </c>
      <c r="Y332" s="194">
        <f t="shared" si="143"/>
        <v>0</v>
      </c>
      <c r="Z332" s="194">
        <f t="shared" si="143"/>
        <v>0</v>
      </c>
      <c r="AA332" s="194">
        <f t="shared" si="143"/>
        <v>0</v>
      </c>
      <c r="AB332" s="194">
        <f t="shared" si="143"/>
        <v>0</v>
      </c>
      <c r="AC332" s="194">
        <f t="shared" si="143"/>
        <v>0</v>
      </c>
      <c r="AD332" s="194">
        <f t="shared" si="143"/>
        <v>0</v>
      </c>
      <c r="AE332" s="194">
        <f t="shared" si="143"/>
        <v>0</v>
      </c>
      <c r="AF332" s="194">
        <f t="shared" si="143"/>
        <v>0</v>
      </c>
      <c r="AG332" s="194">
        <f t="shared" si="143"/>
        <v>0</v>
      </c>
      <c r="AH332" s="231">
        <f t="shared" si="143"/>
        <v>0</v>
      </c>
      <c r="AI332" s="231">
        <f t="shared" si="143"/>
        <v>0</v>
      </c>
      <c r="AJ332" s="231">
        <f t="shared" si="143"/>
        <v>0</v>
      </c>
      <c r="AK332" s="194">
        <f t="shared" si="143"/>
        <v>0</v>
      </c>
      <c r="AL332" s="194">
        <f t="shared" si="143"/>
        <v>0</v>
      </c>
      <c r="AM332" s="194">
        <f t="shared" si="143"/>
        <v>0</v>
      </c>
      <c r="AN332" s="194">
        <f t="shared" si="143"/>
        <v>0</v>
      </c>
      <c r="AO332" s="194">
        <f t="shared" si="143"/>
        <v>0</v>
      </c>
      <c r="AP332" s="194">
        <f t="shared" si="143"/>
        <v>0</v>
      </c>
      <c r="AQ332" s="194">
        <f t="shared" si="143"/>
        <v>0</v>
      </c>
      <c r="AR332" s="194">
        <f t="shared" si="143"/>
        <v>0</v>
      </c>
      <c r="AS332" s="194">
        <f t="shared" si="143"/>
        <v>0</v>
      </c>
      <c r="AT332" s="194">
        <f t="shared" si="143"/>
        <v>0</v>
      </c>
      <c r="AU332" s="231">
        <f t="shared" si="143"/>
        <v>0</v>
      </c>
      <c r="AV332" s="329"/>
    </row>
    <row r="333" spans="1:48" ht="15.75" hidden="1" customHeight="1" x14ac:dyDescent="0.25">
      <c r="A333" s="414" t="s">
        <v>173</v>
      </c>
      <c r="B333" s="415"/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  <c r="U333" s="415"/>
      <c r="V333" s="465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89"/>
      <c r="AI333" s="189"/>
      <c r="AJ333" s="189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89"/>
      <c r="AV333" s="303"/>
    </row>
    <row r="334" spans="1:48" ht="29.25" hidden="1" customHeight="1" x14ac:dyDescent="0.25">
      <c r="A334" s="469" t="s">
        <v>65</v>
      </c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89"/>
      <c r="AI334" s="189"/>
      <c r="AJ334" s="189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89"/>
      <c r="AV334" s="303"/>
    </row>
    <row r="335" spans="1:48" ht="15.75" hidden="1" customHeight="1" x14ac:dyDescent="0.25">
      <c r="A335" s="414" t="s">
        <v>174</v>
      </c>
      <c r="B335" s="415"/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465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89"/>
      <c r="AI335" s="189"/>
      <c r="AJ335" s="189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89"/>
      <c r="AV335" s="303"/>
    </row>
    <row r="336" spans="1:48" ht="29.25" hidden="1" customHeight="1" x14ac:dyDescent="0.25">
      <c r="A336" s="469" t="s">
        <v>65</v>
      </c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89"/>
      <c r="AI336" s="189"/>
      <c r="AJ336" s="189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89"/>
      <c r="AV336" s="303"/>
    </row>
    <row r="337" spans="1:48" ht="15.75" hidden="1" customHeight="1" x14ac:dyDescent="0.25">
      <c r="A337" s="414" t="s">
        <v>175</v>
      </c>
      <c r="B337" s="415"/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  <c r="U337" s="415"/>
      <c r="V337" s="465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89"/>
      <c r="AI337" s="189"/>
      <c r="AJ337" s="189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89"/>
      <c r="AV337" s="303"/>
    </row>
    <row r="338" spans="1:48" ht="29.25" hidden="1" customHeight="1" x14ac:dyDescent="0.25">
      <c r="A338" s="469" t="s">
        <v>65</v>
      </c>
      <c r="B338" s="470"/>
      <c r="C338" s="470"/>
      <c r="D338" s="470"/>
      <c r="E338" s="470"/>
      <c r="F338" s="470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  <c r="U338" s="470"/>
      <c r="V338" s="47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89"/>
      <c r="AI338" s="189"/>
      <c r="AJ338" s="189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89"/>
      <c r="AV338" s="303"/>
    </row>
    <row r="339" spans="1:48" ht="18.75" hidden="1" customHeight="1" x14ac:dyDescent="0.25">
      <c r="A339" s="491" t="s">
        <v>45</v>
      </c>
      <c r="B339" s="492"/>
      <c r="C339" s="492"/>
      <c r="D339" s="492"/>
      <c r="E339" s="492"/>
      <c r="F339" s="492"/>
      <c r="G339" s="492"/>
      <c r="H339" s="492"/>
      <c r="I339" s="492"/>
      <c r="J339" s="492"/>
      <c r="K339" s="492"/>
      <c r="L339" s="492"/>
      <c r="M339" s="492"/>
      <c r="N339" s="492"/>
      <c r="O339" s="492"/>
      <c r="P339" s="492"/>
      <c r="Q339" s="492"/>
      <c r="R339" s="492"/>
      <c r="S339" s="492"/>
      <c r="T339" s="492"/>
      <c r="U339" s="492"/>
      <c r="V339" s="493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89"/>
      <c r="AI339" s="189"/>
      <c r="AJ339" s="189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89"/>
      <c r="AV339" s="303"/>
    </row>
    <row r="340" spans="1:48" ht="17.25" hidden="1" customHeight="1" x14ac:dyDescent="0.25">
      <c r="A340" s="489"/>
      <c r="B340" s="490"/>
      <c r="C340" s="490"/>
      <c r="D340" s="490"/>
      <c r="E340" s="490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4">O269+O276+O285+O299+O308+O314+O321+O327</f>
        <v>7.7170399999999999</v>
      </c>
      <c r="P340" s="9">
        <f t="shared" si="144"/>
        <v>9.8264499999999995</v>
      </c>
      <c r="Q340" s="9">
        <f t="shared" si="144"/>
        <v>25.25902</v>
      </c>
      <c r="R340" s="9">
        <f t="shared" si="144"/>
        <v>30.51473</v>
      </c>
      <c r="S340" s="9">
        <f t="shared" si="144"/>
        <v>0</v>
      </c>
      <c r="T340" s="9">
        <f t="shared" si="144"/>
        <v>0</v>
      </c>
      <c r="U340" s="9">
        <f t="shared" ref="U340:U345" si="145">SUM(N340:T340)</f>
        <v>74.827359999999999</v>
      </c>
      <c r="V340" s="16" t="s">
        <v>3</v>
      </c>
      <c r="W340" s="94">
        <f t="shared" ref="W340:AU340" si="146">W269+W276+W285+W299+W308+W314+W321+W327</f>
        <v>25259.02</v>
      </c>
      <c r="X340" s="94">
        <f t="shared" si="146"/>
        <v>2975.0160000000001</v>
      </c>
      <c r="Y340" s="94">
        <f t="shared" si="146"/>
        <v>0</v>
      </c>
      <c r="Z340" s="94">
        <f t="shared" si="146"/>
        <v>0</v>
      </c>
      <c r="AA340" s="94">
        <f t="shared" si="146"/>
        <v>0</v>
      </c>
      <c r="AB340" s="94">
        <f t="shared" si="146"/>
        <v>0</v>
      </c>
      <c r="AC340" s="94">
        <f t="shared" si="146"/>
        <v>0</v>
      </c>
      <c r="AD340" s="94">
        <f t="shared" si="146"/>
        <v>0</v>
      </c>
      <c r="AE340" s="94">
        <f t="shared" si="146"/>
        <v>0</v>
      </c>
      <c r="AF340" s="94">
        <f t="shared" si="146"/>
        <v>0</v>
      </c>
      <c r="AG340" s="94">
        <f t="shared" si="146"/>
        <v>0</v>
      </c>
      <c r="AH340" s="9">
        <f t="shared" si="146"/>
        <v>870.53</v>
      </c>
      <c r="AI340" s="9">
        <f t="shared" si="146"/>
        <v>870.53</v>
      </c>
      <c r="AJ340" s="9">
        <f t="shared" si="146"/>
        <v>870.53</v>
      </c>
      <c r="AK340" s="94">
        <f t="shared" si="146"/>
        <v>870.52800000000002</v>
      </c>
      <c r="AL340" s="94">
        <f t="shared" si="146"/>
        <v>0</v>
      </c>
      <c r="AM340" s="94">
        <f t="shared" si="146"/>
        <v>0</v>
      </c>
      <c r="AN340" s="94">
        <f t="shared" si="146"/>
        <v>0</v>
      </c>
      <c r="AO340" s="94">
        <f t="shared" si="146"/>
        <v>0</v>
      </c>
      <c r="AP340" s="94">
        <f t="shared" si="146"/>
        <v>0</v>
      </c>
      <c r="AQ340" s="94">
        <f t="shared" si="146"/>
        <v>0</v>
      </c>
      <c r="AR340" s="94">
        <f t="shared" si="146"/>
        <v>0</v>
      </c>
      <c r="AS340" s="94">
        <f t="shared" si="146"/>
        <v>0</v>
      </c>
      <c r="AT340" s="94">
        <f t="shared" si="146"/>
        <v>0</v>
      </c>
      <c r="AU340" s="9">
        <f t="shared" si="146"/>
        <v>0</v>
      </c>
      <c r="AV340" s="303"/>
    </row>
    <row r="341" spans="1:48" ht="17.25" hidden="1" customHeight="1" x14ac:dyDescent="0.25">
      <c r="A341" s="489"/>
      <c r="B341" s="490"/>
      <c r="C341" s="490"/>
      <c r="D341" s="490"/>
      <c r="E341" s="490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7">N271+N280+N286+N303+N309+N316+N322+N328</f>
        <v>0</v>
      </c>
      <c r="O341" s="9">
        <f t="shared" si="147"/>
        <v>0</v>
      </c>
      <c r="P341" s="9">
        <f t="shared" si="147"/>
        <v>0</v>
      </c>
      <c r="Q341" s="9">
        <f t="shared" si="147"/>
        <v>0</v>
      </c>
      <c r="R341" s="9">
        <f t="shared" si="147"/>
        <v>0</v>
      </c>
      <c r="S341" s="9">
        <f t="shared" si="147"/>
        <v>0</v>
      </c>
      <c r="T341" s="9">
        <f t="shared" si="147"/>
        <v>0</v>
      </c>
      <c r="U341" s="9">
        <f t="shared" si="145"/>
        <v>0</v>
      </c>
      <c r="V341" s="16" t="s">
        <v>8</v>
      </c>
      <c r="W341" s="94">
        <f t="shared" ref="W341:AU345" si="148">W271+W280+W286+W303+W309+W316+W322+W328</f>
        <v>0</v>
      </c>
      <c r="X341" s="94">
        <f t="shared" si="148"/>
        <v>0</v>
      </c>
      <c r="Y341" s="94">
        <f t="shared" si="148"/>
        <v>0</v>
      </c>
      <c r="Z341" s="94">
        <f t="shared" si="148"/>
        <v>0</v>
      </c>
      <c r="AA341" s="94">
        <f t="shared" si="148"/>
        <v>0</v>
      </c>
      <c r="AB341" s="94">
        <f t="shared" si="148"/>
        <v>0</v>
      </c>
      <c r="AC341" s="94">
        <f t="shared" si="148"/>
        <v>0</v>
      </c>
      <c r="AD341" s="94">
        <f t="shared" si="148"/>
        <v>0</v>
      </c>
      <c r="AE341" s="94">
        <f t="shared" si="148"/>
        <v>0</v>
      </c>
      <c r="AF341" s="94">
        <f t="shared" si="148"/>
        <v>0</v>
      </c>
      <c r="AG341" s="94">
        <f t="shared" si="148"/>
        <v>0</v>
      </c>
      <c r="AH341" s="9">
        <f t="shared" si="148"/>
        <v>0</v>
      </c>
      <c r="AI341" s="9">
        <f t="shared" si="148"/>
        <v>0</v>
      </c>
      <c r="AJ341" s="9">
        <f t="shared" si="148"/>
        <v>0</v>
      </c>
      <c r="AK341" s="94">
        <f t="shared" si="148"/>
        <v>0</v>
      </c>
      <c r="AL341" s="94">
        <f t="shared" si="148"/>
        <v>0</v>
      </c>
      <c r="AM341" s="94">
        <f t="shared" si="148"/>
        <v>0</v>
      </c>
      <c r="AN341" s="94">
        <f t="shared" si="148"/>
        <v>0</v>
      </c>
      <c r="AO341" s="94">
        <f t="shared" si="148"/>
        <v>0</v>
      </c>
      <c r="AP341" s="94">
        <f t="shared" si="148"/>
        <v>0</v>
      </c>
      <c r="AQ341" s="94">
        <f t="shared" si="148"/>
        <v>0</v>
      </c>
      <c r="AR341" s="94">
        <f t="shared" si="148"/>
        <v>0</v>
      </c>
      <c r="AS341" s="94">
        <f t="shared" si="148"/>
        <v>0</v>
      </c>
      <c r="AT341" s="94">
        <f t="shared" si="148"/>
        <v>0</v>
      </c>
      <c r="AU341" s="9">
        <f t="shared" si="148"/>
        <v>0</v>
      </c>
      <c r="AV341" s="303"/>
    </row>
    <row r="342" spans="1:48" ht="17.25" hidden="1" customHeight="1" x14ac:dyDescent="0.25">
      <c r="A342" s="489"/>
      <c r="B342" s="490"/>
      <c r="C342" s="490"/>
      <c r="D342" s="490"/>
      <c r="E342" s="490"/>
      <c r="F342" s="11"/>
      <c r="G342" s="11"/>
      <c r="H342" s="11"/>
      <c r="I342" s="11"/>
      <c r="J342" s="11"/>
      <c r="K342" s="11"/>
      <c r="L342" s="20"/>
      <c r="M342" s="20"/>
      <c r="N342" s="9">
        <f t="shared" si="147"/>
        <v>0</v>
      </c>
      <c r="O342" s="9">
        <f t="shared" si="147"/>
        <v>0</v>
      </c>
      <c r="P342" s="9">
        <f t="shared" si="147"/>
        <v>0</v>
      </c>
      <c r="Q342" s="9">
        <f t="shared" si="147"/>
        <v>0</v>
      </c>
      <c r="R342" s="9">
        <f t="shared" si="147"/>
        <v>0</v>
      </c>
      <c r="S342" s="9">
        <f t="shared" si="147"/>
        <v>0</v>
      </c>
      <c r="T342" s="9">
        <f t="shared" si="147"/>
        <v>0</v>
      </c>
      <c r="U342" s="9">
        <f t="shared" si="145"/>
        <v>0</v>
      </c>
      <c r="V342" s="13" t="s">
        <v>50</v>
      </c>
      <c r="W342" s="94">
        <f t="shared" si="148"/>
        <v>0</v>
      </c>
      <c r="X342" s="94">
        <f t="shared" si="148"/>
        <v>0</v>
      </c>
      <c r="Y342" s="94">
        <f t="shared" si="148"/>
        <v>0</v>
      </c>
      <c r="Z342" s="94">
        <f t="shared" si="148"/>
        <v>0</v>
      </c>
      <c r="AA342" s="94">
        <f t="shared" si="148"/>
        <v>0</v>
      </c>
      <c r="AB342" s="94">
        <f t="shared" si="148"/>
        <v>0</v>
      </c>
      <c r="AC342" s="94">
        <f t="shared" si="148"/>
        <v>0</v>
      </c>
      <c r="AD342" s="94">
        <f t="shared" si="148"/>
        <v>0</v>
      </c>
      <c r="AE342" s="94">
        <f t="shared" si="148"/>
        <v>0</v>
      </c>
      <c r="AF342" s="94">
        <f t="shared" si="148"/>
        <v>0</v>
      </c>
      <c r="AG342" s="94">
        <f t="shared" si="148"/>
        <v>0</v>
      </c>
      <c r="AH342" s="9">
        <f t="shared" si="148"/>
        <v>0</v>
      </c>
      <c r="AI342" s="9">
        <f t="shared" si="148"/>
        <v>0</v>
      </c>
      <c r="AJ342" s="9">
        <f t="shared" si="148"/>
        <v>0</v>
      </c>
      <c r="AK342" s="94">
        <f t="shared" si="148"/>
        <v>0</v>
      </c>
      <c r="AL342" s="94">
        <f t="shared" si="148"/>
        <v>0</v>
      </c>
      <c r="AM342" s="94">
        <f t="shared" si="148"/>
        <v>0</v>
      </c>
      <c r="AN342" s="94">
        <f t="shared" si="148"/>
        <v>0</v>
      </c>
      <c r="AO342" s="94">
        <f t="shared" si="148"/>
        <v>0</v>
      </c>
      <c r="AP342" s="94">
        <f t="shared" si="148"/>
        <v>0</v>
      </c>
      <c r="AQ342" s="94">
        <f t="shared" si="148"/>
        <v>0</v>
      </c>
      <c r="AR342" s="94">
        <f t="shared" si="148"/>
        <v>0</v>
      </c>
      <c r="AS342" s="94">
        <f t="shared" si="148"/>
        <v>0</v>
      </c>
      <c r="AT342" s="94">
        <f t="shared" si="148"/>
        <v>0</v>
      </c>
      <c r="AU342" s="9">
        <f t="shared" si="148"/>
        <v>0</v>
      </c>
      <c r="AV342" s="303"/>
    </row>
    <row r="343" spans="1:48" ht="17.25" hidden="1" customHeight="1" x14ac:dyDescent="0.25">
      <c r="A343" s="489"/>
      <c r="B343" s="490"/>
      <c r="C343" s="490"/>
      <c r="D343" s="490"/>
      <c r="E343" s="490"/>
      <c r="F343" s="11"/>
      <c r="G343" s="11"/>
      <c r="H343" s="11"/>
      <c r="I343" s="11"/>
      <c r="J343" s="11"/>
      <c r="K343" s="11"/>
      <c r="L343" s="20"/>
      <c r="M343" s="20"/>
      <c r="N343" s="9">
        <f t="shared" si="147"/>
        <v>0</v>
      </c>
      <c r="O343" s="9">
        <f t="shared" si="147"/>
        <v>0</v>
      </c>
      <c r="P343" s="9">
        <f t="shared" si="147"/>
        <v>0</v>
      </c>
      <c r="Q343" s="9">
        <f t="shared" si="147"/>
        <v>0</v>
      </c>
      <c r="R343" s="9">
        <f t="shared" si="147"/>
        <v>0</v>
      </c>
      <c r="S343" s="9">
        <f t="shared" si="147"/>
        <v>0</v>
      </c>
      <c r="T343" s="9">
        <f t="shared" si="147"/>
        <v>0</v>
      </c>
      <c r="U343" s="9">
        <f t="shared" si="145"/>
        <v>0</v>
      </c>
      <c r="V343" s="13" t="s">
        <v>51</v>
      </c>
      <c r="W343" s="94">
        <f t="shared" si="148"/>
        <v>0</v>
      </c>
      <c r="X343" s="94">
        <f t="shared" si="148"/>
        <v>0</v>
      </c>
      <c r="Y343" s="94">
        <f t="shared" si="148"/>
        <v>0</v>
      </c>
      <c r="Z343" s="94">
        <f t="shared" si="148"/>
        <v>0</v>
      </c>
      <c r="AA343" s="94">
        <f t="shared" si="148"/>
        <v>0</v>
      </c>
      <c r="AB343" s="94">
        <f t="shared" si="148"/>
        <v>0</v>
      </c>
      <c r="AC343" s="94">
        <f t="shared" si="148"/>
        <v>0</v>
      </c>
      <c r="AD343" s="94">
        <f t="shared" si="148"/>
        <v>0</v>
      </c>
      <c r="AE343" s="94">
        <f t="shared" si="148"/>
        <v>0</v>
      </c>
      <c r="AF343" s="94">
        <f t="shared" si="148"/>
        <v>0</v>
      </c>
      <c r="AG343" s="94">
        <f t="shared" si="148"/>
        <v>0</v>
      </c>
      <c r="AH343" s="9">
        <f t="shared" si="148"/>
        <v>0</v>
      </c>
      <c r="AI343" s="9">
        <f t="shared" si="148"/>
        <v>0</v>
      </c>
      <c r="AJ343" s="9">
        <f t="shared" si="148"/>
        <v>0</v>
      </c>
      <c r="AK343" s="94">
        <f t="shared" si="148"/>
        <v>0</v>
      </c>
      <c r="AL343" s="94">
        <f t="shared" si="148"/>
        <v>0</v>
      </c>
      <c r="AM343" s="94">
        <f t="shared" si="148"/>
        <v>0</v>
      </c>
      <c r="AN343" s="94">
        <f t="shared" si="148"/>
        <v>0</v>
      </c>
      <c r="AO343" s="94">
        <f t="shared" si="148"/>
        <v>0</v>
      </c>
      <c r="AP343" s="94">
        <f t="shared" si="148"/>
        <v>0</v>
      </c>
      <c r="AQ343" s="94">
        <f t="shared" si="148"/>
        <v>0</v>
      </c>
      <c r="AR343" s="94">
        <f t="shared" si="148"/>
        <v>0</v>
      </c>
      <c r="AS343" s="94">
        <f t="shared" si="148"/>
        <v>0</v>
      </c>
      <c r="AT343" s="94">
        <f t="shared" si="148"/>
        <v>0</v>
      </c>
      <c r="AU343" s="9">
        <f t="shared" si="148"/>
        <v>0</v>
      </c>
      <c r="AV343" s="303"/>
    </row>
    <row r="344" spans="1:48" ht="17.25" hidden="1" customHeight="1" x14ac:dyDescent="0.25">
      <c r="A344" s="18"/>
      <c r="B344" s="19"/>
      <c r="C344" s="358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7"/>
        <v>0</v>
      </c>
      <c r="O344" s="9">
        <f t="shared" si="147"/>
        <v>0</v>
      </c>
      <c r="P344" s="9">
        <f t="shared" si="147"/>
        <v>0</v>
      </c>
      <c r="Q344" s="9">
        <f t="shared" si="147"/>
        <v>0</v>
      </c>
      <c r="R344" s="9">
        <f t="shared" si="147"/>
        <v>0</v>
      </c>
      <c r="S344" s="9">
        <f t="shared" si="147"/>
        <v>0</v>
      </c>
      <c r="T344" s="9">
        <f t="shared" si="147"/>
        <v>0</v>
      </c>
      <c r="U344" s="9">
        <f t="shared" si="145"/>
        <v>0</v>
      </c>
      <c r="V344" s="13" t="s">
        <v>52</v>
      </c>
      <c r="W344" s="94">
        <f t="shared" si="148"/>
        <v>0</v>
      </c>
      <c r="X344" s="94">
        <f t="shared" si="148"/>
        <v>0</v>
      </c>
      <c r="Y344" s="94">
        <f t="shared" si="148"/>
        <v>0</v>
      </c>
      <c r="Z344" s="94">
        <f t="shared" si="148"/>
        <v>0</v>
      </c>
      <c r="AA344" s="94">
        <f t="shared" si="148"/>
        <v>0</v>
      </c>
      <c r="AB344" s="94">
        <f t="shared" si="148"/>
        <v>0</v>
      </c>
      <c r="AC344" s="94">
        <f t="shared" si="148"/>
        <v>0</v>
      </c>
      <c r="AD344" s="94">
        <f t="shared" si="148"/>
        <v>0</v>
      </c>
      <c r="AE344" s="94">
        <f t="shared" si="148"/>
        <v>0</v>
      </c>
      <c r="AF344" s="94">
        <f t="shared" si="148"/>
        <v>0</v>
      </c>
      <c r="AG344" s="94">
        <f t="shared" si="148"/>
        <v>0</v>
      </c>
      <c r="AH344" s="9">
        <f t="shared" si="148"/>
        <v>0</v>
      </c>
      <c r="AI344" s="9">
        <f t="shared" si="148"/>
        <v>0</v>
      </c>
      <c r="AJ344" s="9">
        <f t="shared" si="148"/>
        <v>0</v>
      </c>
      <c r="AK344" s="94">
        <f t="shared" si="148"/>
        <v>0</v>
      </c>
      <c r="AL344" s="94">
        <f t="shared" si="148"/>
        <v>0</v>
      </c>
      <c r="AM344" s="94">
        <f t="shared" si="148"/>
        <v>0</v>
      </c>
      <c r="AN344" s="94">
        <f t="shared" si="148"/>
        <v>0</v>
      </c>
      <c r="AO344" s="94">
        <f t="shared" si="148"/>
        <v>0</v>
      </c>
      <c r="AP344" s="94">
        <f t="shared" si="148"/>
        <v>0</v>
      </c>
      <c r="AQ344" s="94">
        <f t="shared" si="148"/>
        <v>0</v>
      </c>
      <c r="AR344" s="94">
        <f t="shared" si="148"/>
        <v>0</v>
      </c>
      <c r="AS344" s="94">
        <f t="shared" si="148"/>
        <v>0</v>
      </c>
      <c r="AT344" s="94">
        <f t="shared" si="148"/>
        <v>0</v>
      </c>
      <c r="AU344" s="9">
        <f t="shared" si="148"/>
        <v>0</v>
      </c>
      <c r="AV344" s="303"/>
    </row>
    <row r="345" spans="1:48" ht="17.25" hidden="1" customHeight="1" x14ac:dyDescent="0.25">
      <c r="A345" s="489"/>
      <c r="B345" s="490"/>
      <c r="C345" s="490"/>
      <c r="D345" s="490"/>
      <c r="E345" s="490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31">
        <f t="shared" si="147"/>
        <v>1.5101200000000001</v>
      </c>
      <c r="O345" s="231">
        <f t="shared" si="147"/>
        <v>7.7170399999999999</v>
      </c>
      <c r="P345" s="231">
        <f t="shared" si="147"/>
        <v>9.8264499999999995</v>
      </c>
      <c r="Q345" s="231">
        <f t="shared" si="147"/>
        <v>25.25902</v>
      </c>
      <c r="R345" s="231">
        <f t="shared" si="147"/>
        <v>30.51473</v>
      </c>
      <c r="S345" s="231">
        <f t="shared" si="147"/>
        <v>0</v>
      </c>
      <c r="T345" s="231">
        <f t="shared" si="147"/>
        <v>0</v>
      </c>
      <c r="U345" s="232">
        <f t="shared" si="145"/>
        <v>74.827359999999999</v>
      </c>
      <c r="V345" s="232" t="s">
        <v>11</v>
      </c>
      <c r="W345" s="194">
        <f t="shared" si="148"/>
        <v>25259.02</v>
      </c>
      <c r="X345" s="194">
        <f t="shared" si="148"/>
        <v>2975.0160000000001</v>
      </c>
      <c r="Y345" s="194">
        <f t="shared" si="148"/>
        <v>0</v>
      </c>
      <c r="Z345" s="194">
        <f t="shared" si="148"/>
        <v>0</v>
      </c>
      <c r="AA345" s="194">
        <f t="shared" si="148"/>
        <v>0</v>
      </c>
      <c r="AB345" s="194">
        <f t="shared" si="148"/>
        <v>0</v>
      </c>
      <c r="AC345" s="194">
        <f t="shared" si="148"/>
        <v>0</v>
      </c>
      <c r="AD345" s="194">
        <f t="shared" si="148"/>
        <v>0</v>
      </c>
      <c r="AE345" s="194">
        <f t="shared" si="148"/>
        <v>0</v>
      </c>
      <c r="AF345" s="194">
        <f t="shared" si="148"/>
        <v>0</v>
      </c>
      <c r="AG345" s="194">
        <f t="shared" si="148"/>
        <v>0</v>
      </c>
      <c r="AH345" s="231">
        <f t="shared" si="148"/>
        <v>870.53</v>
      </c>
      <c r="AI345" s="231">
        <f t="shared" si="148"/>
        <v>870.53</v>
      </c>
      <c r="AJ345" s="231">
        <f t="shared" si="148"/>
        <v>870.53</v>
      </c>
      <c r="AK345" s="194">
        <f t="shared" si="148"/>
        <v>870.52800000000002</v>
      </c>
      <c r="AL345" s="194">
        <f>AL275+AL284+AL290+AL307+AL313+AL320+AL326+AL332</f>
        <v>906.19500000000005</v>
      </c>
      <c r="AM345" s="194">
        <f t="shared" si="148"/>
        <v>0</v>
      </c>
      <c r="AN345" s="194">
        <f t="shared" si="148"/>
        <v>0</v>
      </c>
      <c r="AO345" s="194">
        <f t="shared" si="148"/>
        <v>0</v>
      </c>
      <c r="AP345" s="194">
        <f t="shared" si="148"/>
        <v>0</v>
      </c>
      <c r="AQ345" s="194">
        <f t="shared" si="148"/>
        <v>0</v>
      </c>
      <c r="AR345" s="194">
        <f t="shared" si="148"/>
        <v>0</v>
      </c>
      <c r="AS345" s="194">
        <f t="shared" si="148"/>
        <v>0</v>
      </c>
      <c r="AT345" s="194">
        <f t="shared" si="148"/>
        <v>0</v>
      </c>
      <c r="AU345" s="231">
        <f t="shared" si="148"/>
        <v>0</v>
      </c>
      <c r="AV345" s="329"/>
    </row>
    <row r="346" spans="1:48" ht="15.75" hidden="1" customHeight="1" x14ac:dyDescent="0.25">
      <c r="A346" s="406" t="s">
        <v>31</v>
      </c>
      <c r="B346" s="407"/>
      <c r="C346" s="407"/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  <c r="O346" s="407"/>
      <c r="P346" s="407"/>
      <c r="Q346" s="407"/>
      <c r="R346" s="407"/>
      <c r="S346" s="407"/>
      <c r="T346" s="407"/>
      <c r="U346" s="407"/>
      <c r="V346" s="407"/>
      <c r="W346" s="408"/>
      <c r="X346" s="408"/>
      <c r="Y346" s="408"/>
      <c r="Z346" s="408"/>
      <c r="AA346" s="408"/>
      <c r="AB346" s="408"/>
      <c r="AC346" s="408"/>
      <c r="AD346" s="408"/>
      <c r="AE346" s="408"/>
      <c r="AF346" s="408"/>
      <c r="AG346" s="408"/>
      <c r="AH346" s="408"/>
      <c r="AI346" s="408"/>
      <c r="AJ346" s="408"/>
      <c r="AK346" s="408"/>
      <c r="AL346" s="408"/>
      <c r="AM346" s="408"/>
      <c r="AN346" s="408"/>
      <c r="AO346" s="408"/>
      <c r="AP346" s="408"/>
      <c r="AQ346" s="408"/>
      <c r="AR346" s="408"/>
      <c r="AS346" s="408"/>
      <c r="AT346" s="408"/>
      <c r="AU346" s="408"/>
      <c r="AV346" s="409"/>
    </row>
    <row r="347" spans="1:48" ht="15.75" hidden="1" customHeight="1" x14ac:dyDescent="0.25">
      <c r="A347" s="410" t="s">
        <v>33</v>
      </c>
      <c r="B347" s="411"/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1"/>
      <c r="U347" s="411"/>
      <c r="V347" s="411"/>
      <c r="W347" s="412"/>
      <c r="X347" s="412"/>
      <c r="Y347" s="412"/>
      <c r="Z347" s="412"/>
      <c r="AA347" s="412"/>
      <c r="AB347" s="412"/>
      <c r="AC347" s="412"/>
      <c r="AD347" s="412"/>
      <c r="AE347" s="412"/>
      <c r="AF347" s="412"/>
      <c r="AG347" s="412"/>
      <c r="AH347" s="412"/>
      <c r="AI347" s="412"/>
      <c r="AJ347" s="412"/>
      <c r="AK347" s="412"/>
      <c r="AL347" s="412"/>
      <c r="AM347" s="412"/>
      <c r="AN347" s="412"/>
      <c r="AO347" s="412"/>
      <c r="AP347" s="412"/>
      <c r="AQ347" s="412"/>
      <c r="AR347" s="412"/>
      <c r="AS347" s="412"/>
      <c r="AT347" s="412"/>
      <c r="AU347" s="412"/>
      <c r="AV347" s="413"/>
    </row>
    <row r="348" spans="1:48" ht="15.75" hidden="1" customHeight="1" x14ac:dyDescent="0.25">
      <c r="A348" s="414" t="s">
        <v>176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415"/>
      <c r="W348" s="416"/>
      <c r="X348" s="416"/>
      <c r="Y348" s="416"/>
      <c r="Z348" s="416"/>
      <c r="AA348" s="416"/>
      <c r="AB348" s="416"/>
      <c r="AC348" s="416"/>
      <c r="AD348" s="416"/>
      <c r="AE348" s="416"/>
      <c r="AF348" s="416"/>
      <c r="AG348" s="416"/>
      <c r="AH348" s="416"/>
      <c r="AI348" s="416"/>
      <c r="AJ348" s="416"/>
      <c r="AK348" s="416"/>
      <c r="AL348" s="416"/>
      <c r="AM348" s="416"/>
      <c r="AN348" s="416"/>
      <c r="AO348" s="416"/>
      <c r="AP348" s="416"/>
      <c r="AQ348" s="416"/>
      <c r="AR348" s="416"/>
      <c r="AS348" s="416"/>
      <c r="AT348" s="416"/>
      <c r="AU348" s="416"/>
      <c r="AV348" s="417"/>
    </row>
    <row r="349" spans="1:48" ht="19.5" customHeight="1" x14ac:dyDescent="0.25">
      <c r="A349" s="472"/>
      <c r="B349" s="421" t="s">
        <v>246</v>
      </c>
      <c r="C349" s="603" t="s">
        <v>205</v>
      </c>
      <c r="D349" s="421" t="s">
        <v>265</v>
      </c>
      <c r="E349" s="42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464">
        <v>2022</v>
      </c>
      <c r="K349" s="464">
        <v>2023</v>
      </c>
      <c r="L349" s="462">
        <v>0.97536999999999996</v>
      </c>
      <c r="M349" s="46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9">SUM(N349:T349)</f>
        <v>0.97536999999999996</v>
      </c>
      <c r="V349" s="7" t="s">
        <v>3</v>
      </c>
      <c r="W349" s="94">
        <v>725.37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5">
        <v>0</v>
      </c>
      <c r="AI349" s="5">
        <v>0</v>
      </c>
      <c r="AJ349" s="5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5">
        <v>0</v>
      </c>
      <c r="AV349" s="583" t="s">
        <v>999</v>
      </c>
    </row>
    <row r="350" spans="1:48" ht="19.5" customHeight="1" x14ac:dyDescent="0.25">
      <c r="A350" s="473"/>
      <c r="B350" s="421"/>
      <c r="C350" s="603"/>
      <c r="D350" s="421"/>
      <c r="E350" s="423"/>
      <c r="F350" s="6" t="s">
        <v>19</v>
      </c>
      <c r="G350" s="6" t="s">
        <v>22</v>
      </c>
      <c r="H350" s="6" t="s">
        <v>322</v>
      </c>
      <c r="I350" s="6" t="s">
        <v>322</v>
      </c>
      <c r="J350" s="464"/>
      <c r="K350" s="464"/>
      <c r="L350" s="462"/>
      <c r="M350" s="46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9"/>
        <v>0</v>
      </c>
      <c r="V350" s="5" t="s">
        <v>8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5">
        <v>0</v>
      </c>
      <c r="AI350" s="5">
        <v>0</v>
      </c>
      <c r="AJ350" s="5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5">
        <v>0</v>
      </c>
      <c r="AV350" s="584"/>
    </row>
    <row r="351" spans="1:48" ht="19.5" customHeight="1" x14ac:dyDescent="0.25">
      <c r="A351" s="473"/>
      <c r="B351" s="421"/>
      <c r="C351" s="603"/>
      <c r="D351" s="421"/>
      <c r="E351" s="423"/>
      <c r="F351" s="423" t="s">
        <v>39</v>
      </c>
      <c r="G351" s="423" t="s">
        <v>21</v>
      </c>
      <c r="H351" s="423" t="s">
        <v>323</v>
      </c>
      <c r="I351" s="423" t="s">
        <v>307</v>
      </c>
      <c r="J351" s="464"/>
      <c r="K351" s="464"/>
      <c r="L351" s="462"/>
      <c r="M351" s="46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9"/>
        <v>0</v>
      </c>
      <c r="V351" s="7" t="s">
        <v>50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5">
        <v>0</v>
      </c>
      <c r="AI351" s="5">
        <v>0</v>
      </c>
      <c r="AJ351" s="5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5">
        <v>0</v>
      </c>
      <c r="AV351" s="584"/>
    </row>
    <row r="352" spans="1:48" ht="19.5" customHeight="1" x14ac:dyDescent="0.25">
      <c r="A352" s="473"/>
      <c r="B352" s="421"/>
      <c r="C352" s="603"/>
      <c r="D352" s="421"/>
      <c r="E352" s="423"/>
      <c r="F352" s="423"/>
      <c r="G352" s="423"/>
      <c r="H352" s="423"/>
      <c r="I352" s="423"/>
      <c r="J352" s="464"/>
      <c r="K352" s="464"/>
      <c r="L352" s="462"/>
      <c r="M352" s="46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9"/>
        <v>0</v>
      </c>
      <c r="V352" s="7" t="s">
        <v>51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5">
        <v>0</v>
      </c>
      <c r="AI352" s="5">
        <v>0</v>
      </c>
      <c r="AJ352" s="5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5">
        <v>0</v>
      </c>
      <c r="AV352" s="584"/>
    </row>
    <row r="353" spans="1:48" ht="18" customHeight="1" x14ac:dyDescent="0.25">
      <c r="A353" s="473"/>
      <c r="B353" s="421"/>
      <c r="C353" s="603"/>
      <c r="D353" s="421"/>
      <c r="E353" s="423"/>
      <c r="F353" s="423"/>
      <c r="G353" s="423"/>
      <c r="H353" s="423"/>
      <c r="I353" s="423"/>
      <c r="J353" s="464"/>
      <c r="K353" s="464"/>
      <c r="L353" s="462"/>
      <c r="M353" s="46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9"/>
        <v>0</v>
      </c>
      <c r="V353" s="7" t="s">
        <v>52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5">
        <v>0</v>
      </c>
      <c r="AI353" s="5">
        <v>0</v>
      </c>
      <c r="AJ353" s="5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5">
        <v>0</v>
      </c>
      <c r="AV353" s="584"/>
    </row>
    <row r="354" spans="1:48" ht="17.25" customHeight="1" x14ac:dyDescent="0.25">
      <c r="A354" s="474"/>
      <c r="B354" s="421"/>
      <c r="C354" s="603"/>
      <c r="D354" s="421"/>
      <c r="E354" s="423"/>
      <c r="F354" s="423"/>
      <c r="G354" s="423"/>
      <c r="H354" s="423"/>
      <c r="I354" s="423"/>
      <c r="J354" s="464"/>
      <c r="K354" s="464"/>
      <c r="L354" s="462"/>
      <c r="M354" s="462"/>
      <c r="N354" s="231">
        <f t="shared" ref="N354:T354" si="150">SUM(N349:N353)</f>
        <v>0</v>
      </c>
      <c r="O354" s="231">
        <f t="shared" si="150"/>
        <v>0</v>
      </c>
      <c r="P354" s="231">
        <f t="shared" si="150"/>
        <v>0.25</v>
      </c>
      <c r="Q354" s="231">
        <f t="shared" si="150"/>
        <v>0.72536999999999996</v>
      </c>
      <c r="R354" s="231">
        <f t="shared" si="150"/>
        <v>0</v>
      </c>
      <c r="S354" s="231">
        <f t="shared" si="150"/>
        <v>0</v>
      </c>
      <c r="T354" s="231">
        <f t="shared" si="150"/>
        <v>0</v>
      </c>
      <c r="U354" s="232">
        <f t="shared" si="149"/>
        <v>0.97536999999999996</v>
      </c>
      <c r="V354" s="232" t="s">
        <v>11</v>
      </c>
      <c r="W354" s="194">
        <f t="shared" ref="W354:AU354" si="151">SUM(W349:W353)</f>
        <v>725.37</v>
      </c>
      <c r="X354" s="194">
        <f t="shared" si="151"/>
        <v>0</v>
      </c>
      <c r="Y354" s="194">
        <f t="shared" si="151"/>
        <v>0</v>
      </c>
      <c r="Z354" s="194">
        <f t="shared" si="151"/>
        <v>0</v>
      </c>
      <c r="AA354" s="194">
        <f t="shared" si="151"/>
        <v>0</v>
      </c>
      <c r="AB354" s="194">
        <f t="shared" si="151"/>
        <v>0</v>
      </c>
      <c r="AC354" s="194">
        <f t="shared" si="151"/>
        <v>0</v>
      </c>
      <c r="AD354" s="194">
        <f t="shared" si="151"/>
        <v>0</v>
      </c>
      <c r="AE354" s="194">
        <f t="shared" si="151"/>
        <v>0</v>
      </c>
      <c r="AF354" s="194">
        <f t="shared" si="151"/>
        <v>0</v>
      </c>
      <c r="AG354" s="194">
        <f t="shared" si="151"/>
        <v>0</v>
      </c>
      <c r="AH354" s="231">
        <f t="shared" si="151"/>
        <v>0</v>
      </c>
      <c r="AI354" s="231">
        <f t="shared" si="151"/>
        <v>0</v>
      </c>
      <c r="AJ354" s="231">
        <f t="shared" si="151"/>
        <v>0</v>
      </c>
      <c r="AK354" s="194">
        <f t="shared" si="151"/>
        <v>0</v>
      </c>
      <c r="AL354" s="194">
        <f t="shared" si="151"/>
        <v>0</v>
      </c>
      <c r="AM354" s="194">
        <f t="shared" si="151"/>
        <v>0</v>
      </c>
      <c r="AN354" s="194">
        <f t="shared" si="151"/>
        <v>0</v>
      </c>
      <c r="AO354" s="194">
        <f t="shared" si="151"/>
        <v>0</v>
      </c>
      <c r="AP354" s="194">
        <f t="shared" si="151"/>
        <v>0</v>
      </c>
      <c r="AQ354" s="194">
        <f t="shared" si="151"/>
        <v>0</v>
      </c>
      <c r="AR354" s="194">
        <f t="shared" si="151"/>
        <v>0</v>
      </c>
      <c r="AS354" s="194">
        <f t="shared" si="151"/>
        <v>0</v>
      </c>
      <c r="AT354" s="194">
        <f t="shared" si="151"/>
        <v>0</v>
      </c>
      <c r="AU354" s="231">
        <f t="shared" si="151"/>
        <v>0</v>
      </c>
      <c r="AV354" s="329"/>
    </row>
    <row r="355" spans="1:48" ht="15.75" hidden="1" customHeight="1" x14ac:dyDescent="0.25">
      <c r="A355" s="414" t="s">
        <v>177</v>
      </c>
      <c r="B355" s="415"/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  <c r="U355" s="415"/>
      <c r="V355" s="465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89"/>
      <c r="AI355" s="189"/>
      <c r="AJ355" s="189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89"/>
      <c r="AV355" s="303"/>
    </row>
    <row r="356" spans="1:48" ht="29.25" hidden="1" customHeight="1" x14ac:dyDescent="0.25">
      <c r="A356" s="469" t="s">
        <v>65</v>
      </c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89"/>
      <c r="AI356" s="189"/>
      <c r="AJ356" s="189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89"/>
      <c r="AV356" s="303"/>
    </row>
    <row r="357" spans="1:48" ht="15.75" hidden="1" customHeight="1" x14ac:dyDescent="0.25">
      <c r="A357" s="414" t="s">
        <v>178</v>
      </c>
      <c r="B357" s="415"/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  <c r="U357" s="415"/>
      <c r="V357" s="465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89"/>
      <c r="AI357" s="189"/>
      <c r="AJ357" s="189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89"/>
      <c r="AV357" s="303"/>
    </row>
    <row r="358" spans="1:48" ht="29.25" hidden="1" customHeight="1" x14ac:dyDescent="0.25">
      <c r="A358" s="469" t="s">
        <v>65</v>
      </c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89"/>
      <c r="AI358" s="189"/>
      <c r="AJ358" s="189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89"/>
      <c r="AV358" s="303"/>
    </row>
    <row r="359" spans="1:48" ht="15.75" hidden="1" customHeight="1" x14ac:dyDescent="0.25">
      <c r="A359" s="414" t="s">
        <v>179</v>
      </c>
      <c r="B359" s="415"/>
      <c r="C359" s="415"/>
      <c r="D359" s="415"/>
      <c r="E359" s="415"/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5"/>
      <c r="S359" s="415"/>
      <c r="T359" s="415"/>
      <c r="U359" s="415"/>
      <c r="V359" s="465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89"/>
      <c r="AI359" s="189"/>
      <c r="AJ359" s="189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89"/>
      <c r="AV359" s="303"/>
    </row>
    <row r="360" spans="1:48" ht="29.25" hidden="1" customHeight="1" x14ac:dyDescent="0.25">
      <c r="A360" s="469" t="s">
        <v>65</v>
      </c>
      <c r="B360" s="470"/>
      <c r="C360" s="470"/>
      <c r="D360" s="470"/>
      <c r="E360" s="470"/>
      <c r="F360" s="470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89"/>
      <c r="AI360" s="189"/>
      <c r="AJ360" s="189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89"/>
      <c r="AV360" s="303"/>
    </row>
    <row r="361" spans="1:48" ht="15.75" hidden="1" customHeight="1" x14ac:dyDescent="0.25">
      <c r="A361" s="410" t="s">
        <v>32</v>
      </c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1"/>
      <c r="U361" s="411"/>
      <c r="V361" s="411"/>
      <c r="W361" s="412"/>
      <c r="X361" s="412"/>
      <c r="Y361" s="412"/>
      <c r="Z361" s="412"/>
      <c r="AA361" s="412"/>
      <c r="AB361" s="412"/>
      <c r="AC361" s="412"/>
      <c r="AD361" s="412"/>
      <c r="AE361" s="412"/>
      <c r="AF361" s="412"/>
      <c r="AG361" s="412"/>
      <c r="AH361" s="412"/>
      <c r="AI361" s="412"/>
      <c r="AJ361" s="412"/>
      <c r="AK361" s="412"/>
      <c r="AL361" s="412"/>
      <c r="AM361" s="412"/>
      <c r="AN361" s="412"/>
      <c r="AO361" s="412"/>
      <c r="AP361" s="412"/>
      <c r="AQ361" s="412"/>
      <c r="AR361" s="412"/>
      <c r="AS361" s="412"/>
      <c r="AT361" s="412"/>
      <c r="AU361" s="412"/>
      <c r="AV361" s="413"/>
    </row>
    <row r="362" spans="1:48" ht="15.75" hidden="1" customHeight="1" x14ac:dyDescent="0.25">
      <c r="A362" s="414" t="s">
        <v>180</v>
      </c>
      <c r="B362" s="415"/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  <c r="U362" s="415"/>
      <c r="V362" s="415"/>
      <c r="W362" s="416"/>
      <c r="X362" s="416"/>
      <c r="Y362" s="416"/>
      <c r="Z362" s="416"/>
      <c r="AA362" s="416"/>
      <c r="AB362" s="416"/>
      <c r="AC362" s="416"/>
      <c r="AD362" s="416"/>
      <c r="AE362" s="416"/>
      <c r="AF362" s="416"/>
      <c r="AG362" s="416"/>
      <c r="AH362" s="416"/>
      <c r="AI362" s="416"/>
      <c r="AJ362" s="416"/>
      <c r="AK362" s="416"/>
      <c r="AL362" s="416"/>
      <c r="AM362" s="416"/>
      <c r="AN362" s="416"/>
      <c r="AO362" s="416"/>
      <c r="AP362" s="416"/>
      <c r="AQ362" s="416"/>
      <c r="AR362" s="416"/>
      <c r="AS362" s="416"/>
      <c r="AT362" s="416"/>
      <c r="AU362" s="416"/>
      <c r="AV362" s="417"/>
    </row>
    <row r="363" spans="1:48" ht="19.5" customHeight="1" x14ac:dyDescent="0.25">
      <c r="A363" s="472"/>
      <c r="B363" s="421" t="s">
        <v>247</v>
      </c>
      <c r="C363" s="603" t="s">
        <v>108</v>
      </c>
      <c r="D363" s="421" t="s">
        <v>271</v>
      </c>
      <c r="E363" s="423" t="s">
        <v>283</v>
      </c>
      <c r="F363" s="6" t="s">
        <v>18</v>
      </c>
      <c r="G363" s="6" t="s">
        <v>20</v>
      </c>
      <c r="H363" s="6" t="s">
        <v>296</v>
      </c>
      <c r="I363" s="6" t="s">
        <v>296</v>
      </c>
      <c r="J363" s="464">
        <v>2019</v>
      </c>
      <c r="K363" s="464">
        <v>2020</v>
      </c>
      <c r="L363" s="462">
        <v>30.83333</v>
      </c>
      <c r="M363" s="46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52">SUM(N363:T363)</f>
        <v>30.83333</v>
      </c>
      <c r="V363" s="7" t="s">
        <v>3</v>
      </c>
      <c r="W363" s="94">
        <v>0</v>
      </c>
      <c r="X363" s="94">
        <v>0</v>
      </c>
      <c r="Y363" s="94">
        <v>0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0</v>
      </c>
      <c r="AF363" s="94">
        <v>0</v>
      </c>
      <c r="AG363" s="94">
        <v>0</v>
      </c>
      <c r="AH363" s="5">
        <v>0</v>
      </c>
      <c r="AI363" s="5">
        <v>0</v>
      </c>
      <c r="AJ363" s="5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5">
        <v>0</v>
      </c>
      <c r="AV363" s="583" t="s">
        <v>999</v>
      </c>
    </row>
    <row r="364" spans="1:48" ht="19.5" customHeight="1" x14ac:dyDescent="0.25">
      <c r="A364" s="473"/>
      <c r="B364" s="421"/>
      <c r="C364" s="603"/>
      <c r="D364" s="421"/>
      <c r="E364" s="423"/>
      <c r="F364" s="6" t="s">
        <v>19</v>
      </c>
      <c r="G364" s="6" t="s">
        <v>22</v>
      </c>
      <c r="H364" s="6" t="s">
        <v>296</v>
      </c>
      <c r="I364" s="6" t="s">
        <v>296</v>
      </c>
      <c r="J364" s="464"/>
      <c r="K364" s="464"/>
      <c r="L364" s="462"/>
      <c r="M364" s="46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52"/>
        <v>0</v>
      </c>
      <c r="V364" s="5" t="s">
        <v>8</v>
      </c>
      <c r="W364" s="94">
        <v>0</v>
      </c>
      <c r="X364" s="94">
        <v>0</v>
      </c>
      <c r="Y364" s="94">
        <v>0</v>
      </c>
      <c r="Z364" s="94">
        <v>0</v>
      </c>
      <c r="AA364" s="94">
        <v>0</v>
      </c>
      <c r="AB364" s="94">
        <v>0</v>
      </c>
      <c r="AC364" s="94">
        <v>0</v>
      </c>
      <c r="AD364" s="94">
        <v>0</v>
      </c>
      <c r="AE364" s="94">
        <v>0</v>
      </c>
      <c r="AF364" s="94">
        <v>0</v>
      </c>
      <c r="AG364" s="94">
        <v>0</v>
      </c>
      <c r="AH364" s="5">
        <v>0</v>
      </c>
      <c r="AI364" s="5">
        <v>0</v>
      </c>
      <c r="AJ364" s="5">
        <v>0</v>
      </c>
      <c r="AK364" s="94">
        <v>0</v>
      </c>
      <c r="AL364" s="94">
        <v>0</v>
      </c>
      <c r="AM364" s="94">
        <v>0</v>
      </c>
      <c r="AN364" s="94">
        <v>0</v>
      </c>
      <c r="AO364" s="94">
        <v>0</v>
      </c>
      <c r="AP364" s="94">
        <v>0</v>
      </c>
      <c r="AQ364" s="94">
        <v>0</v>
      </c>
      <c r="AR364" s="94">
        <v>0</v>
      </c>
      <c r="AS364" s="94">
        <v>0</v>
      </c>
      <c r="AT364" s="94">
        <v>0</v>
      </c>
      <c r="AU364" s="5">
        <v>0</v>
      </c>
      <c r="AV364" s="584"/>
    </row>
    <row r="365" spans="1:48" ht="19.5" customHeight="1" x14ac:dyDescent="0.25">
      <c r="A365" s="473"/>
      <c r="B365" s="421"/>
      <c r="C365" s="603"/>
      <c r="D365" s="421"/>
      <c r="E365" s="423"/>
      <c r="F365" s="423" t="s">
        <v>39</v>
      </c>
      <c r="G365" s="423" t="s">
        <v>21</v>
      </c>
      <c r="H365" s="485" t="s">
        <v>311</v>
      </c>
      <c r="I365" s="485" t="s">
        <v>312</v>
      </c>
      <c r="J365" s="464"/>
      <c r="K365" s="464"/>
      <c r="L365" s="462"/>
      <c r="M365" s="46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52"/>
        <v>0</v>
      </c>
      <c r="V365" s="7" t="s">
        <v>50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5">
        <v>0</v>
      </c>
      <c r="AI365" s="5">
        <v>0</v>
      </c>
      <c r="AJ365" s="5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5">
        <v>0</v>
      </c>
      <c r="AV365" s="584"/>
    </row>
    <row r="366" spans="1:48" ht="19.5" customHeight="1" x14ac:dyDescent="0.25">
      <c r="A366" s="473"/>
      <c r="B366" s="421"/>
      <c r="C366" s="603"/>
      <c r="D366" s="421"/>
      <c r="E366" s="423"/>
      <c r="F366" s="423"/>
      <c r="G366" s="423"/>
      <c r="H366" s="486"/>
      <c r="I366" s="486"/>
      <c r="J366" s="464"/>
      <c r="K366" s="464"/>
      <c r="L366" s="462"/>
      <c r="M366" s="46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52"/>
        <v>0</v>
      </c>
      <c r="V366" s="7" t="s">
        <v>51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5">
        <v>0</v>
      </c>
      <c r="AI366" s="5">
        <v>0</v>
      </c>
      <c r="AJ366" s="5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0</v>
      </c>
      <c r="AQ366" s="94">
        <v>0</v>
      </c>
      <c r="AR366" s="94">
        <v>0</v>
      </c>
      <c r="AS366" s="94">
        <v>0</v>
      </c>
      <c r="AT366" s="94">
        <v>0</v>
      </c>
      <c r="AU366" s="5">
        <v>0</v>
      </c>
      <c r="AV366" s="584"/>
    </row>
    <row r="367" spans="1:48" ht="18" customHeight="1" x14ac:dyDescent="0.25">
      <c r="A367" s="473"/>
      <c r="B367" s="421"/>
      <c r="C367" s="603"/>
      <c r="D367" s="421"/>
      <c r="E367" s="423"/>
      <c r="F367" s="423"/>
      <c r="G367" s="423"/>
      <c r="H367" s="486"/>
      <c r="I367" s="486"/>
      <c r="J367" s="464"/>
      <c r="K367" s="464"/>
      <c r="L367" s="462"/>
      <c r="M367" s="46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52"/>
        <v>0</v>
      </c>
      <c r="V367" s="7" t="s">
        <v>52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5">
        <v>0</v>
      </c>
      <c r="AI367" s="5">
        <v>0</v>
      </c>
      <c r="AJ367" s="5">
        <v>0</v>
      </c>
      <c r="AK367" s="94">
        <v>0</v>
      </c>
      <c r="AL367" s="94">
        <v>0</v>
      </c>
      <c r="AM367" s="94">
        <v>0</v>
      </c>
      <c r="AN367" s="94">
        <v>0</v>
      </c>
      <c r="AO367" s="94">
        <v>0</v>
      </c>
      <c r="AP367" s="94">
        <v>0</v>
      </c>
      <c r="AQ367" s="94">
        <v>0</v>
      </c>
      <c r="AR367" s="94">
        <v>0</v>
      </c>
      <c r="AS367" s="94">
        <v>0</v>
      </c>
      <c r="AT367" s="94">
        <v>0</v>
      </c>
      <c r="AU367" s="5">
        <v>0</v>
      </c>
      <c r="AV367" s="584"/>
    </row>
    <row r="368" spans="1:48" ht="17.25" customHeight="1" x14ac:dyDescent="0.25">
      <c r="A368" s="473"/>
      <c r="B368" s="421"/>
      <c r="C368" s="603"/>
      <c r="D368" s="421"/>
      <c r="E368" s="423"/>
      <c r="F368" s="423"/>
      <c r="G368" s="423"/>
      <c r="H368" s="487"/>
      <c r="I368" s="487"/>
      <c r="J368" s="464"/>
      <c r="K368" s="464"/>
      <c r="L368" s="462"/>
      <c r="M368" s="462"/>
      <c r="N368" s="231">
        <f t="shared" ref="N368:T368" si="153">SUM(N363:N367)</f>
        <v>20</v>
      </c>
      <c r="O368" s="231">
        <f t="shared" si="153"/>
        <v>9.1514100000000003</v>
      </c>
      <c r="P368" s="231">
        <f>SUM(P363:P367)</f>
        <v>1.6819200000000001</v>
      </c>
      <c r="Q368" s="231">
        <f t="shared" si="153"/>
        <v>0</v>
      </c>
      <c r="R368" s="231">
        <f t="shared" si="153"/>
        <v>0</v>
      </c>
      <c r="S368" s="231">
        <f t="shared" si="153"/>
        <v>0</v>
      </c>
      <c r="T368" s="231">
        <f t="shared" si="153"/>
        <v>0</v>
      </c>
      <c r="U368" s="232">
        <f t="shared" si="152"/>
        <v>30.83333</v>
      </c>
      <c r="V368" s="232" t="s">
        <v>11</v>
      </c>
      <c r="W368" s="194">
        <f t="shared" ref="W368:AU368" si="154">SUM(W363:W367)</f>
        <v>0</v>
      </c>
      <c r="X368" s="194">
        <f t="shared" si="154"/>
        <v>0</v>
      </c>
      <c r="Y368" s="194">
        <f t="shared" si="154"/>
        <v>0</v>
      </c>
      <c r="Z368" s="194">
        <f t="shared" si="154"/>
        <v>0</v>
      </c>
      <c r="AA368" s="194">
        <f t="shared" si="154"/>
        <v>0</v>
      </c>
      <c r="AB368" s="194">
        <f t="shared" si="154"/>
        <v>0</v>
      </c>
      <c r="AC368" s="194">
        <f t="shared" si="154"/>
        <v>0</v>
      </c>
      <c r="AD368" s="194">
        <f t="shared" si="154"/>
        <v>0</v>
      </c>
      <c r="AE368" s="194">
        <f t="shared" si="154"/>
        <v>0</v>
      </c>
      <c r="AF368" s="194">
        <f t="shared" si="154"/>
        <v>0</v>
      </c>
      <c r="AG368" s="194">
        <f t="shared" si="154"/>
        <v>0</v>
      </c>
      <c r="AH368" s="231">
        <f t="shared" si="154"/>
        <v>0</v>
      </c>
      <c r="AI368" s="231">
        <f t="shared" si="154"/>
        <v>0</v>
      </c>
      <c r="AJ368" s="231">
        <f t="shared" si="154"/>
        <v>0</v>
      </c>
      <c r="AK368" s="194">
        <f t="shared" si="154"/>
        <v>0</v>
      </c>
      <c r="AL368" s="194">
        <f t="shared" si="154"/>
        <v>0</v>
      </c>
      <c r="AM368" s="194">
        <f t="shared" si="154"/>
        <v>0</v>
      </c>
      <c r="AN368" s="194">
        <f t="shared" si="154"/>
        <v>0</v>
      </c>
      <c r="AO368" s="194">
        <f t="shared" si="154"/>
        <v>0</v>
      </c>
      <c r="AP368" s="194">
        <f t="shared" si="154"/>
        <v>0</v>
      </c>
      <c r="AQ368" s="194">
        <f t="shared" si="154"/>
        <v>0</v>
      </c>
      <c r="AR368" s="194">
        <f t="shared" si="154"/>
        <v>0</v>
      </c>
      <c r="AS368" s="194">
        <f t="shared" si="154"/>
        <v>0</v>
      </c>
      <c r="AT368" s="194">
        <f t="shared" si="154"/>
        <v>0</v>
      </c>
      <c r="AU368" s="231">
        <f t="shared" si="154"/>
        <v>0</v>
      </c>
      <c r="AV368" s="329"/>
    </row>
    <row r="369" spans="1:48" ht="19.5" customHeight="1" x14ac:dyDescent="0.25">
      <c r="A369" s="473"/>
      <c r="B369" s="421" t="s">
        <v>248</v>
      </c>
      <c r="C369" s="603" t="s">
        <v>109</v>
      </c>
      <c r="D369" s="421" t="s">
        <v>272</v>
      </c>
      <c r="E369" s="421" t="s">
        <v>279</v>
      </c>
      <c r="F369" s="6" t="s">
        <v>18</v>
      </c>
      <c r="G369" s="6" t="s">
        <v>20</v>
      </c>
      <c r="H369" s="6" t="s">
        <v>296</v>
      </c>
      <c r="I369" s="6" t="s">
        <v>296</v>
      </c>
      <c r="J369" s="464">
        <v>2020</v>
      </c>
      <c r="K369" s="464">
        <v>2020</v>
      </c>
      <c r="L369" s="462">
        <v>4.1156300000000003</v>
      </c>
      <c r="M369" s="462">
        <f t="shared" ref="M369" si="155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52"/>
        <v>4.1158299999999999</v>
      </c>
      <c r="V369" s="7" t="s">
        <v>3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5">
        <v>0</v>
      </c>
      <c r="AI369" s="5">
        <v>0</v>
      </c>
      <c r="AJ369" s="5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5">
        <v>0</v>
      </c>
      <c r="AV369" s="303"/>
    </row>
    <row r="370" spans="1:48" ht="19.5" customHeight="1" x14ac:dyDescent="0.25">
      <c r="A370" s="473"/>
      <c r="B370" s="421"/>
      <c r="C370" s="603"/>
      <c r="D370" s="421"/>
      <c r="E370" s="421"/>
      <c r="F370" s="6" t="s">
        <v>19</v>
      </c>
      <c r="G370" s="6" t="s">
        <v>22</v>
      </c>
      <c r="H370" s="6" t="s">
        <v>296</v>
      </c>
      <c r="I370" s="6" t="s">
        <v>296</v>
      </c>
      <c r="J370" s="464"/>
      <c r="K370" s="464"/>
      <c r="L370" s="462"/>
      <c r="M370" s="46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52"/>
        <v>0</v>
      </c>
      <c r="V370" s="5" t="s">
        <v>8</v>
      </c>
      <c r="W370" s="94">
        <v>0</v>
      </c>
      <c r="X370" s="94">
        <v>0</v>
      </c>
      <c r="Y370" s="94">
        <v>0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5">
        <v>0</v>
      </c>
      <c r="AI370" s="5">
        <v>0</v>
      </c>
      <c r="AJ370" s="5">
        <v>0</v>
      </c>
      <c r="AK370" s="94">
        <v>0</v>
      </c>
      <c r="AL370" s="94">
        <v>0</v>
      </c>
      <c r="AM370" s="94">
        <v>0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5">
        <v>0</v>
      </c>
      <c r="AV370" s="303"/>
    </row>
    <row r="371" spans="1:48" ht="19.5" customHeight="1" x14ac:dyDescent="0.25">
      <c r="A371" s="473"/>
      <c r="B371" s="421"/>
      <c r="C371" s="603"/>
      <c r="D371" s="421"/>
      <c r="E371" s="421"/>
      <c r="F371" s="423" t="s">
        <v>39</v>
      </c>
      <c r="G371" s="423" t="s">
        <v>21</v>
      </c>
      <c r="H371" s="423" t="s">
        <v>296</v>
      </c>
      <c r="I371" s="423" t="s">
        <v>296</v>
      </c>
      <c r="J371" s="464"/>
      <c r="K371" s="464"/>
      <c r="L371" s="462"/>
      <c r="M371" s="46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52"/>
        <v>0</v>
      </c>
      <c r="V371" s="7" t="s">
        <v>50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5">
        <v>0</v>
      </c>
      <c r="AI371" s="5">
        <v>0</v>
      </c>
      <c r="AJ371" s="5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5">
        <v>0</v>
      </c>
      <c r="AV371" s="303"/>
    </row>
    <row r="372" spans="1:48" ht="19.5" customHeight="1" x14ac:dyDescent="0.25">
      <c r="A372" s="473"/>
      <c r="B372" s="421"/>
      <c r="C372" s="603"/>
      <c r="D372" s="421"/>
      <c r="E372" s="421"/>
      <c r="F372" s="423"/>
      <c r="G372" s="423"/>
      <c r="H372" s="423"/>
      <c r="I372" s="423"/>
      <c r="J372" s="464"/>
      <c r="K372" s="464"/>
      <c r="L372" s="462"/>
      <c r="M372" s="46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52"/>
        <v>0</v>
      </c>
      <c r="V372" s="7" t="s">
        <v>51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5">
        <v>0</v>
      </c>
      <c r="AI372" s="5">
        <v>0</v>
      </c>
      <c r="AJ372" s="5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5">
        <v>0</v>
      </c>
      <c r="AV372" s="303"/>
    </row>
    <row r="373" spans="1:48" ht="18" customHeight="1" x14ac:dyDescent="0.25">
      <c r="A373" s="473"/>
      <c r="B373" s="421"/>
      <c r="C373" s="603"/>
      <c r="D373" s="421"/>
      <c r="E373" s="421"/>
      <c r="F373" s="423"/>
      <c r="G373" s="423"/>
      <c r="H373" s="423"/>
      <c r="I373" s="423"/>
      <c r="J373" s="464"/>
      <c r="K373" s="464"/>
      <c r="L373" s="462"/>
      <c r="M373" s="46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52"/>
        <v>0</v>
      </c>
      <c r="V373" s="7" t="s">
        <v>52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5">
        <v>0</v>
      </c>
      <c r="AI373" s="5">
        <v>0</v>
      </c>
      <c r="AJ373" s="5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5">
        <v>0</v>
      </c>
      <c r="AV373" s="303"/>
    </row>
    <row r="374" spans="1:48" ht="17.25" customHeight="1" x14ac:dyDescent="0.25">
      <c r="A374" s="473"/>
      <c r="B374" s="421"/>
      <c r="C374" s="603"/>
      <c r="D374" s="421"/>
      <c r="E374" s="421"/>
      <c r="F374" s="423"/>
      <c r="G374" s="423"/>
      <c r="H374" s="423"/>
      <c r="I374" s="423"/>
      <c r="J374" s="464"/>
      <c r="K374" s="464"/>
      <c r="L374" s="462"/>
      <c r="M374" s="462"/>
      <c r="N374" s="231">
        <f t="shared" ref="N374:T374" si="156">SUM(N369:N373)</f>
        <v>0</v>
      </c>
      <c r="O374" s="231">
        <f t="shared" si="156"/>
        <v>3.9950700000000001</v>
      </c>
      <c r="P374" s="231">
        <f>SUM(P369:P373)</f>
        <v>0.12076000000000001</v>
      </c>
      <c r="Q374" s="231">
        <f t="shared" si="156"/>
        <v>0</v>
      </c>
      <c r="R374" s="231">
        <f t="shared" si="156"/>
        <v>0</v>
      </c>
      <c r="S374" s="231">
        <f t="shared" si="156"/>
        <v>0</v>
      </c>
      <c r="T374" s="231">
        <f t="shared" si="156"/>
        <v>0</v>
      </c>
      <c r="U374" s="232">
        <f t="shared" si="152"/>
        <v>4.1158299999999999</v>
      </c>
      <c r="V374" s="232" t="s">
        <v>11</v>
      </c>
      <c r="W374" s="194">
        <f t="shared" ref="W374:AU374" si="157">SUM(W369:W373)</f>
        <v>0</v>
      </c>
      <c r="X374" s="194">
        <f t="shared" si="157"/>
        <v>0</v>
      </c>
      <c r="Y374" s="194">
        <f t="shared" si="157"/>
        <v>0</v>
      </c>
      <c r="Z374" s="194">
        <f t="shared" si="157"/>
        <v>0</v>
      </c>
      <c r="AA374" s="194">
        <f t="shared" si="157"/>
        <v>0</v>
      </c>
      <c r="AB374" s="194">
        <f t="shared" si="157"/>
        <v>0</v>
      </c>
      <c r="AC374" s="194">
        <f t="shared" si="157"/>
        <v>0</v>
      </c>
      <c r="AD374" s="194">
        <f t="shared" si="157"/>
        <v>0</v>
      </c>
      <c r="AE374" s="194">
        <f t="shared" si="157"/>
        <v>0</v>
      </c>
      <c r="AF374" s="194">
        <f t="shared" si="157"/>
        <v>0</v>
      </c>
      <c r="AG374" s="194">
        <f t="shared" si="157"/>
        <v>0</v>
      </c>
      <c r="AH374" s="231">
        <f t="shared" si="157"/>
        <v>0</v>
      </c>
      <c r="AI374" s="231">
        <f t="shared" si="157"/>
        <v>0</v>
      </c>
      <c r="AJ374" s="231">
        <f t="shared" si="157"/>
        <v>0</v>
      </c>
      <c r="AK374" s="194">
        <f t="shared" si="157"/>
        <v>0</v>
      </c>
      <c r="AL374" s="194">
        <f t="shared" si="157"/>
        <v>0</v>
      </c>
      <c r="AM374" s="194">
        <f t="shared" si="157"/>
        <v>0</v>
      </c>
      <c r="AN374" s="194">
        <f t="shared" si="157"/>
        <v>0</v>
      </c>
      <c r="AO374" s="194">
        <f t="shared" si="157"/>
        <v>0</v>
      </c>
      <c r="AP374" s="194">
        <f t="shared" si="157"/>
        <v>0</v>
      </c>
      <c r="AQ374" s="194">
        <f t="shared" si="157"/>
        <v>0</v>
      </c>
      <c r="AR374" s="194">
        <f t="shared" si="157"/>
        <v>0</v>
      </c>
      <c r="AS374" s="194">
        <f t="shared" si="157"/>
        <v>0</v>
      </c>
      <c r="AT374" s="194">
        <f t="shared" si="157"/>
        <v>0</v>
      </c>
      <c r="AU374" s="231">
        <f t="shared" si="157"/>
        <v>0</v>
      </c>
      <c r="AV374" s="329"/>
    </row>
    <row r="375" spans="1:48" ht="19.5" customHeight="1" x14ac:dyDescent="0.25">
      <c r="A375" s="473"/>
      <c r="B375" s="421" t="s">
        <v>249</v>
      </c>
      <c r="C375" s="603" t="s">
        <v>110</v>
      </c>
      <c r="D375" s="421" t="s">
        <v>272</v>
      </c>
      <c r="E375" s="421" t="s">
        <v>279</v>
      </c>
      <c r="F375" s="6" t="s">
        <v>18</v>
      </c>
      <c r="G375" s="6" t="s">
        <v>20</v>
      </c>
      <c r="H375" s="6" t="s">
        <v>296</v>
      </c>
      <c r="I375" s="6" t="s">
        <v>296</v>
      </c>
      <c r="J375" s="464">
        <v>2020</v>
      </c>
      <c r="K375" s="464">
        <v>2020</v>
      </c>
      <c r="L375" s="462">
        <v>3.0526</v>
      </c>
      <c r="M375" s="462">
        <f t="shared" ref="M375" si="158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52"/>
        <v>3.0526</v>
      </c>
      <c r="V375" s="7" t="s">
        <v>3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5">
        <v>0</v>
      </c>
      <c r="AI375" s="5">
        <v>0</v>
      </c>
      <c r="AJ375" s="5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0</v>
      </c>
      <c r="AQ375" s="94">
        <v>0</v>
      </c>
      <c r="AR375" s="94">
        <v>0</v>
      </c>
      <c r="AS375" s="94">
        <v>0</v>
      </c>
      <c r="AT375" s="94">
        <v>0</v>
      </c>
      <c r="AU375" s="5">
        <v>0</v>
      </c>
      <c r="AV375" s="303"/>
    </row>
    <row r="376" spans="1:48" ht="19.5" customHeight="1" x14ac:dyDescent="0.25">
      <c r="A376" s="473"/>
      <c r="B376" s="421"/>
      <c r="C376" s="603"/>
      <c r="D376" s="421"/>
      <c r="E376" s="421"/>
      <c r="F376" s="6" t="s">
        <v>19</v>
      </c>
      <c r="G376" s="6" t="s">
        <v>22</v>
      </c>
      <c r="H376" s="6" t="s">
        <v>296</v>
      </c>
      <c r="I376" s="6" t="s">
        <v>296</v>
      </c>
      <c r="J376" s="464"/>
      <c r="K376" s="464"/>
      <c r="L376" s="462"/>
      <c r="M376" s="46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52"/>
        <v>0</v>
      </c>
      <c r="V376" s="5" t="s">
        <v>8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5">
        <v>0</v>
      </c>
      <c r="AI376" s="5">
        <v>0</v>
      </c>
      <c r="AJ376" s="5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5">
        <v>0</v>
      </c>
      <c r="AV376" s="303"/>
    </row>
    <row r="377" spans="1:48" ht="19.5" customHeight="1" x14ac:dyDescent="0.25">
      <c r="A377" s="473"/>
      <c r="B377" s="421"/>
      <c r="C377" s="603"/>
      <c r="D377" s="421"/>
      <c r="E377" s="421"/>
      <c r="F377" s="423" t="s">
        <v>39</v>
      </c>
      <c r="G377" s="423" t="s">
        <v>21</v>
      </c>
      <c r="H377" s="423" t="s">
        <v>296</v>
      </c>
      <c r="I377" s="423" t="s">
        <v>296</v>
      </c>
      <c r="J377" s="464"/>
      <c r="K377" s="464"/>
      <c r="L377" s="462"/>
      <c r="M377" s="46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52"/>
        <v>0</v>
      </c>
      <c r="V377" s="7" t="s">
        <v>50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5">
        <v>0</v>
      </c>
      <c r="AI377" s="5">
        <v>0</v>
      </c>
      <c r="AJ377" s="5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5">
        <v>0</v>
      </c>
      <c r="AV377" s="303"/>
    </row>
    <row r="378" spans="1:48" ht="19.5" customHeight="1" x14ac:dyDescent="0.25">
      <c r="A378" s="473"/>
      <c r="B378" s="421"/>
      <c r="C378" s="603"/>
      <c r="D378" s="421"/>
      <c r="E378" s="421"/>
      <c r="F378" s="423"/>
      <c r="G378" s="423"/>
      <c r="H378" s="423"/>
      <c r="I378" s="423"/>
      <c r="J378" s="464"/>
      <c r="K378" s="464"/>
      <c r="L378" s="462"/>
      <c r="M378" s="46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52"/>
        <v>0</v>
      </c>
      <c r="V378" s="7" t="s">
        <v>51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5">
        <v>0</v>
      </c>
      <c r="AI378" s="5">
        <v>0</v>
      </c>
      <c r="AJ378" s="5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5">
        <v>0</v>
      </c>
      <c r="AV378" s="303"/>
    </row>
    <row r="379" spans="1:48" ht="18" customHeight="1" x14ac:dyDescent="0.25">
      <c r="A379" s="473"/>
      <c r="B379" s="421"/>
      <c r="C379" s="603"/>
      <c r="D379" s="421"/>
      <c r="E379" s="421"/>
      <c r="F379" s="423"/>
      <c r="G379" s="423"/>
      <c r="H379" s="423"/>
      <c r="I379" s="423"/>
      <c r="J379" s="464"/>
      <c r="K379" s="464"/>
      <c r="L379" s="462"/>
      <c r="M379" s="46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52"/>
        <v>0</v>
      </c>
      <c r="V379" s="7" t="s">
        <v>52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5">
        <v>0</v>
      </c>
      <c r="AI379" s="5">
        <v>0</v>
      </c>
      <c r="AJ379" s="5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5">
        <v>0</v>
      </c>
      <c r="AV379" s="303"/>
    </row>
    <row r="380" spans="1:48" ht="17.25" customHeight="1" x14ac:dyDescent="0.25">
      <c r="A380" s="473"/>
      <c r="B380" s="421"/>
      <c r="C380" s="603"/>
      <c r="D380" s="421"/>
      <c r="E380" s="421"/>
      <c r="F380" s="423"/>
      <c r="G380" s="423"/>
      <c r="H380" s="423"/>
      <c r="I380" s="423"/>
      <c r="J380" s="464"/>
      <c r="K380" s="464"/>
      <c r="L380" s="462"/>
      <c r="M380" s="462"/>
      <c r="N380" s="231">
        <f t="shared" ref="N380:T380" si="159">SUM(N375:N379)</f>
        <v>0</v>
      </c>
      <c r="O380" s="231">
        <f t="shared" si="159"/>
        <v>2.95668</v>
      </c>
      <c r="P380" s="231">
        <f t="shared" si="159"/>
        <v>9.5920000000000005E-2</v>
      </c>
      <c r="Q380" s="231">
        <f t="shared" si="159"/>
        <v>0</v>
      </c>
      <c r="R380" s="231">
        <f t="shared" si="159"/>
        <v>0</v>
      </c>
      <c r="S380" s="231">
        <f t="shared" si="159"/>
        <v>0</v>
      </c>
      <c r="T380" s="231">
        <f t="shared" si="159"/>
        <v>0</v>
      </c>
      <c r="U380" s="232">
        <f t="shared" si="152"/>
        <v>3.0526</v>
      </c>
      <c r="V380" s="232" t="s">
        <v>11</v>
      </c>
      <c r="W380" s="194">
        <f t="shared" ref="W380:AU380" si="160">SUM(W375:W379)</f>
        <v>0</v>
      </c>
      <c r="X380" s="194">
        <f t="shared" si="160"/>
        <v>0</v>
      </c>
      <c r="Y380" s="194">
        <f t="shared" si="160"/>
        <v>0</v>
      </c>
      <c r="Z380" s="194">
        <f t="shared" si="160"/>
        <v>0</v>
      </c>
      <c r="AA380" s="194">
        <f t="shared" si="160"/>
        <v>0</v>
      </c>
      <c r="AB380" s="194">
        <f t="shared" si="160"/>
        <v>0</v>
      </c>
      <c r="AC380" s="194">
        <f t="shared" si="160"/>
        <v>0</v>
      </c>
      <c r="AD380" s="194">
        <f t="shared" si="160"/>
        <v>0</v>
      </c>
      <c r="AE380" s="194">
        <f t="shared" si="160"/>
        <v>0</v>
      </c>
      <c r="AF380" s="194">
        <f t="shared" si="160"/>
        <v>0</v>
      </c>
      <c r="AG380" s="194">
        <f t="shared" si="160"/>
        <v>0</v>
      </c>
      <c r="AH380" s="231">
        <f t="shared" si="160"/>
        <v>0</v>
      </c>
      <c r="AI380" s="231">
        <f t="shared" si="160"/>
        <v>0</v>
      </c>
      <c r="AJ380" s="231">
        <f t="shared" si="160"/>
        <v>0</v>
      </c>
      <c r="AK380" s="194">
        <f t="shared" si="160"/>
        <v>0</v>
      </c>
      <c r="AL380" s="194">
        <f t="shared" si="160"/>
        <v>0</v>
      </c>
      <c r="AM380" s="194">
        <f t="shared" si="160"/>
        <v>0</v>
      </c>
      <c r="AN380" s="194">
        <f t="shared" si="160"/>
        <v>0</v>
      </c>
      <c r="AO380" s="194">
        <f t="shared" si="160"/>
        <v>0</v>
      </c>
      <c r="AP380" s="194">
        <f t="shared" si="160"/>
        <v>0</v>
      </c>
      <c r="AQ380" s="194">
        <f t="shared" si="160"/>
        <v>0</v>
      </c>
      <c r="AR380" s="194">
        <f t="shared" si="160"/>
        <v>0</v>
      </c>
      <c r="AS380" s="194">
        <f t="shared" si="160"/>
        <v>0</v>
      </c>
      <c r="AT380" s="194">
        <f t="shared" si="160"/>
        <v>0</v>
      </c>
      <c r="AU380" s="231">
        <f t="shared" si="160"/>
        <v>0</v>
      </c>
      <c r="AV380" s="329"/>
    </row>
    <row r="381" spans="1:48" ht="19.5" customHeight="1" x14ac:dyDescent="0.25">
      <c r="A381" s="473"/>
      <c r="B381" s="421" t="s">
        <v>250</v>
      </c>
      <c r="C381" s="603" t="s">
        <v>111</v>
      </c>
      <c r="D381" s="421" t="s">
        <v>272</v>
      </c>
      <c r="E381" s="423" t="s">
        <v>280</v>
      </c>
      <c r="F381" s="6" t="s">
        <v>18</v>
      </c>
      <c r="G381" s="6" t="s">
        <v>20</v>
      </c>
      <c r="H381" s="6" t="s">
        <v>296</v>
      </c>
      <c r="I381" s="6" t="s">
        <v>296</v>
      </c>
      <c r="J381" s="464">
        <v>2019</v>
      </c>
      <c r="K381" s="464">
        <v>2019</v>
      </c>
      <c r="L381" s="462">
        <v>0.37290000000000001</v>
      </c>
      <c r="M381" s="462">
        <f t="shared" ref="M381" si="161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52"/>
        <v>0.37290000000000001</v>
      </c>
      <c r="V381" s="7" t="s">
        <v>3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5">
        <v>0</v>
      </c>
      <c r="AI381" s="5">
        <v>0</v>
      </c>
      <c r="AJ381" s="5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5">
        <v>0</v>
      </c>
      <c r="AV381" s="303"/>
    </row>
    <row r="382" spans="1:48" ht="19.5" customHeight="1" x14ac:dyDescent="0.25">
      <c r="A382" s="473"/>
      <c r="B382" s="421"/>
      <c r="C382" s="603"/>
      <c r="D382" s="421"/>
      <c r="E382" s="423"/>
      <c r="F382" s="6" t="s">
        <v>19</v>
      </c>
      <c r="G382" s="6" t="s">
        <v>22</v>
      </c>
      <c r="H382" s="6" t="s">
        <v>296</v>
      </c>
      <c r="I382" s="6" t="s">
        <v>296</v>
      </c>
      <c r="J382" s="464"/>
      <c r="K382" s="464"/>
      <c r="L382" s="462"/>
      <c r="M382" s="46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52"/>
        <v>0</v>
      </c>
      <c r="V382" s="5" t="s">
        <v>8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5">
        <v>0</v>
      </c>
      <c r="AI382" s="5">
        <v>0</v>
      </c>
      <c r="AJ382" s="5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5">
        <v>0</v>
      </c>
      <c r="AV382" s="303"/>
    </row>
    <row r="383" spans="1:48" ht="19.5" customHeight="1" x14ac:dyDescent="0.25">
      <c r="A383" s="473"/>
      <c r="B383" s="421"/>
      <c r="C383" s="603"/>
      <c r="D383" s="421"/>
      <c r="E383" s="423"/>
      <c r="F383" s="423" t="s">
        <v>39</v>
      </c>
      <c r="G383" s="423" t="s">
        <v>21</v>
      </c>
      <c r="H383" s="423" t="s">
        <v>296</v>
      </c>
      <c r="I383" s="423" t="s">
        <v>296</v>
      </c>
      <c r="J383" s="464"/>
      <c r="K383" s="464"/>
      <c r="L383" s="462"/>
      <c r="M383" s="46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52"/>
        <v>0</v>
      </c>
      <c r="V383" s="7" t="s">
        <v>50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5">
        <v>0</v>
      </c>
      <c r="AI383" s="5">
        <v>0</v>
      </c>
      <c r="AJ383" s="5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5">
        <v>0</v>
      </c>
      <c r="AV383" s="303"/>
    </row>
    <row r="384" spans="1:48" ht="19.5" customHeight="1" x14ac:dyDescent="0.25">
      <c r="A384" s="473"/>
      <c r="B384" s="421"/>
      <c r="C384" s="603"/>
      <c r="D384" s="421"/>
      <c r="E384" s="423"/>
      <c r="F384" s="423"/>
      <c r="G384" s="423"/>
      <c r="H384" s="423"/>
      <c r="I384" s="423"/>
      <c r="J384" s="464"/>
      <c r="K384" s="464"/>
      <c r="L384" s="462"/>
      <c r="M384" s="46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52"/>
        <v>0</v>
      </c>
      <c r="V384" s="7" t="s">
        <v>51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5">
        <v>0</v>
      </c>
      <c r="AI384" s="5">
        <v>0</v>
      </c>
      <c r="AJ384" s="5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5">
        <v>0</v>
      </c>
      <c r="AV384" s="303"/>
    </row>
    <row r="385" spans="1:48" ht="18" customHeight="1" x14ac:dyDescent="0.25">
      <c r="A385" s="473"/>
      <c r="B385" s="421"/>
      <c r="C385" s="603"/>
      <c r="D385" s="421"/>
      <c r="E385" s="423"/>
      <c r="F385" s="423"/>
      <c r="G385" s="423"/>
      <c r="H385" s="423"/>
      <c r="I385" s="423"/>
      <c r="J385" s="464"/>
      <c r="K385" s="464"/>
      <c r="L385" s="462"/>
      <c r="M385" s="46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52"/>
        <v>0</v>
      </c>
      <c r="V385" s="7" t="s">
        <v>52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5">
        <v>0</v>
      </c>
      <c r="AI385" s="5">
        <v>0</v>
      </c>
      <c r="AJ385" s="5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5">
        <v>0</v>
      </c>
      <c r="AV385" s="303"/>
    </row>
    <row r="386" spans="1:48" ht="17.25" customHeight="1" x14ac:dyDescent="0.25">
      <c r="A386" s="473"/>
      <c r="B386" s="421"/>
      <c r="C386" s="603"/>
      <c r="D386" s="421"/>
      <c r="E386" s="423"/>
      <c r="F386" s="423"/>
      <c r="G386" s="423"/>
      <c r="H386" s="423"/>
      <c r="I386" s="423"/>
      <c r="J386" s="464"/>
      <c r="K386" s="464"/>
      <c r="L386" s="462"/>
      <c r="M386" s="462"/>
      <c r="N386" s="231">
        <f t="shared" ref="N386:T386" si="162">SUM(N381:N385)</f>
        <v>0</v>
      </c>
      <c r="O386" s="231">
        <f t="shared" si="162"/>
        <v>0.37290000000000001</v>
      </c>
      <c r="P386" s="231">
        <f t="shared" si="162"/>
        <v>0</v>
      </c>
      <c r="Q386" s="231">
        <f t="shared" si="162"/>
        <v>0</v>
      </c>
      <c r="R386" s="231">
        <f t="shared" si="162"/>
        <v>0</v>
      </c>
      <c r="S386" s="231">
        <f t="shared" si="162"/>
        <v>0</v>
      </c>
      <c r="T386" s="231">
        <f t="shared" si="162"/>
        <v>0</v>
      </c>
      <c r="U386" s="232">
        <f t="shared" si="152"/>
        <v>0.37290000000000001</v>
      </c>
      <c r="V386" s="232" t="s">
        <v>11</v>
      </c>
      <c r="W386" s="194">
        <f t="shared" ref="W386:AU386" si="163">SUM(W381:W385)</f>
        <v>0</v>
      </c>
      <c r="X386" s="194">
        <f t="shared" si="163"/>
        <v>0</v>
      </c>
      <c r="Y386" s="194">
        <f t="shared" si="163"/>
        <v>0</v>
      </c>
      <c r="Z386" s="194">
        <f t="shared" si="163"/>
        <v>0</v>
      </c>
      <c r="AA386" s="194">
        <f t="shared" si="163"/>
        <v>0</v>
      </c>
      <c r="AB386" s="194">
        <f t="shared" si="163"/>
        <v>0</v>
      </c>
      <c r="AC386" s="194">
        <f t="shared" si="163"/>
        <v>0</v>
      </c>
      <c r="AD386" s="194">
        <f t="shared" si="163"/>
        <v>0</v>
      </c>
      <c r="AE386" s="194">
        <f t="shared" si="163"/>
        <v>0</v>
      </c>
      <c r="AF386" s="194">
        <f t="shared" si="163"/>
        <v>0</v>
      </c>
      <c r="AG386" s="194">
        <f t="shared" si="163"/>
        <v>0</v>
      </c>
      <c r="AH386" s="231">
        <f t="shared" si="163"/>
        <v>0</v>
      </c>
      <c r="AI386" s="231">
        <f t="shared" si="163"/>
        <v>0</v>
      </c>
      <c r="AJ386" s="231">
        <f t="shared" si="163"/>
        <v>0</v>
      </c>
      <c r="AK386" s="194">
        <f t="shared" si="163"/>
        <v>0</v>
      </c>
      <c r="AL386" s="194">
        <f t="shared" si="163"/>
        <v>0</v>
      </c>
      <c r="AM386" s="194">
        <f t="shared" si="163"/>
        <v>0</v>
      </c>
      <c r="AN386" s="194">
        <f t="shared" si="163"/>
        <v>0</v>
      </c>
      <c r="AO386" s="194">
        <f t="shared" si="163"/>
        <v>0</v>
      </c>
      <c r="AP386" s="194">
        <f t="shared" si="163"/>
        <v>0</v>
      </c>
      <c r="AQ386" s="194">
        <f t="shared" si="163"/>
        <v>0</v>
      </c>
      <c r="AR386" s="194">
        <f t="shared" si="163"/>
        <v>0</v>
      </c>
      <c r="AS386" s="194">
        <f t="shared" si="163"/>
        <v>0</v>
      </c>
      <c r="AT386" s="194">
        <f t="shared" si="163"/>
        <v>0</v>
      </c>
      <c r="AU386" s="231">
        <f t="shared" si="163"/>
        <v>0</v>
      </c>
      <c r="AV386" s="329"/>
    </row>
    <row r="387" spans="1:48" ht="19.5" customHeight="1" x14ac:dyDescent="0.25">
      <c r="A387" s="473"/>
      <c r="B387" s="421" t="s">
        <v>251</v>
      </c>
      <c r="C387" s="603" t="s">
        <v>112</v>
      </c>
      <c r="D387" s="421" t="s">
        <v>273</v>
      </c>
      <c r="E387" s="423" t="s">
        <v>143</v>
      </c>
      <c r="F387" s="6" t="s">
        <v>18</v>
      </c>
      <c r="G387" s="6" t="s">
        <v>20</v>
      </c>
      <c r="H387" s="6" t="s">
        <v>296</v>
      </c>
      <c r="I387" s="6" t="s">
        <v>296</v>
      </c>
      <c r="J387" s="464">
        <v>2019</v>
      </c>
      <c r="K387" s="464">
        <v>2020</v>
      </c>
      <c r="L387" s="462">
        <v>2.7569499999999998</v>
      </c>
      <c r="M387" s="462">
        <f t="shared" ref="M387" si="164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52"/>
        <v>1.93702</v>
      </c>
      <c r="V387" s="7" t="s">
        <v>3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5">
        <v>0</v>
      </c>
      <c r="AI387" s="5">
        <v>0</v>
      </c>
      <c r="AJ387" s="5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5">
        <v>0</v>
      </c>
      <c r="AV387" s="303"/>
    </row>
    <row r="388" spans="1:48" ht="19.5" customHeight="1" x14ac:dyDescent="0.25">
      <c r="A388" s="473"/>
      <c r="B388" s="421"/>
      <c r="C388" s="603"/>
      <c r="D388" s="421"/>
      <c r="E388" s="423"/>
      <c r="F388" s="6" t="s">
        <v>19</v>
      </c>
      <c r="G388" s="6" t="s">
        <v>22</v>
      </c>
      <c r="H388" s="6" t="s">
        <v>296</v>
      </c>
      <c r="I388" s="6" t="s">
        <v>296</v>
      </c>
      <c r="J388" s="464"/>
      <c r="K388" s="464"/>
      <c r="L388" s="462"/>
      <c r="M388" s="46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52"/>
        <v>0</v>
      </c>
      <c r="V388" s="5" t="s">
        <v>8</v>
      </c>
      <c r="W388" s="94">
        <v>0</v>
      </c>
      <c r="X388" s="94">
        <v>0</v>
      </c>
      <c r="Y388" s="94">
        <v>0</v>
      </c>
      <c r="Z388" s="94">
        <v>0</v>
      </c>
      <c r="AA388" s="94">
        <v>0</v>
      </c>
      <c r="AB388" s="94">
        <v>0</v>
      </c>
      <c r="AC388" s="94">
        <v>0</v>
      </c>
      <c r="AD388" s="94">
        <v>0</v>
      </c>
      <c r="AE388" s="94">
        <v>0</v>
      </c>
      <c r="AF388" s="94">
        <v>0</v>
      </c>
      <c r="AG388" s="94">
        <v>0</v>
      </c>
      <c r="AH388" s="5">
        <v>0</v>
      </c>
      <c r="AI388" s="5">
        <v>0</v>
      </c>
      <c r="AJ388" s="5">
        <v>0</v>
      </c>
      <c r="AK388" s="94">
        <v>0</v>
      </c>
      <c r="AL388" s="94">
        <v>0</v>
      </c>
      <c r="AM388" s="94">
        <v>0</v>
      </c>
      <c r="AN388" s="94">
        <v>0</v>
      </c>
      <c r="AO388" s="94">
        <v>0</v>
      </c>
      <c r="AP388" s="94">
        <v>0</v>
      </c>
      <c r="AQ388" s="94">
        <v>0</v>
      </c>
      <c r="AR388" s="94">
        <v>0</v>
      </c>
      <c r="AS388" s="94">
        <v>0</v>
      </c>
      <c r="AT388" s="94">
        <v>0</v>
      </c>
      <c r="AU388" s="5">
        <v>0</v>
      </c>
      <c r="AV388" s="303"/>
    </row>
    <row r="389" spans="1:48" ht="19.5" customHeight="1" x14ac:dyDescent="0.25">
      <c r="A389" s="473"/>
      <c r="B389" s="421"/>
      <c r="C389" s="603"/>
      <c r="D389" s="421"/>
      <c r="E389" s="423"/>
      <c r="F389" s="423" t="s">
        <v>39</v>
      </c>
      <c r="G389" s="423" t="s">
        <v>21</v>
      </c>
      <c r="H389" s="423" t="s">
        <v>296</v>
      </c>
      <c r="I389" s="423" t="s">
        <v>296</v>
      </c>
      <c r="J389" s="464"/>
      <c r="K389" s="464"/>
      <c r="L389" s="462"/>
      <c r="M389" s="46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52"/>
        <v>0</v>
      </c>
      <c r="V389" s="7" t="s">
        <v>50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5">
        <v>0</v>
      </c>
      <c r="AI389" s="5">
        <v>0</v>
      </c>
      <c r="AJ389" s="5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5">
        <v>0</v>
      </c>
      <c r="AV389" s="303"/>
    </row>
    <row r="390" spans="1:48" ht="19.5" customHeight="1" x14ac:dyDescent="0.25">
      <c r="A390" s="473"/>
      <c r="B390" s="421"/>
      <c r="C390" s="603"/>
      <c r="D390" s="421"/>
      <c r="E390" s="423"/>
      <c r="F390" s="423"/>
      <c r="G390" s="423"/>
      <c r="H390" s="423"/>
      <c r="I390" s="423"/>
      <c r="J390" s="464"/>
      <c r="K390" s="464"/>
      <c r="L390" s="462"/>
      <c r="M390" s="46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52"/>
        <v>0</v>
      </c>
      <c r="V390" s="7" t="s">
        <v>51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5">
        <v>0</v>
      </c>
      <c r="AI390" s="5">
        <v>0</v>
      </c>
      <c r="AJ390" s="5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5">
        <v>0</v>
      </c>
      <c r="AV390" s="303"/>
    </row>
    <row r="391" spans="1:48" ht="18" customHeight="1" x14ac:dyDescent="0.25">
      <c r="A391" s="473"/>
      <c r="B391" s="421"/>
      <c r="C391" s="603"/>
      <c r="D391" s="421"/>
      <c r="E391" s="423"/>
      <c r="F391" s="423"/>
      <c r="G391" s="423"/>
      <c r="H391" s="423"/>
      <c r="I391" s="423"/>
      <c r="J391" s="464"/>
      <c r="K391" s="464"/>
      <c r="L391" s="462"/>
      <c r="M391" s="46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52"/>
        <v>0</v>
      </c>
      <c r="V391" s="7" t="s">
        <v>52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5">
        <v>0</v>
      </c>
      <c r="AI391" s="5">
        <v>0</v>
      </c>
      <c r="AJ391" s="5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5">
        <v>0</v>
      </c>
      <c r="AV391" s="303"/>
    </row>
    <row r="392" spans="1:48" ht="17.25" customHeight="1" x14ac:dyDescent="0.25">
      <c r="A392" s="473"/>
      <c r="B392" s="421"/>
      <c r="C392" s="603"/>
      <c r="D392" s="421"/>
      <c r="E392" s="423"/>
      <c r="F392" s="423"/>
      <c r="G392" s="423"/>
      <c r="H392" s="423"/>
      <c r="I392" s="423"/>
      <c r="J392" s="464"/>
      <c r="K392" s="464"/>
      <c r="L392" s="462"/>
      <c r="M392" s="462"/>
      <c r="N392" s="231">
        <f t="shared" ref="N392:T392" si="165">SUM(N387:N391)</f>
        <v>0.29718</v>
      </c>
      <c r="O392" s="231">
        <f t="shared" si="165"/>
        <v>1.63984</v>
      </c>
      <c r="P392" s="231">
        <f t="shared" si="165"/>
        <v>0</v>
      </c>
      <c r="Q392" s="231">
        <f t="shared" si="165"/>
        <v>0</v>
      </c>
      <c r="R392" s="231">
        <f t="shared" si="165"/>
        <v>0</v>
      </c>
      <c r="S392" s="231">
        <f t="shared" si="165"/>
        <v>0</v>
      </c>
      <c r="T392" s="231">
        <f t="shared" si="165"/>
        <v>0</v>
      </c>
      <c r="U392" s="232">
        <f t="shared" si="152"/>
        <v>1.93702</v>
      </c>
      <c r="V392" s="232" t="s">
        <v>11</v>
      </c>
      <c r="W392" s="194">
        <f t="shared" ref="W392:AU392" si="166">SUM(W387:W391)</f>
        <v>0</v>
      </c>
      <c r="X392" s="194">
        <f t="shared" si="166"/>
        <v>0</v>
      </c>
      <c r="Y392" s="194">
        <f t="shared" si="166"/>
        <v>0</v>
      </c>
      <c r="Z392" s="194">
        <f t="shared" si="166"/>
        <v>0</v>
      </c>
      <c r="AA392" s="194">
        <f t="shared" si="166"/>
        <v>0</v>
      </c>
      <c r="AB392" s="194">
        <f t="shared" si="166"/>
        <v>0</v>
      </c>
      <c r="AC392" s="194">
        <f t="shared" si="166"/>
        <v>0</v>
      </c>
      <c r="AD392" s="194">
        <f t="shared" si="166"/>
        <v>0</v>
      </c>
      <c r="AE392" s="194">
        <f t="shared" si="166"/>
        <v>0</v>
      </c>
      <c r="AF392" s="194">
        <f t="shared" si="166"/>
        <v>0</v>
      </c>
      <c r="AG392" s="194">
        <f t="shared" si="166"/>
        <v>0</v>
      </c>
      <c r="AH392" s="231">
        <f t="shared" si="166"/>
        <v>0</v>
      </c>
      <c r="AI392" s="231">
        <f t="shared" si="166"/>
        <v>0</v>
      </c>
      <c r="AJ392" s="231">
        <f t="shared" si="166"/>
        <v>0</v>
      </c>
      <c r="AK392" s="194">
        <f t="shared" si="166"/>
        <v>0</v>
      </c>
      <c r="AL392" s="194">
        <f t="shared" si="166"/>
        <v>0</v>
      </c>
      <c r="AM392" s="194">
        <f t="shared" si="166"/>
        <v>0</v>
      </c>
      <c r="AN392" s="194">
        <f t="shared" si="166"/>
        <v>0</v>
      </c>
      <c r="AO392" s="194">
        <f t="shared" si="166"/>
        <v>0</v>
      </c>
      <c r="AP392" s="194">
        <f t="shared" si="166"/>
        <v>0</v>
      </c>
      <c r="AQ392" s="194">
        <f t="shared" si="166"/>
        <v>0</v>
      </c>
      <c r="AR392" s="194">
        <f t="shared" si="166"/>
        <v>0</v>
      </c>
      <c r="AS392" s="194">
        <f t="shared" si="166"/>
        <v>0</v>
      </c>
      <c r="AT392" s="194">
        <f t="shared" si="166"/>
        <v>0</v>
      </c>
      <c r="AU392" s="231">
        <f t="shared" si="166"/>
        <v>0</v>
      </c>
      <c r="AV392" s="329"/>
    </row>
    <row r="393" spans="1:48" ht="19.5" customHeight="1" x14ac:dyDescent="0.25">
      <c r="A393" s="473"/>
      <c r="B393" s="421" t="s">
        <v>252</v>
      </c>
      <c r="C393" s="603" t="s">
        <v>113</v>
      </c>
      <c r="D393" s="421" t="s">
        <v>273</v>
      </c>
      <c r="E393" s="423" t="s">
        <v>144</v>
      </c>
      <c r="F393" s="6" t="s">
        <v>18</v>
      </c>
      <c r="G393" s="6" t="s">
        <v>20</v>
      </c>
      <c r="H393" s="6" t="s">
        <v>296</v>
      </c>
      <c r="I393" s="6" t="s">
        <v>296</v>
      </c>
      <c r="J393" s="464">
        <v>2019</v>
      </c>
      <c r="K393" s="464">
        <v>2023</v>
      </c>
      <c r="L393" s="462">
        <v>47.437759999999997</v>
      </c>
      <c r="M393" s="462">
        <f t="shared" ref="M393" si="167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52"/>
        <v>47.437759999999997</v>
      </c>
      <c r="V393" s="7" t="s">
        <v>3</v>
      </c>
      <c r="W393" s="94">
        <v>18622.57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0</v>
      </c>
      <c r="AF393" s="94">
        <v>0</v>
      </c>
      <c r="AG393" s="94">
        <v>0</v>
      </c>
      <c r="AH393" s="5">
        <v>0</v>
      </c>
      <c r="AI393" s="5">
        <v>0</v>
      </c>
      <c r="AJ393" s="5">
        <v>0</v>
      </c>
      <c r="AK393" s="94">
        <v>0</v>
      </c>
      <c r="AL393" s="94">
        <v>0</v>
      </c>
      <c r="AM393" s="94">
        <v>0</v>
      </c>
      <c r="AN393" s="94">
        <v>0</v>
      </c>
      <c r="AO393" s="94">
        <v>0</v>
      </c>
      <c r="AP393" s="94">
        <v>0</v>
      </c>
      <c r="AQ393" s="94">
        <v>0</v>
      </c>
      <c r="AR393" s="94">
        <v>0</v>
      </c>
      <c r="AS393" s="94">
        <v>0</v>
      </c>
      <c r="AT393" s="94">
        <v>0</v>
      </c>
      <c r="AU393" s="5">
        <v>0</v>
      </c>
      <c r="AV393" s="303"/>
    </row>
    <row r="394" spans="1:48" ht="19.5" customHeight="1" x14ac:dyDescent="0.25">
      <c r="A394" s="473"/>
      <c r="B394" s="421"/>
      <c r="C394" s="603"/>
      <c r="D394" s="421"/>
      <c r="E394" s="423"/>
      <c r="F394" s="6" t="s">
        <v>19</v>
      </c>
      <c r="G394" s="6" t="s">
        <v>22</v>
      </c>
      <c r="H394" s="6" t="s">
        <v>296</v>
      </c>
      <c r="I394" s="6" t="s">
        <v>296</v>
      </c>
      <c r="J394" s="464"/>
      <c r="K394" s="464"/>
      <c r="L394" s="462"/>
      <c r="M394" s="46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52"/>
        <v>0</v>
      </c>
      <c r="V394" s="5" t="s">
        <v>8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5">
        <v>0</v>
      </c>
      <c r="AI394" s="5">
        <v>0</v>
      </c>
      <c r="AJ394" s="5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5">
        <v>0</v>
      </c>
      <c r="AV394" s="303"/>
    </row>
    <row r="395" spans="1:48" ht="19.5" customHeight="1" x14ac:dyDescent="0.25">
      <c r="A395" s="473"/>
      <c r="B395" s="421"/>
      <c r="C395" s="603"/>
      <c r="D395" s="421"/>
      <c r="E395" s="423"/>
      <c r="F395" s="423" t="s">
        <v>39</v>
      </c>
      <c r="G395" s="423" t="s">
        <v>21</v>
      </c>
      <c r="H395" s="423" t="s">
        <v>296</v>
      </c>
      <c r="I395" s="423" t="s">
        <v>296</v>
      </c>
      <c r="J395" s="464"/>
      <c r="K395" s="464"/>
      <c r="L395" s="462"/>
      <c r="M395" s="46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8">SUM(N395:T395)</f>
        <v>0</v>
      </c>
      <c r="V395" s="7" t="s">
        <v>50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5">
        <v>0</v>
      </c>
      <c r="AI395" s="5">
        <v>0</v>
      </c>
      <c r="AJ395" s="5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0</v>
      </c>
      <c r="AQ395" s="94">
        <v>0</v>
      </c>
      <c r="AR395" s="94">
        <v>0</v>
      </c>
      <c r="AS395" s="94">
        <v>0</v>
      </c>
      <c r="AT395" s="94">
        <v>0</v>
      </c>
      <c r="AU395" s="5">
        <v>0</v>
      </c>
      <c r="AV395" s="303"/>
    </row>
    <row r="396" spans="1:48" ht="19.5" customHeight="1" x14ac:dyDescent="0.25">
      <c r="A396" s="473"/>
      <c r="B396" s="421"/>
      <c r="C396" s="603"/>
      <c r="D396" s="421"/>
      <c r="E396" s="423"/>
      <c r="F396" s="423"/>
      <c r="G396" s="423"/>
      <c r="H396" s="423"/>
      <c r="I396" s="423"/>
      <c r="J396" s="464"/>
      <c r="K396" s="464"/>
      <c r="L396" s="462"/>
      <c r="M396" s="46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8"/>
        <v>0</v>
      </c>
      <c r="V396" s="7" t="s">
        <v>51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5">
        <v>0</v>
      </c>
      <c r="AI396" s="5">
        <v>0</v>
      </c>
      <c r="AJ396" s="5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5">
        <v>0</v>
      </c>
      <c r="AV396" s="303"/>
    </row>
    <row r="397" spans="1:48" ht="18" customHeight="1" x14ac:dyDescent="0.25">
      <c r="A397" s="473"/>
      <c r="B397" s="421"/>
      <c r="C397" s="603"/>
      <c r="D397" s="421"/>
      <c r="E397" s="423"/>
      <c r="F397" s="423"/>
      <c r="G397" s="423"/>
      <c r="H397" s="423"/>
      <c r="I397" s="423"/>
      <c r="J397" s="464"/>
      <c r="K397" s="464"/>
      <c r="L397" s="462"/>
      <c r="M397" s="46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8"/>
        <v>0</v>
      </c>
      <c r="V397" s="7" t="s">
        <v>52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5">
        <v>0</v>
      </c>
      <c r="AI397" s="5">
        <v>0</v>
      </c>
      <c r="AJ397" s="5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5">
        <v>0</v>
      </c>
      <c r="AV397" s="303"/>
    </row>
    <row r="398" spans="1:48" ht="17.25" customHeight="1" x14ac:dyDescent="0.25">
      <c r="A398" s="473"/>
      <c r="B398" s="421"/>
      <c r="C398" s="603"/>
      <c r="D398" s="421"/>
      <c r="E398" s="423"/>
      <c r="F398" s="423"/>
      <c r="G398" s="423"/>
      <c r="H398" s="423"/>
      <c r="I398" s="423"/>
      <c r="J398" s="464"/>
      <c r="K398" s="464"/>
      <c r="L398" s="462"/>
      <c r="M398" s="462"/>
      <c r="N398" s="231">
        <f t="shared" ref="N398:T398" si="169">SUM(N393:N397)</f>
        <v>2.7614399999999999</v>
      </c>
      <c r="O398" s="231">
        <f t="shared" si="169"/>
        <v>9.6296700000000008</v>
      </c>
      <c r="P398" s="231">
        <f t="shared" si="169"/>
        <v>2.6059899999999998</v>
      </c>
      <c r="Q398" s="231">
        <f t="shared" si="169"/>
        <v>18.62257</v>
      </c>
      <c r="R398" s="231">
        <f t="shared" si="169"/>
        <v>13.81809</v>
      </c>
      <c r="S398" s="231">
        <f t="shared" si="169"/>
        <v>0</v>
      </c>
      <c r="T398" s="231">
        <f t="shared" si="169"/>
        <v>0</v>
      </c>
      <c r="U398" s="232">
        <f t="shared" si="168"/>
        <v>47.437759999999997</v>
      </c>
      <c r="V398" s="232" t="s">
        <v>11</v>
      </c>
      <c r="W398" s="194">
        <f t="shared" ref="W398:AU398" si="170">SUM(W393:W397)</f>
        <v>18622.57</v>
      </c>
      <c r="X398" s="194">
        <f t="shared" si="170"/>
        <v>0</v>
      </c>
      <c r="Y398" s="194">
        <f t="shared" si="170"/>
        <v>0</v>
      </c>
      <c r="Z398" s="194">
        <f t="shared" si="170"/>
        <v>0</v>
      </c>
      <c r="AA398" s="194">
        <f t="shared" si="170"/>
        <v>0</v>
      </c>
      <c r="AB398" s="194">
        <f t="shared" si="170"/>
        <v>0</v>
      </c>
      <c r="AC398" s="194">
        <f t="shared" si="170"/>
        <v>0</v>
      </c>
      <c r="AD398" s="194">
        <f t="shared" si="170"/>
        <v>0</v>
      </c>
      <c r="AE398" s="194">
        <f t="shared" si="170"/>
        <v>0</v>
      </c>
      <c r="AF398" s="194">
        <f t="shared" si="170"/>
        <v>0</v>
      </c>
      <c r="AG398" s="194">
        <f t="shared" si="170"/>
        <v>0</v>
      </c>
      <c r="AH398" s="231">
        <f t="shared" si="170"/>
        <v>0</v>
      </c>
      <c r="AI398" s="231">
        <f t="shared" si="170"/>
        <v>0</v>
      </c>
      <c r="AJ398" s="231">
        <f t="shared" si="170"/>
        <v>0</v>
      </c>
      <c r="AK398" s="194">
        <f t="shared" si="170"/>
        <v>0</v>
      </c>
      <c r="AL398" s="194">
        <f t="shared" si="170"/>
        <v>0</v>
      </c>
      <c r="AM398" s="194">
        <f t="shared" si="170"/>
        <v>0</v>
      </c>
      <c r="AN398" s="194">
        <f t="shared" si="170"/>
        <v>0</v>
      </c>
      <c r="AO398" s="194">
        <f t="shared" si="170"/>
        <v>0</v>
      </c>
      <c r="AP398" s="194">
        <f t="shared" si="170"/>
        <v>0</v>
      </c>
      <c r="AQ398" s="194">
        <f t="shared" si="170"/>
        <v>0</v>
      </c>
      <c r="AR398" s="194">
        <f t="shared" si="170"/>
        <v>0</v>
      </c>
      <c r="AS398" s="194">
        <f t="shared" si="170"/>
        <v>0</v>
      </c>
      <c r="AT398" s="194">
        <f t="shared" si="170"/>
        <v>0</v>
      </c>
      <c r="AU398" s="231">
        <f t="shared" si="170"/>
        <v>0</v>
      </c>
      <c r="AV398" s="329"/>
    </row>
    <row r="399" spans="1:48" ht="19.5" customHeight="1" x14ac:dyDescent="0.25">
      <c r="A399" s="473"/>
      <c r="B399" s="421" t="s">
        <v>253</v>
      </c>
      <c r="C399" s="603" t="s">
        <v>114</v>
      </c>
      <c r="D399" s="421" t="s">
        <v>272</v>
      </c>
      <c r="E399" s="423" t="s">
        <v>145</v>
      </c>
      <c r="F399" s="6" t="s">
        <v>18</v>
      </c>
      <c r="G399" s="6" t="s">
        <v>20</v>
      </c>
      <c r="H399" s="6" t="s">
        <v>296</v>
      </c>
      <c r="I399" s="6" t="s">
        <v>296</v>
      </c>
      <c r="J399" s="464">
        <v>2020</v>
      </c>
      <c r="K399" s="464">
        <v>2020</v>
      </c>
      <c r="L399" s="462">
        <v>28.99</v>
      </c>
      <c r="M399" s="462">
        <f t="shared" ref="M399" si="171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8"/>
        <v>28.990000000000002</v>
      </c>
      <c r="V399" s="7" t="s">
        <v>3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5">
        <v>0</v>
      </c>
      <c r="AI399" s="5">
        <v>0</v>
      </c>
      <c r="AJ399" s="5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0</v>
      </c>
      <c r="AS399" s="94">
        <v>0</v>
      </c>
      <c r="AT399" s="94">
        <v>0</v>
      </c>
      <c r="AU399" s="5">
        <v>0</v>
      </c>
      <c r="AV399" s="583" t="s">
        <v>999</v>
      </c>
    </row>
    <row r="400" spans="1:48" ht="19.5" customHeight="1" x14ac:dyDescent="0.25">
      <c r="A400" s="473"/>
      <c r="B400" s="421"/>
      <c r="C400" s="603"/>
      <c r="D400" s="421"/>
      <c r="E400" s="423"/>
      <c r="F400" s="6" t="s">
        <v>19</v>
      </c>
      <c r="G400" s="6" t="s">
        <v>22</v>
      </c>
      <c r="H400" s="6" t="s">
        <v>296</v>
      </c>
      <c r="I400" s="6" t="s">
        <v>296</v>
      </c>
      <c r="J400" s="464"/>
      <c r="K400" s="464"/>
      <c r="L400" s="462"/>
      <c r="M400" s="46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8"/>
        <v>0</v>
      </c>
      <c r="V400" s="5" t="s">
        <v>8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5">
        <v>0</v>
      </c>
      <c r="AI400" s="5">
        <v>0</v>
      </c>
      <c r="AJ400" s="5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5">
        <v>0</v>
      </c>
      <c r="AV400" s="584"/>
    </row>
    <row r="401" spans="1:48" ht="19.5" customHeight="1" x14ac:dyDescent="0.25">
      <c r="A401" s="473"/>
      <c r="B401" s="421"/>
      <c r="C401" s="603"/>
      <c r="D401" s="421"/>
      <c r="E401" s="423"/>
      <c r="F401" s="423" t="s">
        <v>39</v>
      </c>
      <c r="G401" s="423" t="s">
        <v>21</v>
      </c>
      <c r="H401" s="423" t="s">
        <v>296</v>
      </c>
      <c r="I401" s="423" t="s">
        <v>296</v>
      </c>
      <c r="J401" s="464"/>
      <c r="K401" s="464"/>
      <c r="L401" s="462"/>
      <c r="M401" s="46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8"/>
        <v>0</v>
      </c>
      <c r="V401" s="7" t="s">
        <v>50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5">
        <v>0</v>
      </c>
      <c r="AI401" s="5">
        <v>0</v>
      </c>
      <c r="AJ401" s="5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5">
        <v>0</v>
      </c>
      <c r="AV401" s="584"/>
    </row>
    <row r="402" spans="1:48" ht="19.5" customHeight="1" x14ac:dyDescent="0.25">
      <c r="A402" s="473"/>
      <c r="B402" s="421"/>
      <c r="C402" s="603"/>
      <c r="D402" s="421"/>
      <c r="E402" s="423"/>
      <c r="F402" s="423"/>
      <c r="G402" s="423"/>
      <c r="H402" s="423"/>
      <c r="I402" s="423"/>
      <c r="J402" s="464"/>
      <c r="K402" s="464"/>
      <c r="L402" s="462"/>
      <c r="M402" s="46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8"/>
        <v>0</v>
      </c>
      <c r="V402" s="7" t="s">
        <v>51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5">
        <v>0</v>
      </c>
      <c r="AI402" s="5">
        <v>0</v>
      </c>
      <c r="AJ402" s="5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5">
        <v>0</v>
      </c>
      <c r="AV402" s="584"/>
    </row>
    <row r="403" spans="1:48" ht="18" customHeight="1" x14ac:dyDescent="0.25">
      <c r="A403" s="473"/>
      <c r="B403" s="421"/>
      <c r="C403" s="603"/>
      <c r="D403" s="421"/>
      <c r="E403" s="423"/>
      <c r="F403" s="423"/>
      <c r="G403" s="423"/>
      <c r="H403" s="423"/>
      <c r="I403" s="423"/>
      <c r="J403" s="464"/>
      <c r="K403" s="464"/>
      <c r="L403" s="462"/>
      <c r="M403" s="46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8"/>
        <v>0</v>
      </c>
      <c r="V403" s="7" t="s">
        <v>52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5">
        <v>0</v>
      </c>
      <c r="AI403" s="5">
        <v>0</v>
      </c>
      <c r="AJ403" s="5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5">
        <v>0</v>
      </c>
      <c r="AV403" s="585"/>
    </row>
    <row r="404" spans="1:48" ht="17.25" customHeight="1" x14ac:dyDescent="0.25">
      <c r="A404" s="473"/>
      <c r="B404" s="421"/>
      <c r="C404" s="603"/>
      <c r="D404" s="421"/>
      <c r="E404" s="423"/>
      <c r="F404" s="423"/>
      <c r="G404" s="423"/>
      <c r="H404" s="423"/>
      <c r="I404" s="423"/>
      <c r="J404" s="464"/>
      <c r="K404" s="464"/>
      <c r="L404" s="462"/>
      <c r="M404" s="462"/>
      <c r="N404" s="231">
        <f t="shared" ref="N404:T404" si="172">SUM(N399:N403)</f>
        <v>0</v>
      </c>
      <c r="O404" s="231">
        <f t="shared" si="172"/>
        <v>10.15</v>
      </c>
      <c r="P404" s="231">
        <f t="shared" si="172"/>
        <v>18.84</v>
      </c>
      <c r="Q404" s="231">
        <f t="shared" si="172"/>
        <v>0</v>
      </c>
      <c r="R404" s="231">
        <f t="shared" si="172"/>
        <v>0</v>
      </c>
      <c r="S404" s="231">
        <f t="shared" si="172"/>
        <v>0</v>
      </c>
      <c r="T404" s="231">
        <f t="shared" si="172"/>
        <v>0</v>
      </c>
      <c r="U404" s="232">
        <f t="shared" si="168"/>
        <v>28.990000000000002</v>
      </c>
      <c r="V404" s="232" t="s">
        <v>11</v>
      </c>
      <c r="W404" s="194">
        <f t="shared" ref="W404:AU404" si="173">SUM(W399:W403)</f>
        <v>0</v>
      </c>
      <c r="X404" s="194">
        <f t="shared" si="173"/>
        <v>0</v>
      </c>
      <c r="Y404" s="194">
        <f t="shared" si="173"/>
        <v>0</v>
      </c>
      <c r="Z404" s="194">
        <f t="shared" si="173"/>
        <v>0</v>
      </c>
      <c r="AA404" s="194">
        <f t="shared" si="173"/>
        <v>0</v>
      </c>
      <c r="AB404" s="194">
        <f t="shared" si="173"/>
        <v>0</v>
      </c>
      <c r="AC404" s="194">
        <f t="shared" si="173"/>
        <v>0</v>
      </c>
      <c r="AD404" s="194">
        <f t="shared" si="173"/>
        <v>0</v>
      </c>
      <c r="AE404" s="194">
        <f t="shared" si="173"/>
        <v>0</v>
      </c>
      <c r="AF404" s="194">
        <f t="shared" si="173"/>
        <v>0</v>
      </c>
      <c r="AG404" s="194">
        <f t="shared" si="173"/>
        <v>0</v>
      </c>
      <c r="AH404" s="231">
        <f t="shared" si="173"/>
        <v>0</v>
      </c>
      <c r="AI404" s="231">
        <f t="shared" si="173"/>
        <v>0</v>
      </c>
      <c r="AJ404" s="231">
        <f t="shared" si="173"/>
        <v>0</v>
      </c>
      <c r="AK404" s="194">
        <f t="shared" si="173"/>
        <v>0</v>
      </c>
      <c r="AL404" s="194">
        <f t="shared" si="173"/>
        <v>0</v>
      </c>
      <c r="AM404" s="194">
        <f t="shared" si="173"/>
        <v>0</v>
      </c>
      <c r="AN404" s="194">
        <f t="shared" si="173"/>
        <v>0</v>
      </c>
      <c r="AO404" s="194">
        <f t="shared" si="173"/>
        <v>0</v>
      </c>
      <c r="AP404" s="194">
        <f t="shared" si="173"/>
        <v>0</v>
      </c>
      <c r="AQ404" s="194">
        <f t="shared" si="173"/>
        <v>0</v>
      </c>
      <c r="AR404" s="194">
        <f t="shared" si="173"/>
        <v>0</v>
      </c>
      <c r="AS404" s="194">
        <f t="shared" si="173"/>
        <v>0</v>
      </c>
      <c r="AT404" s="194">
        <f t="shared" si="173"/>
        <v>0</v>
      </c>
      <c r="AU404" s="231">
        <f t="shared" si="173"/>
        <v>0</v>
      </c>
      <c r="AV404" s="329"/>
    </row>
    <row r="405" spans="1:48" ht="19.5" customHeight="1" x14ac:dyDescent="0.25">
      <c r="A405" s="473"/>
      <c r="B405" s="421" t="s">
        <v>254</v>
      </c>
      <c r="C405" s="603" t="s">
        <v>115</v>
      </c>
      <c r="D405" s="421" t="s">
        <v>274</v>
      </c>
      <c r="E405" s="423" t="s">
        <v>146</v>
      </c>
      <c r="F405" s="6" t="s">
        <v>18</v>
      </c>
      <c r="G405" s="6" t="s">
        <v>20</v>
      </c>
      <c r="H405" s="6" t="s">
        <v>296</v>
      </c>
      <c r="I405" s="6" t="s">
        <v>296</v>
      </c>
      <c r="J405" s="464">
        <v>2021</v>
      </c>
      <c r="K405" s="464">
        <v>2022</v>
      </c>
      <c r="L405" s="462">
        <v>2.90638</v>
      </c>
      <c r="M405" s="462">
        <f t="shared" ref="M405" si="174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8"/>
        <v>2.90638</v>
      </c>
      <c r="V405" s="7" t="s">
        <v>3</v>
      </c>
      <c r="W405" s="94">
        <v>2820.43</v>
      </c>
      <c r="X405" s="94">
        <f t="shared" ref="X405:AS405" si="175">SUM(X406:X406)</f>
        <v>0</v>
      </c>
      <c r="Y405" s="94">
        <f t="shared" si="175"/>
        <v>0</v>
      </c>
      <c r="Z405" s="94">
        <f t="shared" si="175"/>
        <v>0</v>
      </c>
      <c r="AA405" s="94">
        <f t="shared" si="175"/>
        <v>0</v>
      </c>
      <c r="AB405" s="94">
        <f t="shared" si="175"/>
        <v>0</v>
      </c>
      <c r="AC405" s="94">
        <f t="shared" si="175"/>
        <v>0</v>
      </c>
      <c r="AD405" s="94">
        <f t="shared" si="175"/>
        <v>0</v>
      </c>
      <c r="AE405" s="94">
        <f t="shared" si="175"/>
        <v>0</v>
      </c>
      <c r="AF405" s="94">
        <f t="shared" si="175"/>
        <v>0</v>
      </c>
      <c r="AG405" s="94">
        <f t="shared" si="175"/>
        <v>0</v>
      </c>
      <c r="AH405" s="5">
        <f t="shared" si="175"/>
        <v>0</v>
      </c>
      <c r="AI405" s="5">
        <f t="shared" si="175"/>
        <v>0</v>
      </c>
      <c r="AJ405" s="5">
        <f t="shared" si="175"/>
        <v>0</v>
      </c>
      <c r="AK405" s="94">
        <f t="shared" si="175"/>
        <v>3654.06</v>
      </c>
      <c r="AL405" s="94">
        <f t="shared" si="175"/>
        <v>0</v>
      </c>
      <c r="AM405" s="94">
        <f t="shared" si="175"/>
        <v>0</v>
      </c>
      <c r="AN405" s="94">
        <f t="shared" si="175"/>
        <v>0</v>
      </c>
      <c r="AO405" s="94">
        <f t="shared" si="175"/>
        <v>0</v>
      </c>
      <c r="AP405" s="94">
        <f t="shared" si="175"/>
        <v>0</v>
      </c>
      <c r="AQ405" s="94">
        <f t="shared" si="175"/>
        <v>0</v>
      </c>
      <c r="AR405" s="94">
        <f t="shared" si="175"/>
        <v>0</v>
      </c>
      <c r="AS405" s="94">
        <f t="shared" si="175"/>
        <v>0</v>
      </c>
      <c r="AT405" s="94">
        <v>0</v>
      </c>
      <c r="AU405" s="5">
        <v>0</v>
      </c>
      <c r="AV405" s="583" t="s">
        <v>999</v>
      </c>
    </row>
    <row r="406" spans="1:48" s="276" customFormat="1" ht="19.5" hidden="1" customHeight="1" x14ac:dyDescent="0.2">
      <c r="A406" s="473"/>
      <c r="B406" s="421"/>
      <c r="C406" s="603"/>
      <c r="D406" s="421"/>
      <c r="E406" s="423"/>
      <c r="F406" s="273"/>
      <c r="G406" s="273"/>
      <c r="H406" s="273"/>
      <c r="I406" s="273"/>
      <c r="J406" s="464"/>
      <c r="K406" s="464"/>
      <c r="L406" s="462"/>
      <c r="M406" s="462"/>
      <c r="N406" s="274"/>
      <c r="O406" s="274"/>
      <c r="P406" s="274"/>
      <c r="Q406" s="274"/>
      <c r="R406" s="274"/>
      <c r="S406" s="274"/>
      <c r="T406" s="274"/>
      <c r="U406" s="274"/>
      <c r="V406" s="280" t="s">
        <v>933</v>
      </c>
      <c r="W406" s="275"/>
      <c r="X406" s="275"/>
      <c r="Y406" s="275"/>
      <c r="Z406" s="275"/>
      <c r="AA406" s="275"/>
      <c r="AB406" s="275"/>
      <c r="AC406" s="275"/>
      <c r="AD406" s="275"/>
      <c r="AE406" s="275"/>
      <c r="AF406" s="275"/>
      <c r="AG406" s="275"/>
      <c r="AH406" s="274"/>
      <c r="AI406" s="274"/>
      <c r="AJ406" s="274"/>
      <c r="AK406" s="275">
        <v>3654.06</v>
      </c>
      <c r="AL406" s="275"/>
      <c r="AM406" s="275"/>
      <c r="AN406" s="275"/>
      <c r="AO406" s="275"/>
      <c r="AP406" s="275"/>
      <c r="AQ406" s="275"/>
      <c r="AR406" s="275"/>
      <c r="AS406" s="275"/>
      <c r="AT406" s="275"/>
      <c r="AU406" s="274"/>
      <c r="AV406" s="584"/>
    </row>
    <row r="407" spans="1:48" ht="19.5" customHeight="1" x14ac:dyDescent="0.25">
      <c r="A407" s="473"/>
      <c r="B407" s="421"/>
      <c r="C407" s="603"/>
      <c r="D407" s="421"/>
      <c r="E407" s="423"/>
      <c r="F407" s="6" t="s">
        <v>19</v>
      </c>
      <c r="G407" s="6" t="s">
        <v>22</v>
      </c>
      <c r="H407" s="6" t="s">
        <v>296</v>
      </c>
      <c r="I407" s="6" t="s">
        <v>296</v>
      </c>
      <c r="J407" s="464"/>
      <c r="K407" s="464"/>
      <c r="L407" s="462"/>
      <c r="M407" s="46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8"/>
        <v>0</v>
      </c>
      <c r="V407" s="5" t="s">
        <v>8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5">
        <v>0</v>
      </c>
      <c r="AI407" s="5">
        <v>0</v>
      </c>
      <c r="AJ407" s="5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5">
        <v>0</v>
      </c>
      <c r="AV407" s="584"/>
    </row>
    <row r="408" spans="1:48" ht="19.5" customHeight="1" x14ac:dyDescent="0.25">
      <c r="A408" s="473"/>
      <c r="B408" s="421"/>
      <c r="C408" s="603"/>
      <c r="D408" s="421"/>
      <c r="E408" s="423"/>
      <c r="F408" s="423" t="s">
        <v>39</v>
      </c>
      <c r="G408" s="423" t="s">
        <v>21</v>
      </c>
      <c r="H408" s="423" t="s">
        <v>296</v>
      </c>
      <c r="I408" s="423" t="s">
        <v>296</v>
      </c>
      <c r="J408" s="464"/>
      <c r="K408" s="464"/>
      <c r="L408" s="462"/>
      <c r="M408" s="46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8"/>
        <v>0</v>
      </c>
      <c r="V408" s="7" t="s">
        <v>50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5">
        <v>0</v>
      </c>
      <c r="AI408" s="5">
        <v>0</v>
      </c>
      <c r="AJ408" s="5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5">
        <v>0</v>
      </c>
      <c r="AV408" s="587"/>
    </row>
    <row r="409" spans="1:48" ht="19.5" customHeight="1" x14ac:dyDescent="0.25">
      <c r="A409" s="473"/>
      <c r="B409" s="421"/>
      <c r="C409" s="603"/>
      <c r="D409" s="421"/>
      <c r="E409" s="423"/>
      <c r="F409" s="423"/>
      <c r="G409" s="423"/>
      <c r="H409" s="423"/>
      <c r="I409" s="423"/>
      <c r="J409" s="464"/>
      <c r="K409" s="464"/>
      <c r="L409" s="462"/>
      <c r="M409" s="46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8"/>
        <v>0</v>
      </c>
      <c r="V409" s="7" t="s">
        <v>51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5">
        <v>0</v>
      </c>
      <c r="AI409" s="5">
        <v>0</v>
      </c>
      <c r="AJ409" s="5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5">
        <v>0</v>
      </c>
      <c r="AV409" s="587"/>
    </row>
    <row r="410" spans="1:48" ht="18" customHeight="1" x14ac:dyDescent="0.25">
      <c r="A410" s="473"/>
      <c r="B410" s="421"/>
      <c r="C410" s="603"/>
      <c r="D410" s="421"/>
      <c r="E410" s="423"/>
      <c r="F410" s="423"/>
      <c r="G410" s="423"/>
      <c r="H410" s="423"/>
      <c r="I410" s="423"/>
      <c r="J410" s="464"/>
      <c r="K410" s="464"/>
      <c r="L410" s="462"/>
      <c r="M410" s="46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8"/>
        <v>0</v>
      </c>
      <c r="V410" s="7" t="s">
        <v>52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0</v>
      </c>
      <c r="AF410" s="94">
        <v>0</v>
      </c>
      <c r="AG410" s="94">
        <v>0</v>
      </c>
      <c r="AH410" s="5">
        <v>0</v>
      </c>
      <c r="AI410" s="5">
        <v>0</v>
      </c>
      <c r="AJ410" s="5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0</v>
      </c>
      <c r="AQ410" s="94">
        <v>0</v>
      </c>
      <c r="AR410" s="94">
        <v>0</v>
      </c>
      <c r="AS410" s="94">
        <v>0</v>
      </c>
      <c r="AT410" s="94">
        <v>0</v>
      </c>
      <c r="AU410" s="5">
        <v>0</v>
      </c>
      <c r="AV410" s="586"/>
    </row>
    <row r="411" spans="1:48" ht="17.25" customHeight="1" x14ac:dyDescent="0.25">
      <c r="A411" s="473"/>
      <c r="B411" s="421"/>
      <c r="C411" s="603"/>
      <c r="D411" s="421"/>
      <c r="E411" s="423"/>
      <c r="F411" s="423"/>
      <c r="G411" s="423"/>
      <c r="H411" s="423"/>
      <c r="I411" s="423"/>
      <c r="J411" s="464"/>
      <c r="K411" s="464"/>
      <c r="L411" s="462"/>
      <c r="M411" s="462"/>
      <c r="N411" s="231">
        <f t="shared" ref="N411:T411" si="176">SUM(N405:N410)</f>
        <v>0</v>
      </c>
      <c r="O411" s="231">
        <f t="shared" si="176"/>
        <v>0</v>
      </c>
      <c r="P411" s="231">
        <f t="shared" si="176"/>
        <v>8.5949999999999999E-2</v>
      </c>
      <c r="Q411" s="231">
        <f t="shared" si="176"/>
        <v>2.82043</v>
      </c>
      <c r="R411" s="231">
        <f t="shared" si="176"/>
        <v>0</v>
      </c>
      <c r="S411" s="231">
        <f t="shared" si="176"/>
        <v>0</v>
      </c>
      <c r="T411" s="231">
        <f t="shared" si="176"/>
        <v>0</v>
      </c>
      <c r="U411" s="232">
        <f t="shared" si="168"/>
        <v>2.90638</v>
      </c>
      <c r="V411" s="232" t="s">
        <v>11</v>
      </c>
      <c r="W411" s="194">
        <f t="shared" ref="W411:AU411" si="177">SUM(W405:W410)</f>
        <v>2820.43</v>
      </c>
      <c r="X411" s="194">
        <f t="shared" ref="X411:AK411" si="178">X405+X407+X408+X409+X410</f>
        <v>0</v>
      </c>
      <c r="Y411" s="194">
        <f t="shared" si="178"/>
        <v>0</v>
      </c>
      <c r="Z411" s="194">
        <f t="shared" si="178"/>
        <v>0</v>
      </c>
      <c r="AA411" s="194">
        <f t="shared" si="178"/>
        <v>0</v>
      </c>
      <c r="AB411" s="194">
        <f t="shared" si="178"/>
        <v>0</v>
      </c>
      <c r="AC411" s="194">
        <f t="shared" si="178"/>
        <v>0</v>
      </c>
      <c r="AD411" s="194">
        <f t="shared" si="178"/>
        <v>0</v>
      </c>
      <c r="AE411" s="194">
        <f t="shared" si="178"/>
        <v>0</v>
      </c>
      <c r="AF411" s="194">
        <f t="shared" si="178"/>
        <v>0</v>
      </c>
      <c r="AG411" s="194">
        <f t="shared" si="178"/>
        <v>0</v>
      </c>
      <c r="AH411" s="231">
        <f t="shared" si="178"/>
        <v>0</v>
      </c>
      <c r="AI411" s="231">
        <f t="shared" si="178"/>
        <v>0</v>
      </c>
      <c r="AJ411" s="231">
        <f t="shared" si="178"/>
        <v>0</v>
      </c>
      <c r="AK411" s="194">
        <f t="shared" si="178"/>
        <v>3654.06</v>
      </c>
      <c r="AL411" s="194">
        <v>5264.0290000000005</v>
      </c>
      <c r="AM411" s="194">
        <f t="shared" ref="AM411:AT411" si="179">AM405+AM407+AM408+AM409+AM410</f>
        <v>0</v>
      </c>
      <c r="AN411" s="194">
        <f t="shared" si="179"/>
        <v>0</v>
      </c>
      <c r="AO411" s="194">
        <f t="shared" si="179"/>
        <v>0</v>
      </c>
      <c r="AP411" s="194">
        <f t="shared" si="179"/>
        <v>0</v>
      </c>
      <c r="AQ411" s="194">
        <f t="shared" si="179"/>
        <v>0</v>
      </c>
      <c r="AR411" s="194">
        <f t="shared" si="179"/>
        <v>0</v>
      </c>
      <c r="AS411" s="194">
        <f t="shared" si="179"/>
        <v>0</v>
      </c>
      <c r="AT411" s="194">
        <f t="shared" si="179"/>
        <v>0</v>
      </c>
      <c r="AU411" s="231">
        <f t="shared" si="177"/>
        <v>0</v>
      </c>
      <c r="AV411" s="329"/>
    </row>
    <row r="412" spans="1:48" ht="19.5" customHeight="1" x14ac:dyDescent="0.25">
      <c r="A412" s="473"/>
      <c r="B412" s="421" t="s">
        <v>255</v>
      </c>
      <c r="C412" s="603" t="s">
        <v>116</v>
      </c>
      <c r="D412" s="421" t="s">
        <v>274</v>
      </c>
      <c r="E412" s="423" t="s">
        <v>147</v>
      </c>
      <c r="F412" s="6" t="s">
        <v>18</v>
      </c>
      <c r="G412" s="6" t="s">
        <v>20</v>
      </c>
      <c r="H412" s="6" t="s">
        <v>296</v>
      </c>
      <c r="I412" s="6" t="s">
        <v>296</v>
      </c>
      <c r="J412" s="464">
        <v>2021</v>
      </c>
      <c r="K412" s="464">
        <v>2022</v>
      </c>
      <c r="L412" s="462">
        <v>3.5025499999999998</v>
      </c>
      <c r="M412" s="462">
        <f t="shared" ref="M412" si="180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8"/>
        <v>3.5025499999999998</v>
      </c>
      <c r="V412" s="7" t="s">
        <v>3</v>
      </c>
      <c r="W412" s="94">
        <v>3423.47</v>
      </c>
      <c r="X412" s="94">
        <f>SUM(X413:X414)</f>
        <v>0</v>
      </c>
      <c r="Y412" s="94">
        <f t="shared" ref="Y412:AT412" si="181">SUM(Y413:Y414)</f>
        <v>0</v>
      </c>
      <c r="Z412" s="94">
        <f t="shared" si="181"/>
        <v>0</v>
      </c>
      <c r="AA412" s="94">
        <f t="shared" si="181"/>
        <v>0</v>
      </c>
      <c r="AB412" s="94">
        <f t="shared" si="181"/>
        <v>0</v>
      </c>
      <c r="AC412" s="94">
        <f t="shared" si="181"/>
        <v>0</v>
      </c>
      <c r="AD412" s="94">
        <f t="shared" si="181"/>
        <v>0</v>
      </c>
      <c r="AE412" s="94">
        <f t="shared" si="181"/>
        <v>0</v>
      </c>
      <c r="AF412" s="94">
        <f t="shared" si="181"/>
        <v>0</v>
      </c>
      <c r="AG412" s="94">
        <f t="shared" si="181"/>
        <v>0</v>
      </c>
      <c r="AH412" s="94">
        <f t="shared" si="181"/>
        <v>0</v>
      </c>
      <c r="AI412" s="94">
        <f t="shared" si="181"/>
        <v>0</v>
      </c>
      <c r="AJ412" s="94">
        <f t="shared" si="181"/>
        <v>0</v>
      </c>
      <c r="AK412" s="94">
        <f t="shared" si="181"/>
        <v>2848.4785499999998</v>
      </c>
      <c r="AL412" s="94">
        <f t="shared" si="181"/>
        <v>0</v>
      </c>
      <c r="AM412" s="94">
        <f t="shared" si="181"/>
        <v>0</v>
      </c>
      <c r="AN412" s="94">
        <f t="shared" si="181"/>
        <v>0</v>
      </c>
      <c r="AO412" s="94">
        <f t="shared" si="181"/>
        <v>0</v>
      </c>
      <c r="AP412" s="94">
        <f t="shared" si="181"/>
        <v>0</v>
      </c>
      <c r="AQ412" s="94">
        <f t="shared" si="181"/>
        <v>0</v>
      </c>
      <c r="AR412" s="94">
        <f t="shared" si="181"/>
        <v>0</v>
      </c>
      <c r="AS412" s="94">
        <f t="shared" si="181"/>
        <v>0</v>
      </c>
      <c r="AT412" s="94">
        <f t="shared" si="181"/>
        <v>0</v>
      </c>
      <c r="AU412" s="5">
        <v>0</v>
      </c>
      <c r="AV412" s="583" t="s">
        <v>999</v>
      </c>
    </row>
    <row r="413" spans="1:48" s="276" customFormat="1" ht="29.25" hidden="1" customHeight="1" x14ac:dyDescent="0.2">
      <c r="A413" s="473"/>
      <c r="B413" s="421"/>
      <c r="C413" s="603"/>
      <c r="D413" s="421"/>
      <c r="E413" s="423"/>
      <c r="F413" s="273"/>
      <c r="G413" s="273"/>
      <c r="H413" s="273"/>
      <c r="I413" s="273"/>
      <c r="J413" s="464"/>
      <c r="K413" s="464"/>
      <c r="L413" s="462"/>
      <c r="M413" s="462"/>
      <c r="N413" s="274"/>
      <c r="O413" s="274"/>
      <c r="P413" s="274"/>
      <c r="Q413" s="274"/>
      <c r="R413" s="274"/>
      <c r="S413" s="274"/>
      <c r="T413" s="274"/>
      <c r="U413" s="274"/>
      <c r="V413" s="279" t="s">
        <v>934</v>
      </c>
      <c r="W413" s="275"/>
      <c r="X413" s="275"/>
      <c r="Y413" s="275"/>
      <c r="Z413" s="275"/>
      <c r="AA413" s="275"/>
      <c r="AB413" s="275"/>
      <c r="AC413" s="275"/>
      <c r="AD413" s="275"/>
      <c r="AE413" s="275"/>
      <c r="AF413" s="275"/>
      <c r="AG413" s="275"/>
      <c r="AH413" s="274"/>
      <c r="AI413" s="274"/>
      <c r="AJ413" s="274"/>
      <c r="AK413" s="275">
        <f>1233.5+1614.97855</f>
        <v>2848.4785499999998</v>
      </c>
      <c r="AL413" s="275"/>
      <c r="AM413" s="275"/>
      <c r="AN413" s="275"/>
      <c r="AO413" s="275"/>
      <c r="AP413" s="275"/>
      <c r="AQ413" s="275"/>
      <c r="AR413" s="275"/>
      <c r="AS413" s="275"/>
      <c r="AT413" s="275"/>
      <c r="AU413" s="274"/>
      <c r="AV413" s="587"/>
    </row>
    <row r="414" spans="1:48" s="235" customFormat="1" ht="19.5" hidden="1" customHeight="1" x14ac:dyDescent="0.25">
      <c r="A414" s="473"/>
      <c r="B414" s="421"/>
      <c r="C414" s="603"/>
      <c r="D414" s="421"/>
      <c r="E414" s="423"/>
      <c r="F414" s="233"/>
      <c r="G414" s="233"/>
      <c r="H414" s="233"/>
      <c r="I414" s="233"/>
      <c r="J414" s="464"/>
      <c r="K414" s="464"/>
      <c r="L414" s="462"/>
      <c r="M414" s="462"/>
      <c r="N414" s="234"/>
      <c r="O414" s="234"/>
      <c r="P414" s="234"/>
      <c r="Q414" s="234"/>
      <c r="R414" s="234"/>
      <c r="S414" s="234"/>
      <c r="T414" s="234"/>
      <c r="U414" s="234"/>
      <c r="V414" s="237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34"/>
      <c r="AI414" s="234"/>
      <c r="AJ414" s="234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34"/>
      <c r="AV414" s="587"/>
    </row>
    <row r="415" spans="1:48" ht="19.5" customHeight="1" x14ac:dyDescent="0.25">
      <c r="A415" s="473"/>
      <c r="B415" s="421"/>
      <c r="C415" s="603"/>
      <c r="D415" s="421"/>
      <c r="E415" s="423"/>
      <c r="F415" s="6" t="s">
        <v>19</v>
      </c>
      <c r="G415" s="6" t="s">
        <v>22</v>
      </c>
      <c r="H415" s="6" t="s">
        <v>296</v>
      </c>
      <c r="I415" s="6" t="s">
        <v>296</v>
      </c>
      <c r="J415" s="464"/>
      <c r="K415" s="464"/>
      <c r="L415" s="462"/>
      <c r="M415" s="46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8"/>
        <v>0</v>
      </c>
      <c r="V415" s="5" t="s">
        <v>8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5">
        <v>0</v>
      </c>
      <c r="AI415" s="5">
        <v>0</v>
      </c>
      <c r="AJ415" s="5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5">
        <v>0</v>
      </c>
      <c r="AV415" s="587"/>
    </row>
    <row r="416" spans="1:48" ht="19.5" customHeight="1" x14ac:dyDescent="0.25">
      <c r="A416" s="473"/>
      <c r="B416" s="421"/>
      <c r="C416" s="603"/>
      <c r="D416" s="421"/>
      <c r="E416" s="423"/>
      <c r="F416" s="423" t="s">
        <v>39</v>
      </c>
      <c r="G416" s="423" t="s">
        <v>21</v>
      </c>
      <c r="H416" s="423" t="s">
        <v>296</v>
      </c>
      <c r="I416" s="423" t="s">
        <v>296</v>
      </c>
      <c r="J416" s="464"/>
      <c r="K416" s="464"/>
      <c r="L416" s="462"/>
      <c r="M416" s="46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8"/>
        <v>0</v>
      </c>
      <c r="V416" s="7" t="s">
        <v>50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5">
        <v>0</v>
      </c>
      <c r="AI416" s="5">
        <v>0</v>
      </c>
      <c r="AJ416" s="5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0</v>
      </c>
      <c r="AQ416" s="94">
        <v>0</v>
      </c>
      <c r="AR416" s="94">
        <v>0</v>
      </c>
      <c r="AS416" s="94">
        <v>0</v>
      </c>
      <c r="AT416" s="94">
        <v>0</v>
      </c>
      <c r="AU416" s="5">
        <v>0</v>
      </c>
      <c r="AV416" s="587"/>
    </row>
    <row r="417" spans="1:48" ht="19.5" customHeight="1" x14ac:dyDescent="0.25">
      <c r="A417" s="473"/>
      <c r="B417" s="421"/>
      <c r="C417" s="603"/>
      <c r="D417" s="421"/>
      <c r="E417" s="423"/>
      <c r="F417" s="423"/>
      <c r="G417" s="423"/>
      <c r="H417" s="423"/>
      <c r="I417" s="423"/>
      <c r="J417" s="464"/>
      <c r="K417" s="464"/>
      <c r="L417" s="462"/>
      <c r="M417" s="46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8"/>
        <v>0</v>
      </c>
      <c r="V417" s="7" t="s">
        <v>51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5">
        <v>0</v>
      </c>
      <c r="AI417" s="5">
        <v>0</v>
      </c>
      <c r="AJ417" s="5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5">
        <v>0</v>
      </c>
      <c r="AV417" s="587"/>
    </row>
    <row r="418" spans="1:48" ht="18" customHeight="1" x14ac:dyDescent="0.25">
      <c r="A418" s="473"/>
      <c r="B418" s="421"/>
      <c r="C418" s="603"/>
      <c r="D418" s="421"/>
      <c r="E418" s="423"/>
      <c r="F418" s="423"/>
      <c r="G418" s="423"/>
      <c r="H418" s="423"/>
      <c r="I418" s="423"/>
      <c r="J418" s="464"/>
      <c r="K418" s="464"/>
      <c r="L418" s="462"/>
      <c r="M418" s="46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8"/>
        <v>0</v>
      </c>
      <c r="V418" s="7" t="s">
        <v>52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0</v>
      </c>
      <c r="AF418" s="94">
        <v>0</v>
      </c>
      <c r="AG418" s="94">
        <v>0</v>
      </c>
      <c r="AH418" s="5">
        <v>0</v>
      </c>
      <c r="AI418" s="5">
        <v>0</v>
      </c>
      <c r="AJ418" s="5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0</v>
      </c>
      <c r="AQ418" s="94">
        <v>0</v>
      </c>
      <c r="AR418" s="94">
        <v>0</v>
      </c>
      <c r="AS418" s="94">
        <v>0</v>
      </c>
      <c r="AT418" s="94">
        <v>0</v>
      </c>
      <c r="AU418" s="5">
        <v>0</v>
      </c>
      <c r="AV418" s="586"/>
    </row>
    <row r="419" spans="1:48" ht="17.25" customHeight="1" x14ac:dyDescent="0.25">
      <c r="A419" s="474"/>
      <c r="B419" s="421"/>
      <c r="C419" s="603"/>
      <c r="D419" s="421"/>
      <c r="E419" s="423"/>
      <c r="F419" s="423"/>
      <c r="G419" s="423"/>
      <c r="H419" s="423"/>
      <c r="I419" s="423"/>
      <c r="J419" s="464"/>
      <c r="K419" s="464"/>
      <c r="L419" s="462"/>
      <c r="M419" s="462"/>
      <c r="N419" s="231">
        <f t="shared" ref="N419:T419" si="182">SUM(N412:N418)</f>
        <v>0</v>
      </c>
      <c r="O419" s="231">
        <f t="shared" si="182"/>
        <v>0</v>
      </c>
      <c r="P419" s="231">
        <f t="shared" si="182"/>
        <v>7.9079999999999998E-2</v>
      </c>
      <c r="Q419" s="231">
        <f t="shared" si="182"/>
        <v>3.42347</v>
      </c>
      <c r="R419" s="231">
        <f t="shared" si="182"/>
        <v>0</v>
      </c>
      <c r="S419" s="231">
        <f t="shared" si="182"/>
        <v>0</v>
      </c>
      <c r="T419" s="231">
        <f t="shared" si="182"/>
        <v>0</v>
      </c>
      <c r="U419" s="232">
        <f t="shared" si="168"/>
        <v>3.5025499999999998</v>
      </c>
      <c r="V419" s="232" t="s">
        <v>11</v>
      </c>
      <c r="W419" s="194">
        <f t="shared" ref="W419" si="183">SUM(W412:W418)</f>
        <v>3423.47</v>
      </c>
      <c r="X419" s="194">
        <f>X418+X417+X416+X415+X412</f>
        <v>0</v>
      </c>
      <c r="Y419" s="194">
        <f t="shared" ref="Y419:AU419" si="184">Y418+Y417+Y416+Y415+Y412</f>
        <v>0</v>
      </c>
      <c r="Z419" s="194">
        <f t="shared" si="184"/>
        <v>0</v>
      </c>
      <c r="AA419" s="194">
        <f t="shared" si="184"/>
        <v>0</v>
      </c>
      <c r="AB419" s="194">
        <f t="shared" si="184"/>
        <v>0</v>
      </c>
      <c r="AC419" s="194">
        <f t="shared" si="184"/>
        <v>0</v>
      </c>
      <c r="AD419" s="194">
        <f t="shared" si="184"/>
        <v>0</v>
      </c>
      <c r="AE419" s="194">
        <f t="shared" si="184"/>
        <v>0</v>
      </c>
      <c r="AF419" s="194">
        <f t="shared" si="184"/>
        <v>0</v>
      </c>
      <c r="AG419" s="194">
        <f t="shared" si="184"/>
        <v>0</v>
      </c>
      <c r="AH419" s="194">
        <f t="shared" si="184"/>
        <v>0</v>
      </c>
      <c r="AI419" s="194">
        <f t="shared" si="184"/>
        <v>0</v>
      </c>
      <c r="AJ419" s="194">
        <f t="shared" si="184"/>
        <v>0</v>
      </c>
      <c r="AK419" s="194">
        <f t="shared" si="184"/>
        <v>2848.4785499999998</v>
      </c>
      <c r="AL419" s="194">
        <v>3980.1320000000001</v>
      </c>
      <c r="AM419" s="194">
        <f t="shared" si="184"/>
        <v>0</v>
      </c>
      <c r="AN419" s="194">
        <f t="shared" si="184"/>
        <v>0</v>
      </c>
      <c r="AO419" s="194">
        <f t="shared" si="184"/>
        <v>0</v>
      </c>
      <c r="AP419" s="194">
        <f t="shared" si="184"/>
        <v>0</v>
      </c>
      <c r="AQ419" s="194">
        <f t="shared" si="184"/>
        <v>0</v>
      </c>
      <c r="AR419" s="194">
        <f t="shared" si="184"/>
        <v>0</v>
      </c>
      <c r="AS419" s="194">
        <f t="shared" si="184"/>
        <v>0</v>
      </c>
      <c r="AT419" s="194">
        <f t="shared" si="184"/>
        <v>0</v>
      </c>
      <c r="AU419" s="194">
        <f t="shared" si="184"/>
        <v>0</v>
      </c>
      <c r="AV419" s="329"/>
    </row>
    <row r="420" spans="1:48" ht="15.75" hidden="1" customHeight="1" x14ac:dyDescent="0.25">
      <c r="A420" s="414" t="s">
        <v>181</v>
      </c>
      <c r="B420" s="415"/>
      <c r="C420" s="415"/>
      <c r="D420" s="415"/>
      <c r="E420" s="415"/>
      <c r="F420" s="415"/>
      <c r="G420" s="415"/>
      <c r="H420" s="415"/>
      <c r="I420" s="415"/>
      <c r="J420" s="415"/>
      <c r="K420" s="415"/>
      <c r="L420" s="415"/>
      <c r="M420" s="415"/>
      <c r="N420" s="415"/>
      <c r="O420" s="415"/>
      <c r="P420" s="415"/>
      <c r="Q420" s="415"/>
      <c r="R420" s="415"/>
      <c r="S420" s="415"/>
      <c r="T420" s="415"/>
      <c r="U420" s="415"/>
      <c r="V420" s="465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89"/>
      <c r="AI420" s="189"/>
      <c r="AJ420" s="189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89"/>
      <c r="AV420" s="303"/>
    </row>
    <row r="421" spans="1:48" ht="29.25" hidden="1" customHeight="1" x14ac:dyDescent="0.25">
      <c r="A421" s="469" t="s">
        <v>65</v>
      </c>
      <c r="B421" s="470"/>
      <c r="C421" s="470"/>
      <c r="D421" s="470"/>
      <c r="E421" s="470"/>
      <c r="F421" s="470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  <c r="U421" s="470"/>
      <c r="V421" s="47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89"/>
      <c r="AI421" s="189"/>
      <c r="AJ421" s="189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89"/>
      <c r="AV421" s="303"/>
    </row>
    <row r="422" spans="1:48" ht="15.75" hidden="1" customHeight="1" x14ac:dyDescent="0.25">
      <c r="A422" s="414" t="s">
        <v>182</v>
      </c>
      <c r="B422" s="415"/>
      <c r="C422" s="415"/>
      <c r="D422" s="415"/>
      <c r="E422" s="415"/>
      <c r="F422" s="415"/>
      <c r="G422" s="415"/>
      <c r="H422" s="415"/>
      <c r="I422" s="415"/>
      <c r="J422" s="415"/>
      <c r="K422" s="415"/>
      <c r="L422" s="415"/>
      <c r="M422" s="415"/>
      <c r="N422" s="415"/>
      <c r="O422" s="415"/>
      <c r="P422" s="415"/>
      <c r="Q422" s="415"/>
      <c r="R422" s="415"/>
      <c r="S422" s="415"/>
      <c r="T422" s="415"/>
      <c r="U422" s="415"/>
      <c r="V422" s="465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89"/>
      <c r="AI422" s="189"/>
      <c r="AJ422" s="189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89"/>
      <c r="AV422" s="303"/>
    </row>
    <row r="423" spans="1:48" ht="29.25" hidden="1" customHeight="1" x14ac:dyDescent="0.25">
      <c r="A423" s="469" t="s">
        <v>65</v>
      </c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89"/>
      <c r="AI423" s="189"/>
      <c r="AJ423" s="189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89"/>
      <c r="AV423" s="303"/>
    </row>
    <row r="424" spans="1:48" ht="15.75" hidden="1" customHeight="1" x14ac:dyDescent="0.25">
      <c r="A424" s="414" t="s">
        <v>183</v>
      </c>
      <c r="B424" s="415"/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  <c r="U424" s="415"/>
      <c r="V424" s="465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89"/>
      <c r="AI424" s="189"/>
      <c r="AJ424" s="189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89"/>
      <c r="AV424" s="303"/>
    </row>
    <row r="425" spans="1:48" ht="29.25" hidden="1" customHeight="1" x14ac:dyDescent="0.25">
      <c r="A425" s="469" t="s">
        <v>65</v>
      </c>
      <c r="B425" s="470"/>
      <c r="C425" s="470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  <c r="U425" s="470"/>
      <c r="V425" s="47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89"/>
      <c r="AI425" s="189"/>
      <c r="AJ425" s="189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89"/>
      <c r="AV425" s="303"/>
    </row>
    <row r="426" spans="1:48" ht="21.75" hidden="1" customHeight="1" x14ac:dyDescent="0.25">
      <c r="A426" s="491" t="s">
        <v>46</v>
      </c>
      <c r="B426" s="492"/>
      <c r="C426" s="492"/>
      <c r="D426" s="492"/>
      <c r="E426" s="492"/>
      <c r="F426" s="492"/>
      <c r="G426" s="492"/>
      <c r="H426" s="492"/>
      <c r="I426" s="492"/>
      <c r="J426" s="492"/>
      <c r="K426" s="492"/>
      <c r="L426" s="492"/>
      <c r="M426" s="492"/>
      <c r="N426" s="492"/>
      <c r="O426" s="492"/>
      <c r="P426" s="492"/>
      <c r="Q426" s="492"/>
      <c r="R426" s="492"/>
      <c r="S426" s="492"/>
      <c r="T426" s="492"/>
      <c r="U426" s="492"/>
      <c r="V426" s="493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89"/>
      <c r="AI426" s="189"/>
      <c r="AJ426" s="189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89"/>
      <c r="AV426" s="303"/>
    </row>
    <row r="427" spans="1:48" ht="17.25" hidden="1" customHeight="1" x14ac:dyDescent="0.25">
      <c r="A427" s="489"/>
      <c r="B427" s="490"/>
      <c r="C427" s="490"/>
      <c r="D427" s="490"/>
      <c r="E427" s="490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5">N349+N363+N369+N375+N381+N387+N393+N399+N405+N412</f>
        <v>23.058620000000001</v>
      </c>
      <c r="O427" s="9">
        <f t="shared" si="185"/>
        <v>37.895569999999999</v>
      </c>
      <c r="P427" s="9">
        <f t="shared" si="185"/>
        <v>23.759620000000002</v>
      </c>
      <c r="Q427" s="9">
        <f t="shared" si="185"/>
        <v>25.591840000000005</v>
      </c>
      <c r="R427" s="9">
        <f t="shared" si="185"/>
        <v>13.81809</v>
      </c>
      <c r="S427" s="9">
        <f t="shared" si="185"/>
        <v>0</v>
      </c>
      <c r="T427" s="9">
        <f t="shared" si="185"/>
        <v>0</v>
      </c>
      <c r="U427" s="9">
        <f t="shared" ref="U427:U432" si="186">SUM(N427:T427)</f>
        <v>124.12374</v>
      </c>
      <c r="V427" s="16" t="s">
        <v>3</v>
      </c>
      <c r="W427" s="94">
        <f t="shared" ref="W427:AU427" si="187">W349+W363+W369+W375+W381+W387+W393+W399+W405+W412</f>
        <v>25591.84</v>
      </c>
      <c r="X427" s="94">
        <f t="shared" si="187"/>
        <v>0</v>
      </c>
      <c r="Y427" s="94">
        <f t="shared" si="187"/>
        <v>0</v>
      </c>
      <c r="Z427" s="94">
        <f t="shared" si="187"/>
        <v>0</v>
      </c>
      <c r="AA427" s="94">
        <f t="shared" si="187"/>
        <v>0</v>
      </c>
      <c r="AB427" s="94">
        <f t="shared" si="187"/>
        <v>0</v>
      </c>
      <c r="AC427" s="94">
        <f t="shared" si="187"/>
        <v>0</v>
      </c>
      <c r="AD427" s="94">
        <f t="shared" si="187"/>
        <v>0</v>
      </c>
      <c r="AE427" s="94">
        <f t="shared" si="187"/>
        <v>0</v>
      </c>
      <c r="AF427" s="94">
        <f t="shared" si="187"/>
        <v>0</v>
      </c>
      <c r="AG427" s="94">
        <f t="shared" si="187"/>
        <v>0</v>
      </c>
      <c r="AH427" s="9">
        <f t="shared" si="187"/>
        <v>0</v>
      </c>
      <c r="AI427" s="9">
        <f t="shared" si="187"/>
        <v>0</v>
      </c>
      <c r="AJ427" s="9">
        <f t="shared" si="187"/>
        <v>0</v>
      </c>
      <c r="AK427" s="94">
        <f t="shared" si="187"/>
        <v>6502.5385499999993</v>
      </c>
      <c r="AL427" s="94">
        <f t="shared" si="187"/>
        <v>0</v>
      </c>
      <c r="AM427" s="94">
        <f t="shared" si="187"/>
        <v>0</v>
      </c>
      <c r="AN427" s="94">
        <f t="shared" si="187"/>
        <v>0</v>
      </c>
      <c r="AO427" s="94">
        <f t="shared" si="187"/>
        <v>0</v>
      </c>
      <c r="AP427" s="94">
        <f t="shared" si="187"/>
        <v>0</v>
      </c>
      <c r="AQ427" s="94">
        <f t="shared" si="187"/>
        <v>0</v>
      </c>
      <c r="AR427" s="94">
        <f t="shared" si="187"/>
        <v>0</v>
      </c>
      <c r="AS427" s="94">
        <f t="shared" si="187"/>
        <v>0</v>
      </c>
      <c r="AT427" s="94">
        <f t="shared" si="187"/>
        <v>0</v>
      </c>
      <c r="AU427" s="9">
        <f t="shared" si="187"/>
        <v>0</v>
      </c>
      <c r="AV427" s="303"/>
    </row>
    <row r="428" spans="1:48" ht="17.25" hidden="1" customHeight="1" x14ac:dyDescent="0.25">
      <c r="A428" s="489"/>
      <c r="B428" s="490"/>
      <c r="C428" s="490"/>
      <c r="D428" s="490"/>
      <c r="E428" s="490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8">N350+N364+N370+N376+N382+N388+N394+N400+N407+N415</f>
        <v>0</v>
      </c>
      <c r="O428" s="9">
        <f t="shared" si="188"/>
        <v>0</v>
      </c>
      <c r="P428" s="9">
        <f t="shared" si="188"/>
        <v>0</v>
      </c>
      <c r="Q428" s="9">
        <f t="shared" si="188"/>
        <v>0</v>
      </c>
      <c r="R428" s="9">
        <f t="shared" si="188"/>
        <v>0</v>
      </c>
      <c r="S428" s="9">
        <f t="shared" si="188"/>
        <v>0</v>
      </c>
      <c r="T428" s="9">
        <f t="shared" si="188"/>
        <v>0</v>
      </c>
      <c r="U428" s="9">
        <f t="shared" si="186"/>
        <v>0</v>
      </c>
      <c r="V428" s="16" t="s">
        <v>8</v>
      </c>
      <c r="W428" s="94">
        <f t="shared" ref="W428:AU428" si="189">W350+W364+W370+W376+W382+W388+W394+W400+W407+W415</f>
        <v>0</v>
      </c>
      <c r="X428" s="94">
        <f t="shared" si="189"/>
        <v>0</v>
      </c>
      <c r="Y428" s="94">
        <f t="shared" si="189"/>
        <v>0</v>
      </c>
      <c r="Z428" s="94">
        <f t="shared" si="189"/>
        <v>0</v>
      </c>
      <c r="AA428" s="94">
        <f t="shared" si="189"/>
        <v>0</v>
      </c>
      <c r="AB428" s="94">
        <f t="shared" si="189"/>
        <v>0</v>
      </c>
      <c r="AC428" s="94">
        <f t="shared" si="189"/>
        <v>0</v>
      </c>
      <c r="AD428" s="94">
        <f t="shared" si="189"/>
        <v>0</v>
      </c>
      <c r="AE428" s="94">
        <f t="shared" si="189"/>
        <v>0</v>
      </c>
      <c r="AF428" s="94">
        <f t="shared" si="189"/>
        <v>0</v>
      </c>
      <c r="AG428" s="94">
        <f t="shared" si="189"/>
        <v>0</v>
      </c>
      <c r="AH428" s="9">
        <f t="shared" si="189"/>
        <v>0</v>
      </c>
      <c r="AI428" s="9">
        <f t="shared" si="189"/>
        <v>0</v>
      </c>
      <c r="AJ428" s="9">
        <f t="shared" si="189"/>
        <v>0</v>
      </c>
      <c r="AK428" s="94">
        <f t="shared" si="189"/>
        <v>0</v>
      </c>
      <c r="AL428" s="94">
        <f t="shared" si="189"/>
        <v>0</v>
      </c>
      <c r="AM428" s="94">
        <f t="shared" si="189"/>
        <v>0</v>
      </c>
      <c r="AN428" s="94">
        <f t="shared" si="189"/>
        <v>0</v>
      </c>
      <c r="AO428" s="94">
        <f t="shared" si="189"/>
        <v>0</v>
      </c>
      <c r="AP428" s="94">
        <f t="shared" si="189"/>
        <v>0</v>
      </c>
      <c r="AQ428" s="94">
        <f t="shared" si="189"/>
        <v>0</v>
      </c>
      <c r="AR428" s="94">
        <f t="shared" si="189"/>
        <v>0</v>
      </c>
      <c r="AS428" s="94">
        <f t="shared" si="189"/>
        <v>0</v>
      </c>
      <c r="AT428" s="94">
        <f t="shared" si="189"/>
        <v>0</v>
      </c>
      <c r="AU428" s="9">
        <f t="shared" si="189"/>
        <v>0</v>
      </c>
      <c r="AV428" s="303"/>
    </row>
    <row r="429" spans="1:48" ht="17.25" hidden="1" customHeight="1" x14ac:dyDescent="0.25">
      <c r="A429" s="489"/>
      <c r="B429" s="490"/>
      <c r="C429" s="490"/>
      <c r="D429" s="490"/>
      <c r="E429" s="490"/>
      <c r="F429" s="11"/>
      <c r="G429" s="11"/>
      <c r="H429" s="11"/>
      <c r="I429" s="11"/>
      <c r="J429" s="11"/>
      <c r="K429" s="11"/>
      <c r="L429" s="20"/>
      <c r="M429" s="20"/>
      <c r="N429" s="9">
        <f t="shared" si="188"/>
        <v>0</v>
      </c>
      <c r="O429" s="9">
        <f t="shared" si="188"/>
        <v>0</v>
      </c>
      <c r="P429" s="9">
        <f t="shared" si="188"/>
        <v>0</v>
      </c>
      <c r="Q429" s="9">
        <f t="shared" si="188"/>
        <v>0</v>
      </c>
      <c r="R429" s="9">
        <f t="shared" si="188"/>
        <v>0</v>
      </c>
      <c r="S429" s="9">
        <f t="shared" si="188"/>
        <v>0</v>
      </c>
      <c r="T429" s="9">
        <f t="shared" si="188"/>
        <v>0</v>
      </c>
      <c r="U429" s="9">
        <f t="shared" si="186"/>
        <v>0</v>
      </c>
      <c r="V429" s="13" t="s">
        <v>50</v>
      </c>
      <c r="W429" s="94">
        <f t="shared" ref="W429:AU429" si="190">W351+W365+W371+W377+W383+W389+W395+W401+W408+W416</f>
        <v>0</v>
      </c>
      <c r="X429" s="94">
        <f t="shared" si="190"/>
        <v>0</v>
      </c>
      <c r="Y429" s="94">
        <f t="shared" si="190"/>
        <v>0</v>
      </c>
      <c r="Z429" s="94">
        <f t="shared" si="190"/>
        <v>0</v>
      </c>
      <c r="AA429" s="94">
        <f t="shared" si="190"/>
        <v>0</v>
      </c>
      <c r="AB429" s="94">
        <f t="shared" si="190"/>
        <v>0</v>
      </c>
      <c r="AC429" s="94">
        <f t="shared" si="190"/>
        <v>0</v>
      </c>
      <c r="AD429" s="94">
        <f t="shared" si="190"/>
        <v>0</v>
      </c>
      <c r="AE429" s="94">
        <f t="shared" si="190"/>
        <v>0</v>
      </c>
      <c r="AF429" s="94">
        <f t="shared" si="190"/>
        <v>0</v>
      </c>
      <c r="AG429" s="94">
        <f t="shared" si="190"/>
        <v>0</v>
      </c>
      <c r="AH429" s="9">
        <f t="shared" si="190"/>
        <v>0</v>
      </c>
      <c r="AI429" s="9">
        <f t="shared" si="190"/>
        <v>0</v>
      </c>
      <c r="AJ429" s="9">
        <f t="shared" si="190"/>
        <v>0</v>
      </c>
      <c r="AK429" s="94">
        <f t="shared" si="190"/>
        <v>0</v>
      </c>
      <c r="AL429" s="94">
        <f t="shared" si="190"/>
        <v>0</v>
      </c>
      <c r="AM429" s="94">
        <f t="shared" si="190"/>
        <v>0</v>
      </c>
      <c r="AN429" s="94">
        <f t="shared" si="190"/>
        <v>0</v>
      </c>
      <c r="AO429" s="94">
        <f t="shared" si="190"/>
        <v>0</v>
      </c>
      <c r="AP429" s="94">
        <f t="shared" si="190"/>
        <v>0</v>
      </c>
      <c r="AQ429" s="94">
        <f t="shared" si="190"/>
        <v>0</v>
      </c>
      <c r="AR429" s="94">
        <f t="shared" si="190"/>
        <v>0</v>
      </c>
      <c r="AS429" s="94">
        <f t="shared" si="190"/>
        <v>0</v>
      </c>
      <c r="AT429" s="94">
        <f t="shared" si="190"/>
        <v>0</v>
      </c>
      <c r="AU429" s="9">
        <f t="shared" si="190"/>
        <v>0</v>
      </c>
      <c r="AV429" s="303"/>
    </row>
    <row r="430" spans="1:48" ht="17.25" hidden="1" customHeight="1" x14ac:dyDescent="0.25">
      <c r="A430" s="489"/>
      <c r="B430" s="490"/>
      <c r="C430" s="490"/>
      <c r="D430" s="490"/>
      <c r="E430" s="490"/>
      <c r="F430" s="11"/>
      <c r="G430" s="11"/>
      <c r="H430" s="11"/>
      <c r="I430" s="11"/>
      <c r="J430" s="11"/>
      <c r="K430" s="11"/>
      <c r="L430" s="20"/>
      <c r="M430" s="20"/>
      <c r="N430" s="9">
        <f t="shared" si="188"/>
        <v>0</v>
      </c>
      <c r="O430" s="9">
        <f t="shared" si="188"/>
        <v>0</v>
      </c>
      <c r="P430" s="9">
        <f t="shared" si="188"/>
        <v>0</v>
      </c>
      <c r="Q430" s="9">
        <f t="shared" si="188"/>
        <v>0</v>
      </c>
      <c r="R430" s="9">
        <f t="shared" si="188"/>
        <v>0</v>
      </c>
      <c r="S430" s="9">
        <f t="shared" si="188"/>
        <v>0</v>
      </c>
      <c r="T430" s="9">
        <f t="shared" si="188"/>
        <v>0</v>
      </c>
      <c r="U430" s="9">
        <f t="shared" si="186"/>
        <v>0</v>
      </c>
      <c r="V430" s="13" t="s">
        <v>51</v>
      </c>
      <c r="W430" s="94">
        <f t="shared" ref="W430:AU430" si="191">W352+W366+W372+W378+W384+W390+W396+W402+W409+W417</f>
        <v>0</v>
      </c>
      <c r="X430" s="94">
        <f t="shared" si="191"/>
        <v>0</v>
      </c>
      <c r="Y430" s="94">
        <f t="shared" si="191"/>
        <v>0</v>
      </c>
      <c r="Z430" s="94">
        <f t="shared" si="191"/>
        <v>0</v>
      </c>
      <c r="AA430" s="94">
        <f t="shared" si="191"/>
        <v>0</v>
      </c>
      <c r="AB430" s="94">
        <f t="shared" si="191"/>
        <v>0</v>
      </c>
      <c r="AC430" s="94">
        <f t="shared" si="191"/>
        <v>0</v>
      </c>
      <c r="AD430" s="94">
        <f t="shared" si="191"/>
        <v>0</v>
      </c>
      <c r="AE430" s="94">
        <f t="shared" si="191"/>
        <v>0</v>
      </c>
      <c r="AF430" s="94">
        <f t="shared" si="191"/>
        <v>0</v>
      </c>
      <c r="AG430" s="94">
        <f t="shared" si="191"/>
        <v>0</v>
      </c>
      <c r="AH430" s="9">
        <f t="shared" si="191"/>
        <v>0</v>
      </c>
      <c r="AI430" s="9">
        <f t="shared" si="191"/>
        <v>0</v>
      </c>
      <c r="AJ430" s="9">
        <f t="shared" si="191"/>
        <v>0</v>
      </c>
      <c r="AK430" s="94">
        <f t="shared" si="191"/>
        <v>0</v>
      </c>
      <c r="AL430" s="94">
        <f t="shared" si="191"/>
        <v>0</v>
      </c>
      <c r="AM430" s="94">
        <f t="shared" si="191"/>
        <v>0</v>
      </c>
      <c r="AN430" s="94">
        <f t="shared" si="191"/>
        <v>0</v>
      </c>
      <c r="AO430" s="94">
        <f t="shared" si="191"/>
        <v>0</v>
      </c>
      <c r="AP430" s="94">
        <f t="shared" si="191"/>
        <v>0</v>
      </c>
      <c r="AQ430" s="94">
        <f t="shared" si="191"/>
        <v>0</v>
      </c>
      <c r="AR430" s="94">
        <f t="shared" si="191"/>
        <v>0</v>
      </c>
      <c r="AS430" s="94">
        <f t="shared" si="191"/>
        <v>0</v>
      </c>
      <c r="AT430" s="94">
        <f t="shared" si="191"/>
        <v>0</v>
      </c>
      <c r="AU430" s="9">
        <f t="shared" si="191"/>
        <v>0</v>
      </c>
      <c r="AV430" s="303"/>
    </row>
    <row r="431" spans="1:48" ht="17.25" hidden="1" customHeight="1" x14ac:dyDescent="0.25">
      <c r="A431" s="18"/>
      <c r="B431" s="19"/>
      <c r="C431" s="358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8"/>
        <v>0</v>
      </c>
      <c r="O431" s="9">
        <f t="shared" si="188"/>
        <v>0</v>
      </c>
      <c r="P431" s="9">
        <f t="shared" si="188"/>
        <v>0</v>
      </c>
      <c r="Q431" s="9">
        <f t="shared" si="188"/>
        <v>0</v>
      </c>
      <c r="R431" s="9">
        <f t="shared" si="188"/>
        <v>0</v>
      </c>
      <c r="S431" s="9">
        <f t="shared" si="188"/>
        <v>0</v>
      </c>
      <c r="T431" s="9">
        <f t="shared" si="188"/>
        <v>0</v>
      </c>
      <c r="U431" s="9">
        <f t="shared" si="186"/>
        <v>0</v>
      </c>
      <c r="V431" s="13" t="s">
        <v>52</v>
      </c>
      <c r="W431" s="94">
        <f t="shared" ref="W431:AU431" si="192">W353+W367+W373+W379+W385+W391+W397+W403+W410+W418</f>
        <v>0</v>
      </c>
      <c r="X431" s="94">
        <f t="shared" si="192"/>
        <v>0</v>
      </c>
      <c r="Y431" s="94">
        <f t="shared" si="192"/>
        <v>0</v>
      </c>
      <c r="Z431" s="94">
        <f t="shared" si="192"/>
        <v>0</v>
      </c>
      <c r="AA431" s="94">
        <f t="shared" si="192"/>
        <v>0</v>
      </c>
      <c r="AB431" s="94">
        <f t="shared" si="192"/>
        <v>0</v>
      </c>
      <c r="AC431" s="94">
        <f t="shared" si="192"/>
        <v>0</v>
      </c>
      <c r="AD431" s="94">
        <f t="shared" si="192"/>
        <v>0</v>
      </c>
      <c r="AE431" s="94">
        <f t="shared" si="192"/>
        <v>0</v>
      </c>
      <c r="AF431" s="94">
        <f t="shared" si="192"/>
        <v>0</v>
      </c>
      <c r="AG431" s="94">
        <f t="shared" si="192"/>
        <v>0</v>
      </c>
      <c r="AH431" s="9">
        <f t="shared" si="192"/>
        <v>0</v>
      </c>
      <c r="AI431" s="9">
        <f t="shared" si="192"/>
        <v>0</v>
      </c>
      <c r="AJ431" s="9">
        <f t="shared" si="192"/>
        <v>0</v>
      </c>
      <c r="AK431" s="94">
        <f t="shared" si="192"/>
        <v>0</v>
      </c>
      <c r="AL431" s="94">
        <f t="shared" si="192"/>
        <v>0</v>
      </c>
      <c r="AM431" s="94">
        <f t="shared" si="192"/>
        <v>0</v>
      </c>
      <c r="AN431" s="94">
        <f t="shared" si="192"/>
        <v>0</v>
      </c>
      <c r="AO431" s="94">
        <f t="shared" si="192"/>
        <v>0</v>
      </c>
      <c r="AP431" s="94">
        <f t="shared" si="192"/>
        <v>0</v>
      </c>
      <c r="AQ431" s="94">
        <f t="shared" si="192"/>
        <v>0</v>
      </c>
      <c r="AR431" s="94">
        <f t="shared" si="192"/>
        <v>0</v>
      </c>
      <c r="AS431" s="94">
        <f t="shared" si="192"/>
        <v>0</v>
      </c>
      <c r="AT431" s="94">
        <f t="shared" si="192"/>
        <v>0</v>
      </c>
      <c r="AU431" s="9">
        <f t="shared" si="192"/>
        <v>0</v>
      </c>
      <c r="AV431" s="303"/>
    </row>
    <row r="432" spans="1:48" ht="17.25" hidden="1" customHeight="1" x14ac:dyDescent="0.25">
      <c r="A432" s="489"/>
      <c r="B432" s="490"/>
      <c r="C432" s="490"/>
      <c r="D432" s="490"/>
      <c r="E432" s="490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31">
        <f t="shared" si="188"/>
        <v>23.058620000000001</v>
      </c>
      <c r="O432" s="231">
        <f t="shared" si="188"/>
        <v>37.895569999999999</v>
      </c>
      <c r="P432" s="231">
        <f t="shared" si="188"/>
        <v>23.759620000000002</v>
      </c>
      <c r="Q432" s="231">
        <f t="shared" si="188"/>
        <v>25.591840000000005</v>
      </c>
      <c r="R432" s="231">
        <f t="shared" si="188"/>
        <v>13.81809</v>
      </c>
      <c r="S432" s="231">
        <f t="shared" si="188"/>
        <v>0</v>
      </c>
      <c r="T432" s="231">
        <f t="shared" si="188"/>
        <v>0</v>
      </c>
      <c r="U432" s="232">
        <f t="shared" si="186"/>
        <v>124.12374</v>
      </c>
      <c r="V432" s="232" t="s">
        <v>11</v>
      </c>
      <c r="W432" s="194">
        <f t="shared" ref="W432:AK432" si="193">W354+W368+W374+W380+W386+W392+W398+W404+W411+W419</f>
        <v>25591.84</v>
      </c>
      <c r="X432" s="194">
        <f t="shared" si="193"/>
        <v>0</v>
      </c>
      <c r="Y432" s="194">
        <f t="shared" si="193"/>
        <v>0</v>
      </c>
      <c r="Z432" s="194">
        <f t="shared" si="193"/>
        <v>0</v>
      </c>
      <c r="AA432" s="194">
        <f t="shared" si="193"/>
        <v>0</v>
      </c>
      <c r="AB432" s="194">
        <f t="shared" si="193"/>
        <v>0</v>
      </c>
      <c r="AC432" s="194">
        <f t="shared" si="193"/>
        <v>0</v>
      </c>
      <c r="AD432" s="194">
        <f t="shared" si="193"/>
        <v>0</v>
      </c>
      <c r="AE432" s="194">
        <f t="shared" si="193"/>
        <v>0</v>
      </c>
      <c r="AF432" s="194">
        <f t="shared" si="193"/>
        <v>0</v>
      </c>
      <c r="AG432" s="194">
        <f t="shared" si="193"/>
        <v>0</v>
      </c>
      <c r="AH432" s="231">
        <f t="shared" si="193"/>
        <v>0</v>
      </c>
      <c r="AI432" s="231">
        <f t="shared" si="193"/>
        <v>0</v>
      </c>
      <c r="AJ432" s="231">
        <f t="shared" si="193"/>
        <v>0</v>
      </c>
      <c r="AK432" s="194">
        <f t="shared" si="193"/>
        <v>6502.5385499999993</v>
      </c>
      <c r="AL432" s="194">
        <f>AL419+AL411</f>
        <v>9244.1610000000001</v>
      </c>
      <c r="AM432" s="194">
        <f t="shared" ref="AM432:AU432" si="194">AM354+AM368+AM374+AM380+AM386+AM392+AM398+AM404+AM411+AM419</f>
        <v>0</v>
      </c>
      <c r="AN432" s="194">
        <f t="shared" si="194"/>
        <v>0</v>
      </c>
      <c r="AO432" s="194">
        <f t="shared" si="194"/>
        <v>0</v>
      </c>
      <c r="AP432" s="194">
        <f t="shared" si="194"/>
        <v>0</v>
      </c>
      <c r="AQ432" s="194">
        <f t="shared" si="194"/>
        <v>0</v>
      </c>
      <c r="AR432" s="194">
        <f t="shared" si="194"/>
        <v>0</v>
      </c>
      <c r="AS432" s="194">
        <f t="shared" si="194"/>
        <v>0</v>
      </c>
      <c r="AT432" s="194">
        <f t="shared" si="194"/>
        <v>0</v>
      </c>
      <c r="AU432" s="231">
        <f t="shared" si="194"/>
        <v>0</v>
      </c>
      <c r="AV432" s="329"/>
    </row>
    <row r="433" spans="1:48" ht="15.75" hidden="1" customHeight="1" x14ac:dyDescent="0.25">
      <c r="A433" s="406" t="s">
        <v>876</v>
      </c>
      <c r="B433" s="407"/>
      <c r="C433" s="407"/>
      <c r="D433" s="407"/>
      <c r="E433" s="407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  <c r="U433" s="407"/>
      <c r="V433" s="407"/>
      <c r="W433" s="408"/>
      <c r="X433" s="408"/>
      <c r="Y433" s="408"/>
      <c r="Z433" s="408"/>
      <c r="AA433" s="408"/>
      <c r="AB433" s="408"/>
      <c r="AC433" s="408"/>
      <c r="AD433" s="408"/>
      <c r="AE433" s="408"/>
      <c r="AF433" s="408"/>
      <c r="AG433" s="408"/>
      <c r="AH433" s="408"/>
      <c r="AI433" s="408"/>
      <c r="AJ433" s="408"/>
      <c r="AK433" s="408"/>
      <c r="AL433" s="408"/>
      <c r="AM433" s="408"/>
      <c r="AN433" s="408"/>
      <c r="AO433" s="408"/>
      <c r="AP433" s="408"/>
      <c r="AQ433" s="408"/>
      <c r="AR433" s="408"/>
      <c r="AS433" s="408"/>
      <c r="AT433" s="408"/>
      <c r="AU433" s="408"/>
      <c r="AV433" s="409"/>
    </row>
    <row r="434" spans="1:48" ht="15.75" hidden="1" customHeight="1" x14ac:dyDescent="0.25">
      <c r="A434" s="414" t="s">
        <v>184</v>
      </c>
      <c r="B434" s="415"/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415"/>
      <c r="T434" s="415"/>
      <c r="U434" s="415"/>
      <c r="V434" s="415"/>
      <c r="W434" s="416"/>
      <c r="X434" s="416"/>
      <c r="Y434" s="416"/>
      <c r="Z434" s="416"/>
      <c r="AA434" s="416"/>
      <c r="AB434" s="416"/>
      <c r="AC434" s="416"/>
      <c r="AD434" s="416"/>
      <c r="AE434" s="416"/>
      <c r="AF434" s="416"/>
      <c r="AG434" s="416"/>
      <c r="AH434" s="416"/>
      <c r="AI434" s="416"/>
      <c r="AJ434" s="416"/>
      <c r="AK434" s="416"/>
      <c r="AL434" s="416"/>
      <c r="AM434" s="416"/>
      <c r="AN434" s="416"/>
      <c r="AO434" s="416"/>
      <c r="AP434" s="416"/>
      <c r="AQ434" s="416"/>
      <c r="AR434" s="416"/>
      <c r="AS434" s="416"/>
      <c r="AT434" s="416"/>
      <c r="AU434" s="416"/>
      <c r="AV434" s="417"/>
    </row>
    <row r="435" spans="1:48" ht="19.5" customHeight="1" x14ac:dyDescent="0.25">
      <c r="A435" s="472"/>
      <c r="B435" s="421" t="s">
        <v>256</v>
      </c>
      <c r="C435" s="603" t="s">
        <v>355</v>
      </c>
      <c r="D435" s="421" t="s">
        <v>275</v>
      </c>
      <c r="E435" s="421" t="s">
        <v>282</v>
      </c>
      <c r="F435" s="6" t="s">
        <v>18</v>
      </c>
      <c r="G435" s="6" t="s">
        <v>20</v>
      </c>
      <c r="H435" s="6" t="s">
        <v>296</v>
      </c>
      <c r="I435" s="6" t="s">
        <v>296</v>
      </c>
      <c r="J435" s="464">
        <v>2020</v>
      </c>
      <c r="K435" s="464">
        <v>2023</v>
      </c>
      <c r="L435" s="462">
        <v>7.6970000000000001</v>
      </c>
      <c r="M435" s="46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95">SUM(N435:T435)</f>
        <v>6.0229600000000003</v>
      </c>
      <c r="V435" s="7" t="s">
        <v>3</v>
      </c>
      <c r="W435" s="94">
        <v>420.48</v>
      </c>
      <c r="X435" s="94">
        <f>SUM(X436:X437)</f>
        <v>0</v>
      </c>
      <c r="Y435" s="94">
        <f t="shared" ref="Y435:AS435" si="196">SUM(Y436:Y437)</f>
        <v>0</v>
      </c>
      <c r="Z435" s="94">
        <f t="shared" si="196"/>
        <v>0</v>
      </c>
      <c r="AA435" s="94">
        <f t="shared" si="196"/>
        <v>0</v>
      </c>
      <c r="AB435" s="94">
        <f t="shared" si="196"/>
        <v>0</v>
      </c>
      <c r="AC435" s="94">
        <f t="shared" si="196"/>
        <v>0</v>
      </c>
      <c r="AD435" s="94">
        <f t="shared" si="196"/>
        <v>0</v>
      </c>
      <c r="AE435" s="94">
        <f t="shared" si="196"/>
        <v>24.7</v>
      </c>
      <c r="AF435" s="94">
        <f t="shared" si="196"/>
        <v>24.7</v>
      </c>
      <c r="AG435" s="94">
        <f t="shared" si="196"/>
        <v>0</v>
      </c>
      <c r="AH435" s="94">
        <f t="shared" si="196"/>
        <v>0</v>
      </c>
      <c r="AI435" s="94">
        <f t="shared" si="196"/>
        <v>0</v>
      </c>
      <c r="AJ435" s="94">
        <f t="shared" si="196"/>
        <v>0</v>
      </c>
      <c r="AK435" s="94">
        <f t="shared" si="196"/>
        <v>0</v>
      </c>
      <c r="AL435" s="94">
        <f t="shared" si="196"/>
        <v>0</v>
      </c>
      <c r="AM435" s="94">
        <f t="shared" si="196"/>
        <v>0</v>
      </c>
      <c r="AN435" s="94">
        <f t="shared" si="196"/>
        <v>0</v>
      </c>
      <c r="AO435" s="94">
        <f t="shared" si="196"/>
        <v>0</v>
      </c>
      <c r="AP435" s="94">
        <f t="shared" si="196"/>
        <v>0</v>
      </c>
      <c r="AQ435" s="94">
        <f t="shared" si="196"/>
        <v>0</v>
      </c>
      <c r="AR435" s="94">
        <f t="shared" si="196"/>
        <v>0</v>
      </c>
      <c r="AS435" s="94">
        <f t="shared" si="196"/>
        <v>0</v>
      </c>
      <c r="AT435" s="94">
        <v>0</v>
      </c>
      <c r="AU435" s="5">
        <v>0</v>
      </c>
      <c r="AV435" s="583" t="s">
        <v>1000</v>
      </c>
    </row>
    <row r="436" spans="1:48" s="276" customFormat="1" ht="42.75" hidden="1" customHeight="1" x14ac:dyDescent="0.2">
      <c r="A436" s="473"/>
      <c r="B436" s="421"/>
      <c r="C436" s="603"/>
      <c r="D436" s="421"/>
      <c r="E436" s="421"/>
      <c r="F436" s="273"/>
      <c r="G436" s="273"/>
      <c r="H436" s="273"/>
      <c r="I436" s="273"/>
      <c r="J436" s="464"/>
      <c r="K436" s="464"/>
      <c r="L436" s="462"/>
      <c r="M436" s="462"/>
      <c r="N436" s="274"/>
      <c r="O436" s="274"/>
      <c r="P436" s="274"/>
      <c r="Q436" s="274"/>
      <c r="R436" s="274"/>
      <c r="S436" s="274"/>
      <c r="T436" s="274"/>
      <c r="U436" s="274"/>
      <c r="V436" s="280" t="s">
        <v>932</v>
      </c>
      <c r="W436" s="275"/>
      <c r="X436" s="275"/>
      <c r="Y436" s="275"/>
      <c r="Z436" s="275"/>
      <c r="AA436" s="275"/>
      <c r="AB436" s="275"/>
      <c r="AC436" s="275"/>
      <c r="AD436" s="275"/>
      <c r="AE436" s="275">
        <f>AF436</f>
        <v>24.7</v>
      </c>
      <c r="AF436" s="275">
        <v>24.7</v>
      </c>
      <c r="AG436" s="275"/>
      <c r="AH436" s="274"/>
      <c r="AI436" s="274"/>
      <c r="AJ436" s="274"/>
      <c r="AK436" s="275"/>
      <c r="AL436" s="275"/>
      <c r="AM436" s="275"/>
      <c r="AN436" s="275"/>
      <c r="AO436" s="275"/>
      <c r="AP436" s="275"/>
      <c r="AQ436" s="275"/>
      <c r="AR436" s="275"/>
      <c r="AS436" s="275"/>
      <c r="AT436" s="275"/>
      <c r="AU436" s="274"/>
      <c r="AV436" s="587"/>
    </row>
    <row r="437" spans="1:48" s="235" customFormat="1" ht="19.5" hidden="1" customHeight="1" x14ac:dyDescent="0.25">
      <c r="A437" s="473"/>
      <c r="B437" s="421"/>
      <c r="C437" s="603"/>
      <c r="D437" s="421"/>
      <c r="E437" s="421"/>
      <c r="F437" s="233"/>
      <c r="G437" s="233"/>
      <c r="H437" s="233"/>
      <c r="I437" s="233"/>
      <c r="J437" s="464"/>
      <c r="K437" s="464"/>
      <c r="L437" s="462"/>
      <c r="M437" s="462"/>
      <c r="N437" s="234"/>
      <c r="O437" s="234"/>
      <c r="P437" s="234"/>
      <c r="Q437" s="234"/>
      <c r="R437" s="234"/>
      <c r="S437" s="234"/>
      <c r="T437" s="234"/>
      <c r="U437" s="234"/>
      <c r="V437" s="236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34"/>
      <c r="AI437" s="234"/>
      <c r="AJ437" s="234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34"/>
      <c r="AV437" s="587"/>
    </row>
    <row r="438" spans="1:48" ht="19.5" customHeight="1" x14ac:dyDescent="0.25">
      <c r="A438" s="473"/>
      <c r="B438" s="421"/>
      <c r="C438" s="603"/>
      <c r="D438" s="421"/>
      <c r="E438" s="421"/>
      <c r="F438" s="6" t="s">
        <v>19</v>
      </c>
      <c r="G438" s="6" t="s">
        <v>22</v>
      </c>
      <c r="H438" s="6" t="s">
        <v>296</v>
      </c>
      <c r="I438" s="6" t="s">
        <v>296</v>
      </c>
      <c r="J438" s="464"/>
      <c r="K438" s="464"/>
      <c r="L438" s="462"/>
      <c r="M438" s="46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95"/>
        <v>0</v>
      </c>
      <c r="V438" s="5" t="s">
        <v>8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5">
        <v>0</v>
      </c>
      <c r="AI438" s="5">
        <v>0</v>
      </c>
      <c r="AJ438" s="5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5">
        <v>0</v>
      </c>
      <c r="AV438" s="587"/>
    </row>
    <row r="439" spans="1:48" ht="19.5" customHeight="1" x14ac:dyDescent="0.25">
      <c r="A439" s="473"/>
      <c r="B439" s="421"/>
      <c r="C439" s="603"/>
      <c r="D439" s="421"/>
      <c r="E439" s="421"/>
      <c r="F439" s="423" t="s">
        <v>39</v>
      </c>
      <c r="G439" s="423" t="s">
        <v>21</v>
      </c>
      <c r="H439" s="423" t="s">
        <v>296</v>
      </c>
      <c r="I439" s="423" t="s">
        <v>296</v>
      </c>
      <c r="J439" s="464"/>
      <c r="K439" s="464"/>
      <c r="L439" s="462"/>
      <c r="M439" s="46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95"/>
        <v>0</v>
      </c>
      <c r="V439" s="7" t="s">
        <v>50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5">
        <v>0</v>
      </c>
      <c r="AI439" s="5">
        <v>0</v>
      </c>
      <c r="AJ439" s="5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5">
        <v>0</v>
      </c>
      <c r="AV439" s="587"/>
    </row>
    <row r="440" spans="1:48" ht="19.5" customHeight="1" x14ac:dyDescent="0.25">
      <c r="A440" s="473"/>
      <c r="B440" s="421"/>
      <c r="C440" s="603"/>
      <c r="D440" s="421"/>
      <c r="E440" s="421"/>
      <c r="F440" s="423"/>
      <c r="G440" s="423"/>
      <c r="H440" s="423"/>
      <c r="I440" s="423"/>
      <c r="J440" s="464"/>
      <c r="K440" s="464"/>
      <c r="L440" s="462"/>
      <c r="M440" s="46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95"/>
        <v>0</v>
      </c>
      <c r="V440" s="7" t="s">
        <v>51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5">
        <v>0</v>
      </c>
      <c r="AI440" s="5">
        <v>0</v>
      </c>
      <c r="AJ440" s="5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5">
        <v>0</v>
      </c>
      <c r="AV440" s="587"/>
    </row>
    <row r="441" spans="1:48" ht="18" customHeight="1" x14ac:dyDescent="0.25">
      <c r="A441" s="473"/>
      <c r="B441" s="421"/>
      <c r="C441" s="603"/>
      <c r="D441" s="421"/>
      <c r="E441" s="421"/>
      <c r="F441" s="423"/>
      <c r="G441" s="423"/>
      <c r="H441" s="423"/>
      <c r="I441" s="423"/>
      <c r="J441" s="464"/>
      <c r="K441" s="464"/>
      <c r="L441" s="462"/>
      <c r="M441" s="46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95"/>
        <v>0</v>
      </c>
      <c r="V441" s="7" t="s">
        <v>52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0</v>
      </c>
      <c r="AF441" s="94">
        <v>0</v>
      </c>
      <c r="AG441" s="94">
        <v>0</v>
      </c>
      <c r="AH441" s="5">
        <v>0</v>
      </c>
      <c r="AI441" s="5">
        <v>0</v>
      </c>
      <c r="AJ441" s="5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5">
        <v>0</v>
      </c>
      <c r="AV441" s="586"/>
    </row>
    <row r="442" spans="1:48" ht="17.25" customHeight="1" x14ac:dyDescent="0.25">
      <c r="A442" s="474"/>
      <c r="B442" s="421"/>
      <c r="C442" s="603"/>
      <c r="D442" s="421"/>
      <c r="E442" s="421"/>
      <c r="F442" s="423"/>
      <c r="G442" s="423"/>
      <c r="H442" s="423"/>
      <c r="I442" s="423"/>
      <c r="J442" s="464"/>
      <c r="K442" s="464"/>
      <c r="L442" s="462"/>
      <c r="M442" s="462"/>
      <c r="N442" s="231">
        <f t="shared" ref="N442:T442" si="197">SUM(N435:N441)</f>
        <v>0</v>
      </c>
      <c r="O442" s="231">
        <f t="shared" si="197"/>
        <v>0.98</v>
      </c>
      <c r="P442" s="231">
        <f t="shared" si="197"/>
        <v>4.6224800000000004</v>
      </c>
      <c r="Q442" s="231">
        <f t="shared" si="197"/>
        <v>0.42048000000000002</v>
      </c>
      <c r="R442" s="231">
        <f t="shared" si="197"/>
        <v>0</v>
      </c>
      <c r="S442" s="231">
        <f t="shared" si="197"/>
        <v>0</v>
      </c>
      <c r="T442" s="231">
        <f t="shared" si="197"/>
        <v>0</v>
      </c>
      <c r="U442" s="232">
        <f t="shared" si="195"/>
        <v>6.0229600000000003</v>
      </c>
      <c r="V442" s="232" t="s">
        <v>11</v>
      </c>
      <c r="W442" s="194">
        <f t="shared" ref="W442:AU442" si="198">SUM(W435:W441)</f>
        <v>420.48</v>
      </c>
      <c r="X442" s="194">
        <f>X435+X438+X439+X440+X441</f>
        <v>0</v>
      </c>
      <c r="Y442" s="194">
        <f t="shared" ref="Y442:AT442" si="199">Y435+Y438+Y439+Y440+Y441</f>
        <v>0</v>
      </c>
      <c r="Z442" s="194">
        <f t="shared" si="199"/>
        <v>0</v>
      </c>
      <c r="AA442" s="194">
        <f t="shared" si="199"/>
        <v>0</v>
      </c>
      <c r="AB442" s="194">
        <f t="shared" si="199"/>
        <v>0</v>
      </c>
      <c r="AC442" s="194">
        <f t="shared" si="199"/>
        <v>0</v>
      </c>
      <c r="AD442" s="194">
        <f t="shared" si="199"/>
        <v>0</v>
      </c>
      <c r="AE442" s="194">
        <f t="shared" si="199"/>
        <v>24.7</v>
      </c>
      <c r="AF442" s="194">
        <f t="shared" si="199"/>
        <v>24.7</v>
      </c>
      <c r="AG442" s="194">
        <f t="shared" si="199"/>
        <v>0</v>
      </c>
      <c r="AH442" s="194">
        <f t="shared" si="199"/>
        <v>0</v>
      </c>
      <c r="AI442" s="194">
        <f t="shared" si="199"/>
        <v>0</v>
      </c>
      <c r="AJ442" s="194">
        <f t="shared" si="199"/>
        <v>0</v>
      </c>
      <c r="AK442" s="194">
        <f t="shared" si="199"/>
        <v>0</v>
      </c>
      <c r="AL442" s="194">
        <f t="shared" si="199"/>
        <v>0</v>
      </c>
      <c r="AM442" s="194">
        <f t="shared" si="199"/>
        <v>0</v>
      </c>
      <c r="AN442" s="194">
        <f t="shared" si="199"/>
        <v>0</v>
      </c>
      <c r="AO442" s="194">
        <f t="shared" si="199"/>
        <v>0</v>
      </c>
      <c r="AP442" s="194">
        <f t="shared" si="199"/>
        <v>0</v>
      </c>
      <c r="AQ442" s="194">
        <f t="shared" si="199"/>
        <v>0</v>
      </c>
      <c r="AR442" s="194">
        <f t="shared" si="199"/>
        <v>0</v>
      </c>
      <c r="AS442" s="194">
        <f t="shared" si="199"/>
        <v>0</v>
      </c>
      <c r="AT442" s="194">
        <f t="shared" si="199"/>
        <v>0</v>
      </c>
      <c r="AU442" s="231">
        <f t="shared" si="198"/>
        <v>0</v>
      </c>
      <c r="AV442" s="329"/>
    </row>
    <row r="443" spans="1:48" ht="15.75" hidden="1" customHeight="1" x14ac:dyDescent="0.25">
      <c r="A443" s="494" t="s">
        <v>185</v>
      </c>
      <c r="B443" s="494"/>
      <c r="C443" s="494"/>
      <c r="D443" s="494"/>
      <c r="E443" s="494"/>
      <c r="F443" s="494"/>
      <c r="G443" s="494"/>
      <c r="H443" s="494"/>
      <c r="I443" s="494"/>
      <c r="J443" s="494"/>
      <c r="K443" s="494"/>
      <c r="L443" s="494"/>
      <c r="M443" s="494"/>
      <c r="N443" s="494"/>
      <c r="O443" s="494"/>
      <c r="P443" s="494"/>
      <c r="Q443" s="494"/>
      <c r="R443" s="494"/>
      <c r="S443" s="494"/>
      <c r="T443" s="494"/>
      <c r="U443" s="494"/>
      <c r="V443" s="494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89"/>
      <c r="AI443" s="189"/>
      <c r="AJ443" s="189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89"/>
      <c r="AV443" s="303"/>
    </row>
    <row r="444" spans="1:48" ht="29.25" hidden="1" customHeight="1" x14ac:dyDescent="0.25">
      <c r="A444" s="495" t="s">
        <v>65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89"/>
      <c r="AI444" s="189"/>
      <c r="AJ444" s="189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89"/>
      <c r="AV444" s="303"/>
    </row>
    <row r="445" spans="1:48" ht="15.75" hidden="1" customHeight="1" x14ac:dyDescent="0.25">
      <c r="A445" s="494" t="s">
        <v>186</v>
      </c>
      <c r="B445" s="494"/>
      <c r="C445" s="494"/>
      <c r="D445" s="494"/>
      <c r="E445" s="494"/>
      <c r="F445" s="494"/>
      <c r="G445" s="494"/>
      <c r="H445" s="494"/>
      <c r="I445" s="494"/>
      <c r="J445" s="494"/>
      <c r="K445" s="494"/>
      <c r="L445" s="494"/>
      <c r="M445" s="494"/>
      <c r="N445" s="494"/>
      <c r="O445" s="494"/>
      <c r="P445" s="494"/>
      <c r="Q445" s="494"/>
      <c r="R445" s="494"/>
      <c r="S445" s="494"/>
      <c r="T445" s="494"/>
      <c r="U445" s="494"/>
      <c r="V445" s="494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89"/>
      <c r="AI445" s="189"/>
      <c r="AJ445" s="189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89"/>
      <c r="AV445" s="303"/>
    </row>
    <row r="446" spans="1:48" ht="29.25" hidden="1" customHeight="1" x14ac:dyDescent="0.25">
      <c r="A446" s="495" t="s">
        <v>65</v>
      </c>
      <c r="B446" s="495"/>
      <c r="C446" s="495"/>
      <c r="D446" s="495"/>
      <c r="E446" s="495"/>
      <c r="F446" s="495"/>
      <c r="G446" s="495"/>
      <c r="H446" s="495"/>
      <c r="I446" s="495"/>
      <c r="J446" s="495"/>
      <c r="K446" s="495"/>
      <c r="L446" s="495"/>
      <c r="M446" s="495"/>
      <c r="N446" s="495"/>
      <c r="O446" s="495"/>
      <c r="P446" s="495"/>
      <c r="Q446" s="495"/>
      <c r="R446" s="495"/>
      <c r="S446" s="495"/>
      <c r="T446" s="495"/>
      <c r="U446" s="495"/>
      <c r="V446" s="495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89"/>
      <c r="AI446" s="189"/>
      <c r="AJ446" s="189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89"/>
      <c r="AV446" s="303"/>
    </row>
    <row r="447" spans="1:48" ht="15.75" hidden="1" customHeight="1" x14ac:dyDescent="0.25">
      <c r="A447" s="494" t="s">
        <v>187</v>
      </c>
      <c r="B447" s="494"/>
      <c r="C447" s="494"/>
      <c r="D447" s="494"/>
      <c r="E447" s="494"/>
      <c r="F447" s="494"/>
      <c r="G447" s="494"/>
      <c r="H447" s="494"/>
      <c r="I447" s="494"/>
      <c r="J447" s="494"/>
      <c r="K447" s="494"/>
      <c r="L447" s="494"/>
      <c r="M447" s="494"/>
      <c r="N447" s="494"/>
      <c r="O447" s="494"/>
      <c r="P447" s="494"/>
      <c r="Q447" s="494"/>
      <c r="R447" s="494"/>
      <c r="S447" s="494"/>
      <c r="T447" s="494"/>
      <c r="U447" s="494"/>
      <c r="V447" s="494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89"/>
      <c r="AI447" s="189"/>
      <c r="AJ447" s="189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89"/>
      <c r="AV447" s="303"/>
    </row>
    <row r="448" spans="1:48" ht="29.25" hidden="1" customHeight="1" x14ac:dyDescent="0.25">
      <c r="A448" s="495" t="s">
        <v>65</v>
      </c>
      <c r="B448" s="495"/>
      <c r="C448" s="495"/>
      <c r="D448" s="495"/>
      <c r="E448" s="495"/>
      <c r="F448" s="495"/>
      <c r="G448" s="495"/>
      <c r="H448" s="495"/>
      <c r="I448" s="495"/>
      <c r="J448" s="495"/>
      <c r="K448" s="495"/>
      <c r="L448" s="495"/>
      <c r="M448" s="495"/>
      <c r="N448" s="495"/>
      <c r="O448" s="495"/>
      <c r="P448" s="495"/>
      <c r="Q448" s="495"/>
      <c r="R448" s="495"/>
      <c r="S448" s="495"/>
      <c r="T448" s="495"/>
      <c r="U448" s="495"/>
      <c r="V448" s="495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89"/>
      <c r="AI448" s="189"/>
      <c r="AJ448" s="189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89"/>
      <c r="AV448" s="303"/>
    </row>
    <row r="449" spans="1:48" ht="19.5" hidden="1" customHeight="1" x14ac:dyDescent="0.25">
      <c r="A449" s="496" t="s">
        <v>47</v>
      </c>
      <c r="B449" s="496"/>
      <c r="C449" s="496"/>
      <c r="D449" s="496"/>
      <c r="E449" s="496"/>
      <c r="F449" s="496"/>
      <c r="G449" s="496"/>
      <c r="H449" s="496"/>
      <c r="I449" s="496"/>
      <c r="J449" s="496"/>
      <c r="K449" s="496"/>
      <c r="L449" s="496"/>
      <c r="M449" s="496"/>
      <c r="N449" s="4"/>
      <c r="O449" s="4"/>
      <c r="P449" s="4"/>
      <c r="Q449" s="4"/>
      <c r="R449" s="4"/>
      <c r="S449" s="4"/>
      <c r="T449" s="4"/>
      <c r="U449" s="5"/>
      <c r="V449" s="5"/>
      <c r="W449" s="192"/>
      <c r="X449" s="192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89"/>
      <c r="AI449" s="189"/>
      <c r="AJ449" s="189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89"/>
      <c r="AV449" s="303"/>
    </row>
    <row r="450" spans="1:48" ht="17.25" hidden="1" customHeight="1" x14ac:dyDescent="0.25">
      <c r="A450" s="489"/>
      <c r="B450" s="490"/>
      <c r="C450" s="490"/>
      <c r="D450" s="490"/>
      <c r="E450" s="490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200">O435</f>
        <v>0.98</v>
      </c>
      <c r="P450" s="9">
        <f t="shared" si="200"/>
        <v>4.6224800000000004</v>
      </c>
      <c r="Q450" s="9">
        <f t="shared" si="200"/>
        <v>0.42048000000000002</v>
      </c>
      <c r="R450" s="9">
        <f t="shared" si="200"/>
        <v>0</v>
      </c>
      <c r="S450" s="9">
        <f t="shared" si="200"/>
        <v>0</v>
      </c>
      <c r="T450" s="9">
        <f t="shared" si="200"/>
        <v>0</v>
      </c>
      <c r="U450" s="9">
        <f t="shared" ref="U450:U455" si="201">SUM(N450:T450)</f>
        <v>6.0229600000000003</v>
      </c>
      <c r="V450" s="16" t="s">
        <v>3</v>
      </c>
      <c r="W450" s="94">
        <f t="shared" ref="W450:AU450" si="202">W435</f>
        <v>420.48</v>
      </c>
      <c r="X450" s="94">
        <f t="shared" si="202"/>
        <v>0</v>
      </c>
      <c r="Y450" s="94">
        <f t="shared" si="202"/>
        <v>0</v>
      </c>
      <c r="Z450" s="94">
        <f t="shared" si="202"/>
        <v>0</v>
      </c>
      <c r="AA450" s="94">
        <f t="shared" si="202"/>
        <v>0</v>
      </c>
      <c r="AB450" s="94">
        <f t="shared" si="202"/>
        <v>0</v>
      </c>
      <c r="AC450" s="94">
        <f t="shared" si="202"/>
        <v>0</v>
      </c>
      <c r="AD450" s="94">
        <f t="shared" si="202"/>
        <v>0</v>
      </c>
      <c r="AE450" s="94">
        <f t="shared" si="202"/>
        <v>24.7</v>
      </c>
      <c r="AF450" s="94">
        <f t="shared" si="202"/>
        <v>24.7</v>
      </c>
      <c r="AG450" s="94">
        <f t="shared" si="202"/>
        <v>0</v>
      </c>
      <c r="AH450" s="9">
        <f t="shared" si="202"/>
        <v>0</v>
      </c>
      <c r="AI450" s="9">
        <f t="shared" si="202"/>
        <v>0</v>
      </c>
      <c r="AJ450" s="9">
        <f t="shared" si="202"/>
        <v>0</v>
      </c>
      <c r="AK450" s="94">
        <f t="shared" si="202"/>
        <v>0</v>
      </c>
      <c r="AL450" s="94">
        <f t="shared" si="202"/>
        <v>0</v>
      </c>
      <c r="AM450" s="94">
        <f t="shared" si="202"/>
        <v>0</v>
      </c>
      <c r="AN450" s="94">
        <f t="shared" si="202"/>
        <v>0</v>
      </c>
      <c r="AO450" s="94">
        <f t="shared" si="202"/>
        <v>0</v>
      </c>
      <c r="AP450" s="94">
        <f t="shared" si="202"/>
        <v>0</v>
      </c>
      <c r="AQ450" s="94">
        <f t="shared" si="202"/>
        <v>0</v>
      </c>
      <c r="AR450" s="94">
        <f t="shared" si="202"/>
        <v>0</v>
      </c>
      <c r="AS450" s="94">
        <f t="shared" si="202"/>
        <v>0</v>
      </c>
      <c r="AT450" s="94">
        <f t="shared" si="202"/>
        <v>0</v>
      </c>
      <c r="AU450" s="9">
        <f t="shared" si="202"/>
        <v>0</v>
      </c>
      <c r="AV450" s="303"/>
    </row>
    <row r="451" spans="1:48" ht="17.25" hidden="1" customHeight="1" x14ac:dyDescent="0.25">
      <c r="A451" s="489"/>
      <c r="B451" s="490"/>
      <c r="C451" s="490"/>
      <c r="D451" s="490"/>
      <c r="E451" s="490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203">N438</f>
        <v>0</v>
      </c>
      <c r="O451" s="9">
        <f t="shared" si="203"/>
        <v>0</v>
      </c>
      <c r="P451" s="9">
        <f t="shared" si="203"/>
        <v>0</v>
      </c>
      <c r="Q451" s="9">
        <f t="shared" si="203"/>
        <v>0</v>
      </c>
      <c r="R451" s="9">
        <f t="shared" si="203"/>
        <v>0</v>
      </c>
      <c r="S451" s="9">
        <f t="shared" si="203"/>
        <v>0</v>
      </c>
      <c r="T451" s="9">
        <f t="shared" si="203"/>
        <v>0</v>
      </c>
      <c r="U451" s="9">
        <f t="shared" si="201"/>
        <v>0</v>
      </c>
      <c r="V451" s="16" t="s">
        <v>8</v>
      </c>
      <c r="W451" s="94">
        <f t="shared" ref="W451:AU455" si="204">W438</f>
        <v>0</v>
      </c>
      <c r="X451" s="94">
        <f t="shared" si="204"/>
        <v>0</v>
      </c>
      <c r="Y451" s="94">
        <f t="shared" si="204"/>
        <v>0</v>
      </c>
      <c r="Z451" s="94">
        <f t="shared" si="204"/>
        <v>0</v>
      </c>
      <c r="AA451" s="94">
        <f t="shared" si="204"/>
        <v>0</v>
      </c>
      <c r="AB451" s="94">
        <f t="shared" si="204"/>
        <v>0</v>
      </c>
      <c r="AC451" s="94">
        <f t="shared" si="204"/>
        <v>0</v>
      </c>
      <c r="AD451" s="94">
        <f t="shared" si="204"/>
        <v>0</v>
      </c>
      <c r="AE451" s="94">
        <f t="shared" si="204"/>
        <v>0</v>
      </c>
      <c r="AF451" s="94">
        <f t="shared" si="204"/>
        <v>0</v>
      </c>
      <c r="AG451" s="94">
        <f t="shared" si="204"/>
        <v>0</v>
      </c>
      <c r="AH451" s="9">
        <f t="shared" si="204"/>
        <v>0</v>
      </c>
      <c r="AI451" s="9">
        <f t="shared" si="204"/>
        <v>0</v>
      </c>
      <c r="AJ451" s="9">
        <f t="shared" si="204"/>
        <v>0</v>
      </c>
      <c r="AK451" s="94">
        <f t="shared" si="204"/>
        <v>0</v>
      </c>
      <c r="AL451" s="94">
        <f t="shared" si="204"/>
        <v>0</v>
      </c>
      <c r="AM451" s="94">
        <f t="shared" si="204"/>
        <v>0</v>
      </c>
      <c r="AN451" s="94">
        <f t="shared" si="204"/>
        <v>0</v>
      </c>
      <c r="AO451" s="94">
        <f t="shared" si="204"/>
        <v>0</v>
      </c>
      <c r="AP451" s="94">
        <f t="shared" si="204"/>
        <v>0</v>
      </c>
      <c r="AQ451" s="94">
        <f t="shared" si="204"/>
        <v>0</v>
      </c>
      <c r="AR451" s="94">
        <f t="shared" si="204"/>
        <v>0</v>
      </c>
      <c r="AS451" s="94">
        <f t="shared" si="204"/>
        <v>0</v>
      </c>
      <c r="AT451" s="94">
        <f t="shared" si="204"/>
        <v>0</v>
      </c>
      <c r="AU451" s="9">
        <f t="shared" si="204"/>
        <v>0</v>
      </c>
      <c r="AV451" s="303"/>
    </row>
    <row r="452" spans="1:48" ht="17.25" hidden="1" customHeight="1" x14ac:dyDescent="0.25">
      <c r="A452" s="489"/>
      <c r="B452" s="490"/>
      <c r="C452" s="490"/>
      <c r="D452" s="490"/>
      <c r="E452" s="490"/>
      <c r="F452" s="11"/>
      <c r="G452" s="11"/>
      <c r="H452" s="11"/>
      <c r="I452" s="11"/>
      <c r="J452" s="11"/>
      <c r="K452" s="11"/>
      <c r="L452" s="20"/>
      <c r="M452" s="20"/>
      <c r="N452" s="9">
        <f t="shared" si="203"/>
        <v>0</v>
      </c>
      <c r="O452" s="9">
        <f t="shared" si="203"/>
        <v>0</v>
      </c>
      <c r="P452" s="9">
        <f t="shared" si="203"/>
        <v>0</v>
      </c>
      <c r="Q452" s="9">
        <f t="shared" si="203"/>
        <v>0</v>
      </c>
      <c r="R452" s="9">
        <f t="shared" si="203"/>
        <v>0</v>
      </c>
      <c r="S452" s="9">
        <f t="shared" si="203"/>
        <v>0</v>
      </c>
      <c r="T452" s="9">
        <f t="shared" si="203"/>
        <v>0</v>
      </c>
      <c r="U452" s="9">
        <f t="shared" si="201"/>
        <v>0</v>
      </c>
      <c r="V452" s="13" t="s">
        <v>50</v>
      </c>
      <c r="W452" s="94">
        <f t="shared" si="204"/>
        <v>0</v>
      </c>
      <c r="X452" s="94">
        <f t="shared" si="204"/>
        <v>0</v>
      </c>
      <c r="Y452" s="94">
        <f t="shared" si="204"/>
        <v>0</v>
      </c>
      <c r="Z452" s="94">
        <f t="shared" si="204"/>
        <v>0</v>
      </c>
      <c r="AA452" s="94">
        <f t="shared" si="204"/>
        <v>0</v>
      </c>
      <c r="AB452" s="94">
        <f t="shared" si="204"/>
        <v>0</v>
      </c>
      <c r="AC452" s="94">
        <f t="shared" si="204"/>
        <v>0</v>
      </c>
      <c r="AD452" s="94">
        <f t="shared" si="204"/>
        <v>0</v>
      </c>
      <c r="AE452" s="94">
        <f t="shared" si="204"/>
        <v>0</v>
      </c>
      <c r="AF452" s="94">
        <f t="shared" si="204"/>
        <v>0</v>
      </c>
      <c r="AG452" s="94">
        <f t="shared" si="204"/>
        <v>0</v>
      </c>
      <c r="AH452" s="9">
        <f t="shared" si="204"/>
        <v>0</v>
      </c>
      <c r="AI452" s="9">
        <f t="shared" si="204"/>
        <v>0</v>
      </c>
      <c r="AJ452" s="9">
        <f t="shared" si="204"/>
        <v>0</v>
      </c>
      <c r="AK452" s="94">
        <f t="shared" si="204"/>
        <v>0</v>
      </c>
      <c r="AL452" s="94">
        <f t="shared" si="204"/>
        <v>0</v>
      </c>
      <c r="AM452" s="94">
        <f t="shared" si="204"/>
        <v>0</v>
      </c>
      <c r="AN452" s="94">
        <f t="shared" si="204"/>
        <v>0</v>
      </c>
      <c r="AO452" s="94">
        <f t="shared" si="204"/>
        <v>0</v>
      </c>
      <c r="AP452" s="94">
        <f t="shared" si="204"/>
        <v>0</v>
      </c>
      <c r="AQ452" s="94">
        <f t="shared" si="204"/>
        <v>0</v>
      </c>
      <c r="AR452" s="94">
        <f t="shared" si="204"/>
        <v>0</v>
      </c>
      <c r="AS452" s="94">
        <f t="shared" si="204"/>
        <v>0</v>
      </c>
      <c r="AT452" s="94">
        <f t="shared" si="204"/>
        <v>0</v>
      </c>
      <c r="AU452" s="9">
        <f t="shared" si="204"/>
        <v>0</v>
      </c>
      <c r="AV452" s="303"/>
    </row>
    <row r="453" spans="1:48" ht="17.25" hidden="1" customHeight="1" x14ac:dyDescent="0.25">
      <c r="A453" s="489"/>
      <c r="B453" s="490"/>
      <c r="C453" s="490"/>
      <c r="D453" s="490"/>
      <c r="E453" s="490"/>
      <c r="F453" s="11"/>
      <c r="G453" s="11"/>
      <c r="H453" s="11"/>
      <c r="I453" s="11"/>
      <c r="J453" s="11"/>
      <c r="K453" s="11"/>
      <c r="L453" s="20"/>
      <c r="M453" s="20"/>
      <c r="N453" s="9">
        <f t="shared" si="203"/>
        <v>0</v>
      </c>
      <c r="O453" s="9">
        <f t="shared" si="203"/>
        <v>0</v>
      </c>
      <c r="P453" s="9">
        <f t="shared" si="203"/>
        <v>0</v>
      </c>
      <c r="Q453" s="9">
        <f t="shared" si="203"/>
        <v>0</v>
      </c>
      <c r="R453" s="9">
        <f t="shared" si="203"/>
        <v>0</v>
      </c>
      <c r="S453" s="9">
        <f t="shared" si="203"/>
        <v>0</v>
      </c>
      <c r="T453" s="9">
        <f t="shared" si="203"/>
        <v>0</v>
      </c>
      <c r="U453" s="9">
        <f t="shared" si="201"/>
        <v>0</v>
      </c>
      <c r="V453" s="13" t="s">
        <v>51</v>
      </c>
      <c r="W453" s="94">
        <f t="shared" si="204"/>
        <v>0</v>
      </c>
      <c r="X453" s="94">
        <f t="shared" si="204"/>
        <v>0</v>
      </c>
      <c r="Y453" s="94">
        <f t="shared" si="204"/>
        <v>0</v>
      </c>
      <c r="Z453" s="94">
        <f t="shared" si="204"/>
        <v>0</v>
      </c>
      <c r="AA453" s="94">
        <f t="shared" si="204"/>
        <v>0</v>
      </c>
      <c r="AB453" s="94">
        <f t="shared" si="204"/>
        <v>0</v>
      </c>
      <c r="AC453" s="94">
        <f t="shared" si="204"/>
        <v>0</v>
      </c>
      <c r="AD453" s="94">
        <f t="shared" si="204"/>
        <v>0</v>
      </c>
      <c r="AE453" s="94">
        <f t="shared" si="204"/>
        <v>0</v>
      </c>
      <c r="AF453" s="94">
        <f t="shared" si="204"/>
        <v>0</v>
      </c>
      <c r="AG453" s="94">
        <f t="shared" si="204"/>
        <v>0</v>
      </c>
      <c r="AH453" s="9">
        <f t="shared" si="204"/>
        <v>0</v>
      </c>
      <c r="AI453" s="9">
        <f t="shared" si="204"/>
        <v>0</v>
      </c>
      <c r="AJ453" s="9">
        <f t="shared" si="204"/>
        <v>0</v>
      </c>
      <c r="AK453" s="94">
        <f t="shared" si="204"/>
        <v>0</v>
      </c>
      <c r="AL453" s="94">
        <f t="shared" si="204"/>
        <v>0</v>
      </c>
      <c r="AM453" s="94">
        <f t="shared" si="204"/>
        <v>0</v>
      </c>
      <c r="AN453" s="94">
        <f t="shared" si="204"/>
        <v>0</v>
      </c>
      <c r="AO453" s="94">
        <f t="shared" si="204"/>
        <v>0</v>
      </c>
      <c r="AP453" s="94">
        <f t="shared" si="204"/>
        <v>0</v>
      </c>
      <c r="AQ453" s="94">
        <f t="shared" si="204"/>
        <v>0</v>
      </c>
      <c r="AR453" s="94">
        <f t="shared" si="204"/>
        <v>0</v>
      </c>
      <c r="AS453" s="94">
        <f t="shared" si="204"/>
        <v>0</v>
      </c>
      <c r="AT453" s="94">
        <f t="shared" si="204"/>
        <v>0</v>
      </c>
      <c r="AU453" s="9">
        <f t="shared" si="204"/>
        <v>0</v>
      </c>
      <c r="AV453" s="303"/>
    </row>
    <row r="454" spans="1:48" ht="17.25" hidden="1" customHeight="1" x14ac:dyDescent="0.25">
      <c r="A454" s="18"/>
      <c r="B454" s="19"/>
      <c r="C454" s="358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203"/>
        <v>0</v>
      </c>
      <c r="O454" s="9">
        <f t="shared" si="203"/>
        <v>0</v>
      </c>
      <c r="P454" s="9">
        <f t="shared" si="203"/>
        <v>0</v>
      </c>
      <c r="Q454" s="9">
        <f t="shared" si="203"/>
        <v>0</v>
      </c>
      <c r="R454" s="9">
        <f t="shared" si="203"/>
        <v>0</v>
      </c>
      <c r="S454" s="9">
        <f t="shared" si="203"/>
        <v>0</v>
      </c>
      <c r="T454" s="9">
        <f t="shared" si="203"/>
        <v>0</v>
      </c>
      <c r="U454" s="9">
        <f t="shared" si="201"/>
        <v>0</v>
      </c>
      <c r="V454" s="13" t="s">
        <v>52</v>
      </c>
      <c r="W454" s="94">
        <f t="shared" si="204"/>
        <v>0</v>
      </c>
      <c r="X454" s="94">
        <f t="shared" si="204"/>
        <v>0</v>
      </c>
      <c r="Y454" s="94">
        <f t="shared" si="204"/>
        <v>0</v>
      </c>
      <c r="Z454" s="94">
        <f t="shared" si="204"/>
        <v>0</v>
      </c>
      <c r="AA454" s="94">
        <f t="shared" si="204"/>
        <v>0</v>
      </c>
      <c r="AB454" s="94">
        <f t="shared" si="204"/>
        <v>0</v>
      </c>
      <c r="AC454" s="94">
        <f t="shared" si="204"/>
        <v>0</v>
      </c>
      <c r="AD454" s="94">
        <f t="shared" si="204"/>
        <v>0</v>
      </c>
      <c r="AE454" s="94">
        <f t="shared" si="204"/>
        <v>0</v>
      </c>
      <c r="AF454" s="94">
        <f t="shared" si="204"/>
        <v>0</v>
      </c>
      <c r="AG454" s="94">
        <f t="shared" si="204"/>
        <v>0</v>
      </c>
      <c r="AH454" s="9">
        <f t="shared" si="204"/>
        <v>0</v>
      </c>
      <c r="AI454" s="9">
        <f t="shared" si="204"/>
        <v>0</v>
      </c>
      <c r="AJ454" s="9">
        <f t="shared" si="204"/>
        <v>0</v>
      </c>
      <c r="AK454" s="94">
        <f t="shared" si="204"/>
        <v>0</v>
      </c>
      <c r="AL454" s="94">
        <f t="shared" si="204"/>
        <v>0</v>
      </c>
      <c r="AM454" s="94">
        <f t="shared" si="204"/>
        <v>0</v>
      </c>
      <c r="AN454" s="94">
        <f t="shared" si="204"/>
        <v>0</v>
      </c>
      <c r="AO454" s="94">
        <f t="shared" si="204"/>
        <v>0</v>
      </c>
      <c r="AP454" s="94">
        <f t="shared" si="204"/>
        <v>0</v>
      </c>
      <c r="AQ454" s="94">
        <f t="shared" si="204"/>
        <v>0</v>
      </c>
      <c r="AR454" s="94">
        <f t="shared" si="204"/>
        <v>0</v>
      </c>
      <c r="AS454" s="94">
        <f t="shared" si="204"/>
        <v>0</v>
      </c>
      <c r="AT454" s="94">
        <f t="shared" si="204"/>
        <v>0</v>
      </c>
      <c r="AU454" s="9">
        <f t="shared" si="204"/>
        <v>0</v>
      </c>
      <c r="AV454" s="303"/>
    </row>
    <row r="455" spans="1:48" ht="17.25" hidden="1" customHeight="1" x14ac:dyDescent="0.25">
      <c r="A455" s="489"/>
      <c r="B455" s="490"/>
      <c r="C455" s="490"/>
      <c r="D455" s="490"/>
      <c r="E455" s="490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31">
        <f t="shared" si="203"/>
        <v>0</v>
      </c>
      <c r="O455" s="231">
        <f t="shared" si="203"/>
        <v>0.98</v>
      </c>
      <c r="P455" s="231">
        <f t="shared" si="203"/>
        <v>4.6224800000000004</v>
      </c>
      <c r="Q455" s="231">
        <f t="shared" si="203"/>
        <v>0.42048000000000002</v>
      </c>
      <c r="R455" s="231">
        <f t="shared" si="203"/>
        <v>0</v>
      </c>
      <c r="S455" s="231">
        <f t="shared" si="203"/>
        <v>0</v>
      </c>
      <c r="T455" s="231">
        <f t="shared" si="203"/>
        <v>0</v>
      </c>
      <c r="U455" s="232">
        <f t="shared" si="201"/>
        <v>6.0229600000000003</v>
      </c>
      <c r="V455" s="232" t="s">
        <v>11</v>
      </c>
      <c r="W455" s="194">
        <f t="shared" si="204"/>
        <v>420.48</v>
      </c>
      <c r="X455" s="194">
        <f t="shared" si="204"/>
        <v>0</v>
      </c>
      <c r="Y455" s="194">
        <f t="shared" si="204"/>
        <v>0</v>
      </c>
      <c r="Z455" s="194">
        <f t="shared" si="204"/>
        <v>0</v>
      </c>
      <c r="AA455" s="194">
        <f t="shared" si="204"/>
        <v>0</v>
      </c>
      <c r="AB455" s="194">
        <f t="shared" si="204"/>
        <v>0</v>
      </c>
      <c r="AC455" s="194">
        <f t="shared" si="204"/>
        <v>0</v>
      </c>
      <c r="AD455" s="194">
        <f t="shared" si="204"/>
        <v>0</v>
      </c>
      <c r="AE455" s="194">
        <f t="shared" si="204"/>
        <v>24.7</v>
      </c>
      <c r="AF455" s="194">
        <f t="shared" si="204"/>
        <v>24.7</v>
      </c>
      <c r="AG455" s="194">
        <f t="shared" si="204"/>
        <v>0</v>
      </c>
      <c r="AH455" s="231">
        <f t="shared" si="204"/>
        <v>0</v>
      </c>
      <c r="AI455" s="231">
        <f t="shared" si="204"/>
        <v>0</v>
      </c>
      <c r="AJ455" s="231">
        <f t="shared" si="204"/>
        <v>0</v>
      </c>
      <c r="AK455" s="194">
        <f t="shared" si="204"/>
        <v>0</v>
      </c>
      <c r="AL455" s="194">
        <f t="shared" si="204"/>
        <v>0</v>
      </c>
      <c r="AM455" s="194">
        <f t="shared" si="204"/>
        <v>0</v>
      </c>
      <c r="AN455" s="194">
        <f t="shared" si="204"/>
        <v>0</v>
      </c>
      <c r="AO455" s="194">
        <f t="shared" si="204"/>
        <v>0</v>
      </c>
      <c r="AP455" s="194">
        <f t="shared" si="204"/>
        <v>0</v>
      </c>
      <c r="AQ455" s="194">
        <f t="shared" si="204"/>
        <v>0</v>
      </c>
      <c r="AR455" s="194">
        <f t="shared" si="204"/>
        <v>0</v>
      </c>
      <c r="AS455" s="194">
        <f t="shared" si="204"/>
        <v>0</v>
      </c>
      <c r="AT455" s="194">
        <f t="shared" si="204"/>
        <v>0</v>
      </c>
      <c r="AU455" s="231">
        <f t="shared" si="204"/>
        <v>0</v>
      </c>
      <c r="AV455" s="329"/>
    </row>
    <row r="456" spans="1:48" ht="15.75" hidden="1" customHeight="1" x14ac:dyDescent="0.25">
      <c r="A456" s="406" t="s">
        <v>35</v>
      </c>
      <c r="B456" s="407"/>
      <c r="C456" s="407"/>
      <c r="D456" s="407"/>
      <c r="E456" s="407"/>
      <c r="F456" s="407"/>
      <c r="G456" s="407"/>
      <c r="H456" s="407"/>
      <c r="I456" s="407"/>
      <c r="J456" s="407"/>
      <c r="K456" s="407"/>
      <c r="L456" s="407"/>
      <c r="M456" s="407"/>
      <c r="N456" s="407"/>
      <c r="O456" s="407"/>
      <c r="P456" s="407"/>
      <c r="Q456" s="407"/>
      <c r="R456" s="407"/>
      <c r="S456" s="407"/>
      <c r="T456" s="407"/>
      <c r="U456" s="407"/>
      <c r="V456" s="407"/>
      <c r="W456" s="408"/>
      <c r="X456" s="408"/>
      <c r="Y456" s="408"/>
      <c r="Z456" s="408"/>
      <c r="AA456" s="408"/>
      <c r="AB456" s="408"/>
      <c r="AC456" s="408"/>
      <c r="AD456" s="408"/>
      <c r="AE456" s="408"/>
      <c r="AF456" s="408"/>
      <c r="AG456" s="408"/>
      <c r="AH456" s="408"/>
      <c r="AI456" s="408"/>
      <c r="AJ456" s="408"/>
      <c r="AK456" s="408"/>
      <c r="AL456" s="408"/>
      <c r="AM456" s="408"/>
      <c r="AN456" s="408"/>
      <c r="AO456" s="408"/>
      <c r="AP456" s="408"/>
      <c r="AQ456" s="408"/>
      <c r="AR456" s="408"/>
      <c r="AS456" s="408"/>
      <c r="AT456" s="408"/>
      <c r="AU456" s="408"/>
      <c r="AV456" s="409"/>
    </row>
    <row r="457" spans="1:48" ht="15.75" hidden="1" customHeight="1" x14ac:dyDescent="0.25">
      <c r="A457" s="410" t="s">
        <v>36</v>
      </c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  <c r="O457" s="411"/>
      <c r="P457" s="411"/>
      <c r="Q457" s="411"/>
      <c r="R457" s="411"/>
      <c r="S457" s="411"/>
      <c r="T457" s="411"/>
      <c r="U457" s="411"/>
      <c r="V457" s="411"/>
      <c r="W457" s="412"/>
      <c r="X457" s="412"/>
      <c r="Y457" s="412"/>
      <c r="Z457" s="412"/>
      <c r="AA457" s="412"/>
      <c r="AB457" s="412"/>
      <c r="AC457" s="412"/>
      <c r="AD457" s="412"/>
      <c r="AE457" s="412"/>
      <c r="AF457" s="412"/>
      <c r="AG457" s="412"/>
      <c r="AH457" s="412"/>
      <c r="AI457" s="412"/>
      <c r="AJ457" s="412"/>
      <c r="AK457" s="412"/>
      <c r="AL457" s="412"/>
      <c r="AM457" s="412"/>
      <c r="AN457" s="412"/>
      <c r="AO457" s="412"/>
      <c r="AP457" s="412"/>
      <c r="AQ457" s="412"/>
      <c r="AR457" s="412"/>
      <c r="AS457" s="412"/>
      <c r="AT457" s="412"/>
      <c r="AU457" s="412"/>
      <c r="AV457" s="413"/>
    </row>
    <row r="458" spans="1:48" ht="15.75" hidden="1" customHeight="1" x14ac:dyDescent="0.25">
      <c r="A458" s="414" t="s">
        <v>188</v>
      </c>
      <c r="B458" s="415"/>
      <c r="C458" s="415"/>
      <c r="D458" s="415"/>
      <c r="E458" s="415"/>
      <c r="F458" s="415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  <c r="U458" s="415"/>
      <c r="V458" s="415"/>
      <c r="W458" s="416"/>
      <c r="X458" s="416"/>
      <c r="Y458" s="416"/>
      <c r="Z458" s="416"/>
      <c r="AA458" s="416"/>
      <c r="AB458" s="416"/>
      <c r="AC458" s="416"/>
      <c r="AD458" s="416"/>
      <c r="AE458" s="416"/>
      <c r="AF458" s="416"/>
      <c r="AG458" s="416"/>
      <c r="AH458" s="416"/>
      <c r="AI458" s="416"/>
      <c r="AJ458" s="416"/>
      <c r="AK458" s="416"/>
      <c r="AL458" s="416"/>
      <c r="AM458" s="416"/>
      <c r="AN458" s="416"/>
      <c r="AO458" s="416"/>
      <c r="AP458" s="416"/>
      <c r="AQ458" s="416"/>
      <c r="AR458" s="416"/>
      <c r="AS458" s="416"/>
      <c r="AT458" s="416"/>
      <c r="AU458" s="416"/>
      <c r="AV458" s="417"/>
    </row>
    <row r="459" spans="1:48" ht="29.25" hidden="1" customHeight="1" x14ac:dyDescent="0.25">
      <c r="A459" s="495" t="s">
        <v>65</v>
      </c>
      <c r="B459" s="495"/>
      <c r="C459" s="495"/>
      <c r="D459" s="495"/>
      <c r="E459" s="495"/>
      <c r="F459" s="495"/>
      <c r="G459" s="495"/>
      <c r="H459" s="495"/>
      <c r="I459" s="495"/>
      <c r="J459" s="495"/>
      <c r="K459" s="495"/>
      <c r="L459" s="495"/>
      <c r="M459" s="495"/>
      <c r="N459" s="495"/>
      <c r="O459" s="495"/>
      <c r="P459" s="495"/>
      <c r="Q459" s="495"/>
      <c r="R459" s="495"/>
      <c r="S459" s="495"/>
      <c r="T459" s="495"/>
      <c r="U459" s="495"/>
      <c r="V459" s="495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89"/>
      <c r="AI459" s="189"/>
      <c r="AJ459" s="189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89"/>
      <c r="AV459" s="303"/>
    </row>
    <row r="460" spans="1:48" ht="15.75" hidden="1" customHeight="1" x14ac:dyDescent="0.25">
      <c r="A460" s="494" t="s">
        <v>189</v>
      </c>
      <c r="B460" s="494"/>
      <c r="C460" s="494"/>
      <c r="D460" s="494"/>
      <c r="E460" s="494"/>
      <c r="F460" s="494"/>
      <c r="G460" s="494"/>
      <c r="H460" s="494"/>
      <c r="I460" s="494"/>
      <c r="J460" s="494"/>
      <c r="K460" s="494"/>
      <c r="L460" s="494"/>
      <c r="M460" s="494"/>
      <c r="N460" s="494"/>
      <c r="O460" s="494"/>
      <c r="P460" s="494"/>
      <c r="Q460" s="494"/>
      <c r="R460" s="494"/>
      <c r="S460" s="494"/>
      <c r="T460" s="494"/>
      <c r="U460" s="494"/>
      <c r="V460" s="494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89"/>
      <c r="AI460" s="189"/>
      <c r="AJ460" s="189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89"/>
      <c r="AV460" s="303"/>
    </row>
    <row r="461" spans="1:48" ht="29.25" hidden="1" customHeight="1" x14ac:dyDescent="0.25">
      <c r="A461" s="495" t="s">
        <v>65</v>
      </c>
      <c r="B461" s="495"/>
      <c r="C461" s="495"/>
      <c r="D461" s="495"/>
      <c r="E461" s="495"/>
      <c r="F461" s="495"/>
      <c r="G461" s="495"/>
      <c r="H461" s="495"/>
      <c r="I461" s="495"/>
      <c r="J461" s="495"/>
      <c r="K461" s="495"/>
      <c r="L461" s="495"/>
      <c r="M461" s="495"/>
      <c r="N461" s="495"/>
      <c r="O461" s="495"/>
      <c r="P461" s="495"/>
      <c r="Q461" s="495"/>
      <c r="R461" s="495"/>
      <c r="S461" s="495"/>
      <c r="T461" s="495"/>
      <c r="U461" s="495"/>
      <c r="V461" s="495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89"/>
      <c r="AI461" s="189"/>
      <c r="AJ461" s="189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89"/>
      <c r="AV461" s="303"/>
    </row>
    <row r="462" spans="1:48" ht="15.75" hidden="1" customHeight="1" x14ac:dyDescent="0.25">
      <c r="A462" s="494" t="s">
        <v>190</v>
      </c>
      <c r="B462" s="494"/>
      <c r="C462" s="494"/>
      <c r="D462" s="494"/>
      <c r="E462" s="494"/>
      <c r="F462" s="494"/>
      <c r="G462" s="494"/>
      <c r="H462" s="494"/>
      <c r="I462" s="494"/>
      <c r="J462" s="494"/>
      <c r="K462" s="494"/>
      <c r="L462" s="494"/>
      <c r="M462" s="494"/>
      <c r="N462" s="494"/>
      <c r="O462" s="494"/>
      <c r="P462" s="494"/>
      <c r="Q462" s="494"/>
      <c r="R462" s="494"/>
      <c r="S462" s="494"/>
      <c r="T462" s="494"/>
      <c r="U462" s="494"/>
      <c r="V462" s="494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89"/>
      <c r="AI462" s="189"/>
      <c r="AJ462" s="189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89"/>
      <c r="AV462" s="303"/>
    </row>
    <row r="463" spans="1:48" ht="29.25" hidden="1" customHeight="1" x14ac:dyDescent="0.25">
      <c r="A463" s="495" t="s">
        <v>65</v>
      </c>
      <c r="B463" s="495"/>
      <c r="C463" s="495"/>
      <c r="D463" s="495"/>
      <c r="E463" s="495"/>
      <c r="F463" s="495"/>
      <c r="G463" s="495"/>
      <c r="H463" s="495"/>
      <c r="I463" s="495"/>
      <c r="J463" s="495"/>
      <c r="K463" s="495"/>
      <c r="L463" s="495"/>
      <c r="M463" s="495"/>
      <c r="N463" s="495"/>
      <c r="O463" s="495"/>
      <c r="P463" s="495"/>
      <c r="Q463" s="495"/>
      <c r="R463" s="495"/>
      <c r="S463" s="495"/>
      <c r="T463" s="495"/>
      <c r="U463" s="495"/>
      <c r="V463" s="495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89"/>
      <c r="AI463" s="189"/>
      <c r="AJ463" s="189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89"/>
      <c r="AV463" s="303"/>
    </row>
    <row r="464" spans="1:48" ht="15.75" hidden="1" customHeight="1" x14ac:dyDescent="0.25">
      <c r="A464" s="494" t="s">
        <v>191</v>
      </c>
      <c r="B464" s="494"/>
      <c r="C464" s="494"/>
      <c r="D464" s="494"/>
      <c r="E464" s="494"/>
      <c r="F464" s="494"/>
      <c r="G464" s="494"/>
      <c r="H464" s="494"/>
      <c r="I464" s="494"/>
      <c r="J464" s="494"/>
      <c r="K464" s="494"/>
      <c r="L464" s="494"/>
      <c r="M464" s="494"/>
      <c r="N464" s="494"/>
      <c r="O464" s="494"/>
      <c r="P464" s="494"/>
      <c r="Q464" s="494"/>
      <c r="R464" s="494"/>
      <c r="S464" s="494"/>
      <c r="T464" s="494"/>
      <c r="U464" s="494"/>
      <c r="V464" s="494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89"/>
      <c r="AI464" s="189"/>
      <c r="AJ464" s="189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89"/>
      <c r="AV464" s="303"/>
    </row>
    <row r="465" spans="1:48" ht="29.25" hidden="1" customHeight="1" x14ac:dyDescent="0.25">
      <c r="A465" s="495" t="s">
        <v>65</v>
      </c>
      <c r="B465" s="495"/>
      <c r="C465" s="495"/>
      <c r="D465" s="495"/>
      <c r="E465" s="495"/>
      <c r="F465" s="495"/>
      <c r="G465" s="495"/>
      <c r="H465" s="495"/>
      <c r="I465" s="495"/>
      <c r="J465" s="495"/>
      <c r="K465" s="495"/>
      <c r="L465" s="495"/>
      <c r="M465" s="495"/>
      <c r="N465" s="495"/>
      <c r="O465" s="495"/>
      <c r="P465" s="495"/>
      <c r="Q465" s="495"/>
      <c r="R465" s="495"/>
      <c r="S465" s="495"/>
      <c r="T465" s="495"/>
      <c r="U465" s="495"/>
      <c r="V465" s="495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89"/>
      <c r="AI465" s="189"/>
      <c r="AJ465" s="189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89"/>
      <c r="AV465" s="303"/>
    </row>
    <row r="466" spans="1:48" ht="15.75" hidden="1" customHeight="1" x14ac:dyDescent="0.25">
      <c r="A466" s="410" t="s">
        <v>37</v>
      </c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2"/>
      <c r="X466" s="412"/>
      <c r="Y466" s="412"/>
      <c r="Z466" s="412"/>
      <c r="AA466" s="412"/>
      <c r="AB466" s="412"/>
      <c r="AC466" s="412"/>
      <c r="AD466" s="412"/>
      <c r="AE466" s="412"/>
      <c r="AF466" s="412"/>
      <c r="AG466" s="412"/>
      <c r="AH466" s="412"/>
      <c r="AI466" s="412"/>
      <c r="AJ466" s="412"/>
      <c r="AK466" s="412"/>
      <c r="AL466" s="412"/>
      <c r="AM466" s="412"/>
      <c r="AN466" s="412"/>
      <c r="AO466" s="412"/>
      <c r="AP466" s="412"/>
      <c r="AQ466" s="412"/>
      <c r="AR466" s="412"/>
      <c r="AS466" s="412"/>
      <c r="AT466" s="412"/>
      <c r="AU466" s="412"/>
      <c r="AV466" s="413"/>
    </row>
    <row r="467" spans="1:48" ht="15.75" hidden="1" customHeight="1" x14ac:dyDescent="0.25">
      <c r="A467" s="414" t="s">
        <v>192</v>
      </c>
      <c r="B467" s="415"/>
      <c r="C467" s="415"/>
      <c r="D467" s="415"/>
      <c r="E467" s="415"/>
      <c r="F467" s="415"/>
      <c r="G467" s="415"/>
      <c r="H467" s="415"/>
      <c r="I467" s="415"/>
      <c r="J467" s="415"/>
      <c r="K467" s="415"/>
      <c r="L467" s="415"/>
      <c r="M467" s="415"/>
      <c r="N467" s="415"/>
      <c r="O467" s="415"/>
      <c r="P467" s="415"/>
      <c r="Q467" s="415"/>
      <c r="R467" s="415"/>
      <c r="S467" s="415"/>
      <c r="T467" s="415"/>
      <c r="U467" s="415"/>
      <c r="V467" s="415"/>
      <c r="W467" s="416"/>
      <c r="X467" s="416"/>
      <c r="Y467" s="416"/>
      <c r="Z467" s="416"/>
      <c r="AA467" s="416"/>
      <c r="AB467" s="416"/>
      <c r="AC467" s="416"/>
      <c r="AD467" s="416"/>
      <c r="AE467" s="416"/>
      <c r="AF467" s="416"/>
      <c r="AG467" s="416"/>
      <c r="AH467" s="416"/>
      <c r="AI467" s="416"/>
      <c r="AJ467" s="416"/>
      <c r="AK467" s="416"/>
      <c r="AL467" s="416"/>
      <c r="AM467" s="416"/>
      <c r="AN467" s="416"/>
      <c r="AO467" s="416"/>
      <c r="AP467" s="416"/>
      <c r="AQ467" s="416"/>
      <c r="AR467" s="416"/>
      <c r="AS467" s="416"/>
      <c r="AT467" s="416"/>
      <c r="AU467" s="416"/>
      <c r="AV467" s="417"/>
    </row>
    <row r="468" spans="1:48" ht="29.25" hidden="1" customHeight="1" x14ac:dyDescent="0.25">
      <c r="A468" s="495" t="s">
        <v>65</v>
      </c>
      <c r="B468" s="495"/>
      <c r="C468" s="495"/>
      <c r="D468" s="495"/>
      <c r="E468" s="495"/>
      <c r="F468" s="495"/>
      <c r="G468" s="495"/>
      <c r="H468" s="495"/>
      <c r="I468" s="495"/>
      <c r="J468" s="495"/>
      <c r="K468" s="495"/>
      <c r="L468" s="495"/>
      <c r="M468" s="495"/>
      <c r="N468" s="495"/>
      <c r="O468" s="495"/>
      <c r="P468" s="495"/>
      <c r="Q468" s="495"/>
      <c r="R468" s="495"/>
      <c r="S468" s="495"/>
      <c r="T468" s="495"/>
      <c r="U468" s="495"/>
      <c r="V468" s="495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89"/>
      <c r="AI468" s="189"/>
      <c r="AJ468" s="189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89"/>
      <c r="AV468" s="303"/>
    </row>
    <row r="469" spans="1:48" ht="15.75" hidden="1" customHeight="1" x14ac:dyDescent="0.25">
      <c r="A469" s="494" t="s">
        <v>193</v>
      </c>
      <c r="B469" s="494"/>
      <c r="C469" s="494"/>
      <c r="D469" s="494"/>
      <c r="E469" s="494"/>
      <c r="F469" s="494"/>
      <c r="G469" s="494"/>
      <c r="H469" s="494"/>
      <c r="I469" s="494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89"/>
      <c r="AI469" s="189"/>
      <c r="AJ469" s="189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89"/>
      <c r="AV469" s="303"/>
    </row>
    <row r="470" spans="1:48" ht="29.25" hidden="1" customHeight="1" x14ac:dyDescent="0.25">
      <c r="A470" s="495" t="s">
        <v>65</v>
      </c>
      <c r="B470" s="495"/>
      <c r="C470" s="495"/>
      <c r="D470" s="495"/>
      <c r="E470" s="495"/>
      <c r="F470" s="495"/>
      <c r="G470" s="495"/>
      <c r="H470" s="495"/>
      <c r="I470" s="495"/>
      <c r="J470" s="495"/>
      <c r="K470" s="495"/>
      <c r="L470" s="495"/>
      <c r="M470" s="495"/>
      <c r="N470" s="495"/>
      <c r="O470" s="495"/>
      <c r="P470" s="495"/>
      <c r="Q470" s="495"/>
      <c r="R470" s="495"/>
      <c r="S470" s="495"/>
      <c r="T470" s="495"/>
      <c r="U470" s="495"/>
      <c r="V470" s="495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89"/>
      <c r="AI470" s="189"/>
      <c r="AJ470" s="189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89"/>
      <c r="AV470" s="303"/>
    </row>
    <row r="471" spans="1:48" ht="15.75" hidden="1" customHeight="1" x14ac:dyDescent="0.25">
      <c r="A471" s="494" t="s">
        <v>194</v>
      </c>
      <c r="B471" s="494"/>
      <c r="C471" s="494"/>
      <c r="D471" s="494"/>
      <c r="E471" s="494"/>
      <c r="F471" s="494"/>
      <c r="G471" s="494"/>
      <c r="H471" s="494"/>
      <c r="I471" s="494"/>
      <c r="J471" s="494"/>
      <c r="K471" s="494"/>
      <c r="L471" s="494"/>
      <c r="M471" s="494"/>
      <c r="N471" s="494"/>
      <c r="O471" s="494"/>
      <c r="P471" s="494"/>
      <c r="Q471" s="494"/>
      <c r="R471" s="494"/>
      <c r="S471" s="494"/>
      <c r="T471" s="494"/>
      <c r="U471" s="494"/>
      <c r="V471" s="494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89"/>
      <c r="AI471" s="189"/>
      <c r="AJ471" s="189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89"/>
      <c r="AV471" s="303"/>
    </row>
    <row r="472" spans="1:48" ht="29.25" hidden="1" customHeight="1" x14ac:dyDescent="0.25">
      <c r="A472" s="495" t="s">
        <v>65</v>
      </c>
      <c r="B472" s="495"/>
      <c r="C472" s="495"/>
      <c r="D472" s="495"/>
      <c r="E472" s="495"/>
      <c r="F472" s="495"/>
      <c r="G472" s="495"/>
      <c r="H472" s="495"/>
      <c r="I472" s="495"/>
      <c r="J472" s="495"/>
      <c r="K472" s="495"/>
      <c r="L472" s="495"/>
      <c r="M472" s="495"/>
      <c r="N472" s="495"/>
      <c r="O472" s="495"/>
      <c r="P472" s="495"/>
      <c r="Q472" s="495"/>
      <c r="R472" s="495"/>
      <c r="S472" s="495"/>
      <c r="T472" s="495"/>
      <c r="U472" s="495"/>
      <c r="V472" s="495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89"/>
      <c r="AI472" s="189"/>
      <c r="AJ472" s="189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89"/>
      <c r="AV472" s="303"/>
    </row>
    <row r="473" spans="1:48" ht="15.75" hidden="1" customHeight="1" x14ac:dyDescent="0.25">
      <c r="A473" s="494" t="s">
        <v>195</v>
      </c>
      <c r="B473" s="494"/>
      <c r="C473" s="494"/>
      <c r="D473" s="494"/>
      <c r="E473" s="494"/>
      <c r="F473" s="494"/>
      <c r="G473" s="494"/>
      <c r="H473" s="494"/>
      <c r="I473" s="494"/>
      <c r="J473" s="494"/>
      <c r="K473" s="494"/>
      <c r="L473" s="494"/>
      <c r="M473" s="494"/>
      <c r="N473" s="494"/>
      <c r="O473" s="494"/>
      <c r="P473" s="494"/>
      <c r="Q473" s="494"/>
      <c r="R473" s="494"/>
      <c r="S473" s="494"/>
      <c r="T473" s="494"/>
      <c r="U473" s="494"/>
      <c r="V473" s="494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89"/>
      <c r="AI473" s="189"/>
      <c r="AJ473" s="189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89"/>
      <c r="AV473" s="303"/>
    </row>
    <row r="474" spans="1:48" ht="29.25" hidden="1" customHeight="1" x14ac:dyDescent="0.25">
      <c r="A474" s="495" t="s">
        <v>65</v>
      </c>
      <c r="B474" s="495"/>
      <c r="C474" s="495"/>
      <c r="D474" s="495"/>
      <c r="E474" s="495"/>
      <c r="F474" s="495"/>
      <c r="G474" s="495"/>
      <c r="H474" s="495"/>
      <c r="I474" s="495"/>
      <c r="J474" s="495"/>
      <c r="K474" s="495"/>
      <c r="L474" s="495"/>
      <c r="M474" s="495"/>
      <c r="N474" s="495"/>
      <c r="O474" s="495"/>
      <c r="P474" s="495"/>
      <c r="Q474" s="495"/>
      <c r="R474" s="495"/>
      <c r="S474" s="495"/>
      <c r="T474" s="495"/>
      <c r="U474" s="495"/>
      <c r="V474" s="495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89"/>
      <c r="AI474" s="189"/>
      <c r="AJ474" s="189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89"/>
      <c r="AV474" s="303"/>
    </row>
    <row r="475" spans="1:48" ht="21.75" hidden="1" customHeight="1" x14ac:dyDescent="0.25">
      <c r="A475" s="496" t="s">
        <v>48</v>
      </c>
      <c r="B475" s="496"/>
      <c r="C475" s="496"/>
      <c r="D475" s="496"/>
      <c r="E475" s="496"/>
      <c r="F475" s="496"/>
      <c r="G475" s="496"/>
      <c r="H475" s="496"/>
      <c r="I475" s="496"/>
      <c r="J475" s="496"/>
      <c r="K475" s="496"/>
      <c r="L475" s="496"/>
      <c r="M475" s="496"/>
      <c r="N475" s="4"/>
      <c r="O475" s="4"/>
      <c r="P475" s="4"/>
      <c r="Q475" s="4"/>
      <c r="R475" s="4"/>
      <c r="S475" s="4"/>
      <c r="T475" s="4"/>
      <c r="U475" s="5"/>
      <c r="V475" s="5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89"/>
      <c r="AI475" s="189"/>
      <c r="AJ475" s="189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89"/>
      <c r="AV475" s="303"/>
    </row>
    <row r="476" spans="1:48" ht="17.25" hidden="1" customHeight="1" x14ac:dyDescent="0.25">
      <c r="A476" s="489"/>
      <c r="B476" s="490"/>
      <c r="C476" s="490"/>
      <c r="D476" s="490"/>
      <c r="E476" s="490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205">SUM(N476:T476)</f>
        <v>0</v>
      </c>
      <c r="V476" s="16" t="s">
        <v>3</v>
      </c>
      <c r="W476" s="94">
        <v>0</v>
      </c>
      <c r="X476" s="94">
        <v>0</v>
      </c>
      <c r="Y476" s="94">
        <v>0</v>
      </c>
      <c r="Z476" s="94">
        <v>0</v>
      </c>
      <c r="AA476" s="94">
        <v>0</v>
      </c>
      <c r="AB476" s="94">
        <v>0</v>
      </c>
      <c r="AC476" s="94">
        <v>0</v>
      </c>
      <c r="AD476" s="94">
        <v>0</v>
      </c>
      <c r="AE476" s="94">
        <v>0</v>
      </c>
      <c r="AF476" s="94">
        <v>0</v>
      </c>
      <c r="AG476" s="94">
        <v>0</v>
      </c>
      <c r="AH476" s="9">
        <v>0</v>
      </c>
      <c r="AI476" s="9">
        <v>0</v>
      </c>
      <c r="AJ476" s="9">
        <v>0</v>
      </c>
      <c r="AK476" s="94">
        <v>0</v>
      </c>
      <c r="AL476" s="94">
        <v>0</v>
      </c>
      <c r="AM476" s="94">
        <v>0</v>
      </c>
      <c r="AN476" s="94">
        <v>0</v>
      </c>
      <c r="AO476" s="94">
        <v>0</v>
      </c>
      <c r="AP476" s="94">
        <v>0</v>
      </c>
      <c r="AQ476" s="94">
        <v>0</v>
      </c>
      <c r="AR476" s="94">
        <v>0</v>
      </c>
      <c r="AS476" s="94">
        <v>0</v>
      </c>
      <c r="AT476" s="94">
        <v>0</v>
      </c>
      <c r="AU476" s="9">
        <v>0</v>
      </c>
      <c r="AV476" s="303"/>
    </row>
    <row r="477" spans="1:48" ht="17.25" hidden="1" customHeight="1" x14ac:dyDescent="0.25">
      <c r="A477" s="489"/>
      <c r="B477" s="490"/>
      <c r="C477" s="490"/>
      <c r="D477" s="490"/>
      <c r="E477" s="490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205"/>
        <v>0</v>
      </c>
      <c r="V477" s="16" t="s">
        <v>8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0</v>
      </c>
      <c r="AD477" s="94">
        <v>0</v>
      </c>
      <c r="AE477" s="94">
        <v>0</v>
      </c>
      <c r="AF477" s="94">
        <v>0</v>
      </c>
      <c r="AG477" s="94">
        <v>0</v>
      </c>
      <c r="AH477" s="9">
        <v>0</v>
      </c>
      <c r="AI477" s="9">
        <v>0</v>
      </c>
      <c r="AJ477" s="9">
        <v>0</v>
      </c>
      <c r="AK477" s="94">
        <v>0</v>
      </c>
      <c r="AL477" s="94">
        <v>0</v>
      </c>
      <c r="AM477" s="94">
        <v>0</v>
      </c>
      <c r="AN477" s="94">
        <v>0</v>
      </c>
      <c r="AO477" s="94">
        <v>0</v>
      </c>
      <c r="AP477" s="94">
        <v>0</v>
      </c>
      <c r="AQ477" s="94">
        <v>0</v>
      </c>
      <c r="AR477" s="94">
        <v>0</v>
      </c>
      <c r="AS477" s="94">
        <v>0</v>
      </c>
      <c r="AT477" s="94">
        <v>0</v>
      </c>
      <c r="AU477" s="9">
        <v>0</v>
      </c>
      <c r="AV477" s="303"/>
    </row>
    <row r="478" spans="1:48" ht="17.25" hidden="1" customHeight="1" x14ac:dyDescent="0.25">
      <c r="A478" s="489"/>
      <c r="B478" s="490"/>
      <c r="C478" s="490"/>
      <c r="D478" s="490"/>
      <c r="E478" s="490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205"/>
        <v>0</v>
      </c>
      <c r="V478" s="13" t="s">
        <v>50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">
        <v>0</v>
      </c>
      <c r="AI478" s="9">
        <v>0</v>
      </c>
      <c r="AJ478" s="9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">
        <v>0</v>
      </c>
      <c r="AV478" s="303"/>
    </row>
    <row r="479" spans="1:48" ht="17.25" hidden="1" customHeight="1" x14ac:dyDescent="0.25">
      <c r="A479" s="489"/>
      <c r="B479" s="490"/>
      <c r="C479" s="490"/>
      <c r="D479" s="490"/>
      <c r="E479" s="490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205"/>
        <v>0</v>
      </c>
      <c r="V479" s="13" t="s">
        <v>51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0</v>
      </c>
      <c r="AD479" s="94">
        <v>0</v>
      </c>
      <c r="AE479" s="94">
        <v>0</v>
      </c>
      <c r="AF479" s="94">
        <v>0</v>
      </c>
      <c r="AG479" s="94">
        <v>0</v>
      </c>
      <c r="AH479" s="9">
        <v>0</v>
      </c>
      <c r="AI479" s="9">
        <v>0</v>
      </c>
      <c r="AJ479" s="9">
        <v>0</v>
      </c>
      <c r="AK479" s="94">
        <v>0</v>
      </c>
      <c r="AL479" s="94">
        <v>0</v>
      </c>
      <c r="AM479" s="94">
        <v>0</v>
      </c>
      <c r="AN479" s="94">
        <v>0</v>
      </c>
      <c r="AO479" s="94">
        <v>0</v>
      </c>
      <c r="AP479" s="94">
        <v>0</v>
      </c>
      <c r="AQ479" s="94">
        <v>0</v>
      </c>
      <c r="AR479" s="94">
        <v>0</v>
      </c>
      <c r="AS479" s="94">
        <v>0</v>
      </c>
      <c r="AT479" s="94">
        <v>0</v>
      </c>
      <c r="AU479" s="9">
        <v>0</v>
      </c>
      <c r="AV479" s="303"/>
    </row>
    <row r="480" spans="1:48" ht="17.25" hidden="1" customHeight="1" x14ac:dyDescent="0.25">
      <c r="A480" s="18"/>
      <c r="B480" s="19"/>
      <c r="C480" s="358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205"/>
        <v>0</v>
      </c>
      <c r="V480" s="13" t="s">
        <v>52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0</v>
      </c>
      <c r="AD480" s="94">
        <v>0</v>
      </c>
      <c r="AE480" s="94">
        <v>0</v>
      </c>
      <c r="AF480" s="94">
        <v>0</v>
      </c>
      <c r="AG480" s="94">
        <v>0</v>
      </c>
      <c r="AH480" s="9">
        <v>0</v>
      </c>
      <c r="AI480" s="9">
        <v>0</v>
      </c>
      <c r="AJ480" s="9">
        <v>0</v>
      </c>
      <c r="AK480" s="94">
        <v>0</v>
      </c>
      <c r="AL480" s="94">
        <v>0</v>
      </c>
      <c r="AM480" s="94">
        <v>0</v>
      </c>
      <c r="AN480" s="94">
        <v>0</v>
      </c>
      <c r="AO480" s="94">
        <v>0</v>
      </c>
      <c r="AP480" s="94">
        <v>0</v>
      </c>
      <c r="AQ480" s="94">
        <v>0</v>
      </c>
      <c r="AR480" s="94">
        <v>0</v>
      </c>
      <c r="AS480" s="94">
        <v>0</v>
      </c>
      <c r="AT480" s="94">
        <v>0</v>
      </c>
      <c r="AU480" s="9">
        <v>0</v>
      </c>
      <c r="AV480" s="303"/>
    </row>
    <row r="481" spans="1:48" ht="17.25" hidden="1" customHeight="1" x14ac:dyDescent="0.25">
      <c r="A481" s="489"/>
      <c r="B481" s="490"/>
      <c r="C481" s="490"/>
      <c r="D481" s="490"/>
      <c r="E481" s="490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31">
        <v>0</v>
      </c>
      <c r="O481" s="231">
        <v>0</v>
      </c>
      <c r="P481" s="231">
        <v>0</v>
      </c>
      <c r="Q481" s="231">
        <v>0</v>
      </c>
      <c r="R481" s="231">
        <v>0</v>
      </c>
      <c r="S481" s="231">
        <v>0</v>
      </c>
      <c r="T481" s="231">
        <v>0</v>
      </c>
      <c r="U481" s="232">
        <f t="shared" si="205"/>
        <v>0</v>
      </c>
      <c r="V481" s="232" t="s">
        <v>11</v>
      </c>
      <c r="W481" s="194">
        <v>0</v>
      </c>
      <c r="X481" s="194">
        <v>0</v>
      </c>
      <c r="Y481" s="194">
        <v>0</v>
      </c>
      <c r="Z481" s="194">
        <v>0</v>
      </c>
      <c r="AA481" s="194">
        <v>0</v>
      </c>
      <c r="AB481" s="194">
        <v>0</v>
      </c>
      <c r="AC481" s="194">
        <v>0</v>
      </c>
      <c r="AD481" s="194">
        <v>0</v>
      </c>
      <c r="AE481" s="194">
        <v>0</v>
      </c>
      <c r="AF481" s="194">
        <v>0</v>
      </c>
      <c r="AG481" s="194">
        <v>0</v>
      </c>
      <c r="AH481" s="231">
        <v>0</v>
      </c>
      <c r="AI481" s="231">
        <v>0</v>
      </c>
      <c r="AJ481" s="231">
        <v>0</v>
      </c>
      <c r="AK481" s="194">
        <v>0</v>
      </c>
      <c r="AL481" s="194">
        <v>0</v>
      </c>
      <c r="AM481" s="194">
        <v>0</v>
      </c>
      <c r="AN481" s="194">
        <v>0</v>
      </c>
      <c r="AO481" s="194">
        <v>0</v>
      </c>
      <c r="AP481" s="194">
        <v>0</v>
      </c>
      <c r="AQ481" s="194">
        <v>0</v>
      </c>
      <c r="AR481" s="194">
        <v>0</v>
      </c>
      <c r="AS481" s="194">
        <v>0</v>
      </c>
      <c r="AT481" s="194">
        <v>0</v>
      </c>
      <c r="AU481" s="231">
        <v>0</v>
      </c>
      <c r="AV481" s="329"/>
    </row>
    <row r="482" spans="1:48" ht="15.75" hidden="1" customHeight="1" x14ac:dyDescent="0.25">
      <c r="A482" s="406" t="s">
        <v>875</v>
      </c>
      <c r="B482" s="407"/>
      <c r="C482" s="407"/>
      <c r="D482" s="407"/>
      <c r="E482" s="407"/>
      <c r="F482" s="407"/>
      <c r="G482" s="407"/>
      <c r="H482" s="407"/>
      <c r="I482" s="407"/>
      <c r="J482" s="407"/>
      <c r="K482" s="407"/>
      <c r="L482" s="407"/>
      <c r="M482" s="407"/>
      <c r="N482" s="407"/>
      <c r="O482" s="407"/>
      <c r="P482" s="407"/>
      <c r="Q482" s="407"/>
      <c r="R482" s="407"/>
      <c r="S482" s="407"/>
      <c r="T482" s="407"/>
      <c r="U482" s="407"/>
      <c r="V482" s="407"/>
      <c r="W482" s="408"/>
      <c r="X482" s="408"/>
      <c r="Y482" s="408"/>
      <c r="Z482" s="408"/>
      <c r="AA482" s="408"/>
      <c r="AB482" s="408"/>
      <c r="AC482" s="408"/>
      <c r="AD482" s="408"/>
      <c r="AE482" s="408"/>
      <c r="AF482" s="408"/>
      <c r="AG482" s="408"/>
      <c r="AH482" s="408"/>
      <c r="AI482" s="408"/>
      <c r="AJ482" s="408"/>
      <c r="AK482" s="408"/>
      <c r="AL482" s="408"/>
      <c r="AM482" s="408"/>
      <c r="AN482" s="408"/>
      <c r="AO482" s="408"/>
      <c r="AP482" s="408"/>
      <c r="AQ482" s="408"/>
      <c r="AR482" s="408"/>
      <c r="AS482" s="408"/>
      <c r="AT482" s="408"/>
      <c r="AU482" s="408"/>
      <c r="AV482" s="409"/>
    </row>
    <row r="483" spans="1:48" ht="15.75" hidden="1" customHeight="1" x14ac:dyDescent="0.25">
      <c r="A483" s="414" t="s">
        <v>196</v>
      </c>
      <c r="B483" s="415"/>
      <c r="C483" s="415"/>
      <c r="D483" s="415"/>
      <c r="E483" s="415"/>
      <c r="F483" s="415"/>
      <c r="G483" s="415"/>
      <c r="H483" s="415"/>
      <c r="I483" s="415"/>
      <c r="J483" s="415"/>
      <c r="K483" s="415"/>
      <c r="L483" s="415"/>
      <c r="M483" s="415"/>
      <c r="N483" s="415"/>
      <c r="O483" s="415"/>
      <c r="P483" s="415"/>
      <c r="Q483" s="415"/>
      <c r="R483" s="415"/>
      <c r="S483" s="415"/>
      <c r="T483" s="415"/>
      <c r="U483" s="415"/>
      <c r="V483" s="415"/>
      <c r="W483" s="416"/>
      <c r="X483" s="416"/>
      <c r="Y483" s="416"/>
      <c r="Z483" s="416"/>
      <c r="AA483" s="416"/>
      <c r="AB483" s="416"/>
      <c r="AC483" s="416"/>
      <c r="AD483" s="416"/>
      <c r="AE483" s="416"/>
      <c r="AF483" s="416"/>
      <c r="AG483" s="416"/>
      <c r="AH483" s="416"/>
      <c r="AI483" s="416"/>
      <c r="AJ483" s="416"/>
      <c r="AK483" s="416"/>
      <c r="AL483" s="416"/>
      <c r="AM483" s="416"/>
      <c r="AN483" s="416"/>
      <c r="AO483" s="416"/>
      <c r="AP483" s="416"/>
      <c r="AQ483" s="416"/>
      <c r="AR483" s="416"/>
      <c r="AS483" s="416"/>
      <c r="AT483" s="416"/>
      <c r="AU483" s="416"/>
      <c r="AV483" s="417"/>
    </row>
    <row r="484" spans="1:48" ht="19.5" customHeight="1" x14ac:dyDescent="0.25">
      <c r="A484" s="472"/>
      <c r="B484" s="421" t="s">
        <v>356</v>
      </c>
      <c r="C484" s="603" t="s">
        <v>359</v>
      </c>
      <c r="D484" s="421" t="s">
        <v>275</v>
      </c>
      <c r="E484" s="421" t="s">
        <v>360</v>
      </c>
      <c r="F484" s="6" t="s">
        <v>18</v>
      </c>
      <c r="G484" s="6" t="s">
        <v>20</v>
      </c>
      <c r="H484" s="6" t="s">
        <v>296</v>
      </c>
      <c r="I484" s="6" t="s">
        <v>296</v>
      </c>
      <c r="J484" s="464">
        <v>2023</v>
      </c>
      <c r="K484" s="464">
        <v>2023</v>
      </c>
      <c r="L484" s="462">
        <v>5.3825500000000002</v>
      </c>
      <c r="M484" s="462">
        <f t="shared" ref="M484" si="206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207">SUM(N484:T484)</f>
        <v>0</v>
      </c>
      <c r="V484" s="7" t="s">
        <v>3</v>
      </c>
      <c r="W484" s="94">
        <v>0</v>
      </c>
      <c r="X484" s="94">
        <f>X485</f>
        <v>0</v>
      </c>
      <c r="Y484" s="94">
        <f t="shared" ref="Y484:AT484" si="208">Y485</f>
        <v>0</v>
      </c>
      <c r="Z484" s="94">
        <f t="shared" si="208"/>
        <v>0</v>
      </c>
      <c r="AA484" s="94">
        <f t="shared" si="208"/>
        <v>0</v>
      </c>
      <c r="AB484" s="94">
        <f t="shared" si="208"/>
        <v>0</v>
      </c>
      <c r="AC484" s="94">
        <f t="shared" si="208"/>
        <v>0</v>
      </c>
      <c r="AD484" s="94">
        <f t="shared" si="208"/>
        <v>0</v>
      </c>
      <c r="AE484" s="94">
        <f t="shared" si="208"/>
        <v>0</v>
      </c>
      <c r="AF484" s="94">
        <f t="shared" si="208"/>
        <v>86.39667</v>
      </c>
      <c r="AG484" s="94">
        <f t="shared" si="208"/>
        <v>0</v>
      </c>
      <c r="AH484" s="94">
        <f t="shared" si="208"/>
        <v>0</v>
      </c>
      <c r="AI484" s="94">
        <f t="shared" si="208"/>
        <v>0</v>
      </c>
      <c r="AJ484" s="94">
        <f t="shared" si="208"/>
        <v>0</v>
      </c>
      <c r="AK484" s="94">
        <f t="shared" si="208"/>
        <v>86.39667</v>
      </c>
      <c r="AL484" s="94">
        <f t="shared" si="208"/>
        <v>0</v>
      </c>
      <c r="AM484" s="94">
        <f t="shared" si="208"/>
        <v>0</v>
      </c>
      <c r="AN484" s="94">
        <f t="shared" si="208"/>
        <v>0</v>
      </c>
      <c r="AO484" s="94">
        <f t="shared" si="208"/>
        <v>0</v>
      </c>
      <c r="AP484" s="94">
        <f t="shared" si="208"/>
        <v>0</v>
      </c>
      <c r="AQ484" s="94">
        <f t="shared" si="208"/>
        <v>0</v>
      </c>
      <c r="AR484" s="94">
        <f t="shared" si="208"/>
        <v>0</v>
      </c>
      <c r="AS484" s="94">
        <f t="shared" si="208"/>
        <v>0</v>
      </c>
      <c r="AT484" s="94">
        <f t="shared" si="208"/>
        <v>0</v>
      </c>
      <c r="AU484" s="5">
        <v>0</v>
      </c>
      <c r="AV484" s="303"/>
    </row>
    <row r="485" spans="1:48" s="276" customFormat="1" ht="30" hidden="1" customHeight="1" x14ac:dyDescent="0.2">
      <c r="A485" s="473"/>
      <c r="B485" s="421"/>
      <c r="C485" s="603"/>
      <c r="D485" s="421"/>
      <c r="E485" s="421"/>
      <c r="F485" s="273"/>
      <c r="G485" s="273"/>
      <c r="H485" s="273"/>
      <c r="I485" s="273"/>
      <c r="J485" s="464"/>
      <c r="K485" s="464"/>
      <c r="L485" s="462"/>
      <c r="M485" s="462"/>
      <c r="N485" s="274"/>
      <c r="O485" s="274"/>
      <c r="P485" s="274"/>
      <c r="Q485" s="274"/>
      <c r="R485" s="274"/>
      <c r="S485" s="274"/>
      <c r="T485" s="274"/>
      <c r="U485" s="274"/>
      <c r="V485" s="280" t="s">
        <v>994</v>
      </c>
      <c r="W485" s="275"/>
      <c r="X485" s="275">
        <v>0</v>
      </c>
      <c r="Y485" s="275"/>
      <c r="Z485" s="275"/>
      <c r="AA485" s="275"/>
      <c r="AB485" s="275"/>
      <c r="AC485" s="275"/>
      <c r="AD485" s="275"/>
      <c r="AE485" s="275"/>
      <c r="AF485" s="275">
        <v>86.39667</v>
      </c>
      <c r="AG485" s="275">
        <v>0</v>
      </c>
      <c r="AH485" s="274"/>
      <c r="AI485" s="274"/>
      <c r="AJ485" s="274"/>
      <c r="AK485" s="275">
        <v>86.39667</v>
      </c>
      <c r="AL485" s="275"/>
      <c r="AM485" s="275"/>
      <c r="AN485" s="275"/>
      <c r="AO485" s="275"/>
      <c r="AP485" s="275"/>
      <c r="AQ485" s="275"/>
      <c r="AR485" s="275"/>
      <c r="AS485" s="275"/>
      <c r="AT485" s="275"/>
      <c r="AU485" s="274"/>
      <c r="AV485" s="331"/>
    </row>
    <row r="486" spans="1:48" ht="19.5" customHeight="1" x14ac:dyDescent="0.25">
      <c r="A486" s="473"/>
      <c r="B486" s="421"/>
      <c r="C486" s="603"/>
      <c r="D486" s="421"/>
      <c r="E486" s="421"/>
      <c r="F486" s="6" t="s">
        <v>19</v>
      </c>
      <c r="G486" s="6" t="s">
        <v>22</v>
      </c>
      <c r="H486" s="6" t="s">
        <v>296</v>
      </c>
      <c r="I486" s="6" t="s">
        <v>296</v>
      </c>
      <c r="J486" s="464"/>
      <c r="K486" s="464"/>
      <c r="L486" s="462"/>
      <c r="M486" s="46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207"/>
        <v>0</v>
      </c>
      <c r="V486" s="5" t="s">
        <v>8</v>
      </c>
      <c r="W486" s="94">
        <v>0</v>
      </c>
      <c r="X486" s="94">
        <v>0</v>
      </c>
      <c r="Y486" s="94">
        <v>0</v>
      </c>
      <c r="Z486" s="94">
        <v>0</v>
      </c>
      <c r="AA486" s="94">
        <v>0</v>
      </c>
      <c r="AB486" s="94">
        <v>0</v>
      </c>
      <c r="AC486" s="94">
        <v>0</v>
      </c>
      <c r="AD486" s="94">
        <v>0</v>
      </c>
      <c r="AE486" s="94">
        <v>0</v>
      </c>
      <c r="AF486" s="94">
        <v>0</v>
      </c>
      <c r="AG486" s="94">
        <v>0</v>
      </c>
      <c r="AH486" s="5">
        <v>0</v>
      </c>
      <c r="AI486" s="5">
        <v>0</v>
      </c>
      <c r="AJ486" s="5">
        <v>0</v>
      </c>
      <c r="AK486" s="94">
        <v>0</v>
      </c>
      <c r="AL486" s="94">
        <v>0</v>
      </c>
      <c r="AM486" s="94">
        <v>0</v>
      </c>
      <c r="AN486" s="94">
        <v>0</v>
      </c>
      <c r="AO486" s="94">
        <v>0</v>
      </c>
      <c r="AP486" s="94">
        <v>0</v>
      </c>
      <c r="AQ486" s="94">
        <v>0</v>
      </c>
      <c r="AR486" s="94">
        <v>0</v>
      </c>
      <c r="AS486" s="94">
        <v>0</v>
      </c>
      <c r="AT486" s="94">
        <v>0</v>
      </c>
      <c r="AU486" s="5">
        <v>0</v>
      </c>
      <c r="AV486" s="303"/>
    </row>
    <row r="487" spans="1:48" ht="19.5" customHeight="1" x14ac:dyDescent="0.25">
      <c r="A487" s="473"/>
      <c r="B487" s="421"/>
      <c r="C487" s="603"/>
      <c r="D487" s="421"/>
      <c r="E487" s="421"/>
      <c r="F487" s="423" t="s">
        <v>39</v>
      </c>
      <c r="G487" s="423" t="s">
        <v>21</v>
      </c>
      <c r="H487" s="423" t="s">
        <v>296</v>
      </c>
      <c r="I487" s="423" t="s">
        <v>296</v>
      </c>
      <c r="J487" s="464"/>
      <c r="K487" s="464"/>
      <c r="L487" s="462"/>
      <c r="M487" s="46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07"/>
        <v>0</v>
      </c>
      <c r="V487" s="7" t="s">
        <v>50</v>
      </c>
      <c r="W487" s="94">
        <v>0</v>
      </c>
      <c r="X487" s="94">
        <v>0</v>
      </c>
      <c r="Y487" s="94">
        <v>0</v>
      </c>
      <c r="Z487" s="94">
        <v>0</v>
      </c>
      <c r="AA487" s="94">
        <v>0</v>
      </c>
      <c r="AB487" s="94">
        <v>0</v>
      </c>
      <c r="AC487" s="94">
        <v>0</v>
      </c>
      <c r="AD487" s="94">
        <v>0</v>
      </c>
      <c r="AE487" s="94">
        <v>0</v>
      </c>
      <c r="AF487" s="94">
        <v>0</v>
      </c>
      <c r="AG487" s="94">
        <v>0</v>
      </c>
      <c r="AH487" s="5">
        <v>0</v>
      </c>
      <c r="AI487" s="5">
        <v>0</v>
      </c>
      <c r="AJ487" s="5">
        <v>0</v>
      </c>
      <c r="AK487" s="94">
        <v>0</v>
      </c>
      <c r="AL487" s="94">
        <v>0</v>
      </c>
      <c r="AM487" s="94">
        <v>0</v>
      </c>
      <c r="AN487" s="94">
        <v>0</v>
      </c>
      <c r="AO487" s="94">
        <v>0</v>
      </c>
      <c r="AP487" s="94">
        <v>0</v>
      </c>
      <c r="AQ487" s="94">
        <v>0</v>
      </c>
      <c r="AR487" s="94">
        <v>0</v>
      </c>
      <c r="AS487" s="94">
        <v>0</v>
      </c>
      <c r="AT487" s="94">
        <v>0</v>
      </c>
      <c r="AU487" s="5">
        <v>0</v>
      </c>
      <c r="AV487" s="303"/>
    </row>
    <row r="488" spans="1:48" ht="19.5" customHeight="1" x14ac:dyDescent="0.25">
      <c r="A488" s="473"/>
      <c r="B488" s="421"/>
      <c r="C488" s="603"/>
      <c r="D488" s="421"/>
      <c r="E488" s="421"/>
      <c r="F488" s="423"/>
      <c r="G488" s="423"/>
      <c r="H488" s="423"/>
      <c r="I488" s="423"/>
      <c r="J488" s="464"/>
      <c r="K488" s="464"/>
      <c r="L488" s="462"/>
      <c r="M488" s="46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207"/>
        <v>0</v>
      </c>
      <c r="V488" s="7" t="s">
        <v>51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0</v>
      </c>
      <c r="AD488" s="94">
        <v>0</v>
      </c>
      <c r="AE488" s="94">
        <v>0</v>
      </c>
      <c r="AF488" s="94">
        <v>0</v>
      </c>
      <c r="AG488" s="94">
        <v>0</v>
      </c>
      <c r="AH488" s="5">
        <v>0</v>
      </c>
      <c r="AI488" s="5">
        <v>0</v>
      </c>
      <c r="AJ488" s="5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0</v>
      </c>
      <c r="AQ488" s="94">
        <v>0</v>
      </c>
      <c r="AR488" s="94">
        <v>0</v>
      </c>
      <c r="AS488" s="94">
        <v>0</v>
      </c>
      <c r="AT488" s="94">
        <v>0</v>
      </c>
      <c r="AU488" s="5">
        <v>0</v>
      </c>
      <c r="AV488" s="303"/>
    </row>
    <row r="489" spans="1:48" ht="18" customHeight="1" x14ac:dyDescent="0.25">
      <c r="A489" s="473"/>
      <c r="B489" s="421"/>
      <c r="C489" s="603"/>
      <c r="D489" s="421"/>
      <c r="E489" s="421"/>
      <c r="F489" s="423"/>
      <c r="G489" s="423"/>
      <c r="H489" s="423"/>
      <c r="I489" s="423"/>
      <c r="J489" s="464"/>
      <c r="K489" s="464"/>
      <c r="L489" s="462"/>
      <c r="M489" s="46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07"/>
        <v>0</v>
      </c>
      <c r="V489" s="7" t="s">
        <v>52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5">
        <v>0</v>
      </c>
      <c r="AI489" s="5">
        <v>0</v>
      </c>
      <c r="AJ489" s="5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0</v>
      </c>
      <c r="AQ489" s="94">
        <v>0</v>
      </c>
      <c r="AR489" s="94">
        <v>0</v>
      </c>
      <c r="AS489" s="94">
        <v>0</v>
      </c>
      <c r="AT489" s="94">
        <v>0</v>
      </c>
      <c r="AU489" s="5">
        <v>0</v>
      </c>
      <c r="AV489" s="303"/>
    </row>
    <row r="490" spans="1:48" ht="17.25" customHeight="1" x14ac:dyDescent="0.25">
      <c r="A490" s="474"/>
      <c r="B490" s="421"/>
      <c r="C490" s="603"/>
      <c r="D490" s="421"/>
      <c r="E490" s="421"/>
      <c r="F490" s="423"/>
      <c r="G490" s="423"/>
      <c r="H490" s="423"/>
      <c r="I490" s="423"/>
      <c r="J490" s="464"/>
      <c r="K490" s="464"/>
      <c r="L490" s="462"/>
      <c r="M490" s="462"/>
      <c r="N490" s="231">
        <f t="shared" ref="N490:T490" si="209">SUM(N484:N489)</f>
        <v>0</v>
      </c>
      <c r="O490" s="231">
        <f t="shared" si="209"/>
        <v>0</v>
      </c>
      <c r="P490" s="231">
        <f t="shared" si="209"/>
        <v>0</v>
      </c>
      <c r="Q490" s="231">
        <f t="shared" si="209"/>
        <v>0</v>
      </c>
      <c r="R490" s="231">
        <f t="shared" si="209"/>
        <v>0</v>
      </c>
      <c r="S490" s="231">
        <f t="shared" si="209"/>
        <v>0</v>
      </c>
      <c r="T490" s="231">
        <f t="shared" si="209"/>
        <v>0</v>
      </c>
      <c r="U490" s="232">
        <f t="shared" si="207"/>
        <v>0</v>
      </c>
      <c r="V490" s="232" t="s">
        <v>11</v>
      </c>
      <c r="W490" s="194">
        <f t="shared" ref="W490:AU490" si="210">SUM(W484:W489)</f>
        <v>0</v>
      </c>
      <c r="X490" s="194">
        <f>X484</f>
        <v>0</v>
      </c>
      <c r="Y490" s="194">
        <f t="shared" ref="Y490:AS490" si="211">Y484</f>
        <v>0</v>
      </c>
      <c r="Z490" s="194">
        <f t="shared" si="211"/>
        <v>0</v>
      </c>
      <c r="AA490" s="194">
        <f t="shared" si="211"/>
        <v>0</v>
      </c>
      <c r="AB490" s="194">
        <f t="shared" si="211"/>
        <v>0</v>
      </c>
      <c r="AC490" s="194">
        <f t="shared" si="211"/>
        <v>0</v>
      </c>
      <c r="AD490" s="194">
        <f t="shared" si="211"/>
        <v>0</v>
      </c>
      <c r="AE490" s="194">
        <f t="shared" si="211"/>
        <v>0</v>
      </c>
      <c r="AF490" s="194">
        <f t="shared" si="211"/>
        <v>86.39667</v>
      </c>
      <c r="AG490" s="194">
        <f t="shared" si="211"/>
        <v>0</v>
      </c>
      <c r="AH490" s="194">
        <f t="shared" si="211"/>
        <v>0</v>
      </c>
      <c r="AI490" s="194">
        <f t="shared" si="211"/>
        <v>0</v>
      </c>
      <c r="AJ490" s="194">
        <f t="shared" si="211"/>
        <v>0</v>
      </c>
      <c r="AK490" s="194">
        <f t="shared" si="211"/>
        <v>86.39667</v>
      </c>
      <c r="AL490" s="194">
        <f t="shared" si="211"/>
        <v>0</v>
      </c>
      <c r="AM490" s="194">
        <f t="shared" si="211"/>
        <v>0</v>
      </c>
      <c r="AN490" s="194">
        <f t="shared" si="211"/>
        <v>0</v>
      </c>
      <c r="AO490" s="194">
        <f t="shared" si="211"/>
        <v>0</v>
      </c>
      <c r="AP490" s="194">
        <f t="shared" si="211"/>
        <v>0</v>
      </c>
      <c r="AQ490" s="194">
        <f t="shared" si="211"/>
        <v>0</v>
      </c>
      <c r="AR490" s="194">
        <f t="shared" si="211"/>
        <v>0</v>
      </c>
      <c r="AS490" s="194">
        <f t="shared" si="211"/>
        <v>0</v>
      </c>
      <c r="AT490" s="194">
        <f t="shared" si="210"/>
        <v>0</v>
      </c>
      <c r="AU490" s="231">
        <f t="shared" si="210"/>
        <v>0</v>
      </c>
      <c r="AV490" s="329"/>
    </row>
    <row r="491" spans="1:48" ht="19.5" customHeight="1" x14ac:dyDescent="0.25">
      <c r="A491" s="472"/>
      <c r="B491" s="421" t="s">
        <v>357</v>
      </c>
      <c r="C491" s="603" t="s">
        <v>361</v>
      </c>
      <c r="D491" s="421" t="s">
        <v>275</v>
      </c>
      <c r="E491" s="421" t="s">
        <v>362</v>
      </c>
      <c r="F491" s="6" t="s">
        <v>18</v>
      </c>
      <c r="G491" s="6" t="s">
        <v>20</v>
      </c>
      <c r="H491" s="6" t="s">
        <v>296</v>
      </c>
      <c r="I491" s="6" t="s">
        <v>296</v>
      </c>
      <c r="J491" s="464">
        <v>2023</v>
      </c>
      <c r="K491" s="464">
        <v>2023</v>
      </c>
      <c r="L491" s="462">
        <v>10.92723</v>
      </c>
      <c r="M491" s="462">
        <f t="shared" ref="M491" si="212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07"/>
        <v>0</v>
      </c>
      <c r="V491" s="7" t="s">
        <v>3</v>
      </c>
      <c r="W491" s="94">
        <v>0</v>
      </c>
      <c r="X491" s="94">
        <f>X492</f>
        <v>0</v>
      </c>
      <c r="Y491" s="94">
        <f t="shared" ref="Y491:AP491" si="213">Y492</f>
        <v>0</v>
      </c>
      <c r="Z491" s="94">
        <f t="shared" si="213"/>
        <v>0</v>
      </c>
      <c r="AA491" s="94">
        <f t="shared" si="213"/>
        <v>0</v>
      </c>
      <c r="AB491" s="94">
        <f t="shared" si="213"/>
        <v>0</v>
      </c>
      <c r="AC491" s="94">
        <f t="shared" si="213"/>
        <v>0</v>
      </c>
      <c r="AD491" s="94">
        <f t="shared" si="213"/>
        <v>0</v>
      </c>
      <c r="AE491" s="94">
        <f t="shared" si="213"/>
        <v>0</v>
      </c>
      <c r="AF491" s="94">
        <f t="shared" si="213"/>
        <v>106.61417</v>
      </c>
      <c r="AG491" s="94">
        <f t="shared" si="213"/>
        <v>0</v>
      </c>
      <c r="AH491" s="94">
        <f t="shared" si="213"/>
        <v>0</v>
      </c>
      <c r="AI491" s="94">
        <f t="shared" si="213"/>
        <v>0</v>
      </c>
      <c r="AJ491" s="94">
        <f t="shared" si="213"/>
        <v>0</v>
      </c>
      <c r="AK491" s="94">
        <f t="shared" si="213"/>
        <v>106.61417</v>
      </c>
      <c r="AL491" s="94">
        <f t="shared" si="213"/>
        <v>0</v>
      </c>
      <c r="AM491" s="94">
        <f t="shared" si="213"/>
        <v>0</v>
      </c>
      <c r="AN491" s="94">
        <f t="shared" si="213"/>
        <v>0</v>
      </c>
      <c r="AO491" s="94">
        <f t="shared" si="213"/>
        <v>0</v>
      </c>
      <c r="AP491" s="94">
        <f t="shared" si="213"/>
        <v>0</v>
      </c>
      <c r="AQ491" s="94">
        <v>0</v>
      </c>
      <c r="AR491" s="94">
        <v>0</v>
      </c>
      <c r="AS491" s="94">
        <v>0</v>
      </c>
      <c r="AT491" s="94">
        <v>0</v>
      </c>
      <c r="AU491" s="5">
        <v>0</v>
      </c>
      <c r="AV491" s="303"/>
    </row>
    <row r="492" spans="1:48" ht="28.5" hidden="1" customHeight="1" x14ac:dyDescent="0.25">
      <c r="A492" s="473"/>
      <c r="B492" s="421"/>
      <c r="C492" s="603"/>
      <c r="D492" s="421"/>
      <c r="E492" s="421"/>
      <c r="F492" s="6"/>
      <c r="G492" s="6"/>
      <c r="H492" s="6"/>
      <c r="I492" s="6"/>
      <c r="J492" s="464"/>
      <c r="K492" s="464"/>
      <c r="L492" s="462"/>
      <c r="M492" s="462"/>
      <c r="N492" s="5"/>
      <c r="O492" s="5"/>
      <c r="P492" s="5"/>
      <c r="Q492" s="5"/>
      <c r="R492" s="5"/>
      <c r="S492" s="5"/>
      <c r="T492" s="5"/>
      <c r="U492" s="5"/>
      <c r="V492" s="280" t="s">
        <v>994</v>
      </c>
      <c r="W492" s="275"/>
      <c r="X492" s="275">
        <v>0</v>
      </c>
      <c r="Y492" s="275"/>
      <c r="Z492" s="275"/>
      <c r="AA492" s="275"/>
      <c r="AB492" s="275"/>
      <c r="AC492" s="275"/>
      <c r="AD492" s="275"/>
      <c r="AE492" s="275"/>
      <c r="AF492" s="275">
        <v>106.61417</v>
      </c>
      <c r="AG492" s="275">
        <v>0</v>
      </c>
      <c r="AH492" s="274"/>
      <c r="AI492" s="274"/>
      <c r="AJ492" s="274"/>
      <c r="AK492" s="275">
        <v>106.61417</v>
      </c>
      <c r="AL492" s="275"/>
      <c r="AM492" s="275"/>
      <c r="AN492" s="275"/>
      <c r="AO492" s="275"/>
      <c r="AP492" s="275"/>
      <c r="AQ492" s="94"/>
      <c r="AR492" s="94"/>
      <c r="AS492" s="94"/>
      <c r="AT492" s="94"/>
      <c r="AU492" s="5"/>
      <c r="AV492" s="303"/>
    </row>
    <row r="493" spans="1:48" ht="19.5" customHeight="1" x14ac:dyDescent="0.25">
      <c r="A493" s="473"/>
      <c r="B493" s="421"/>
      <c r="C493" s="603"/>
      <c r="D493" s="421"/>
      <c r="E493" s="421"/>
      <c r="F493" s="6" t="s">
        <v>19</v>
      </c>
      <c r="G493" s="6" t="s">
        <v>22</v>
      </c>
      <c r="H493" s="6" t="s">
        <v>296</v>
      </c>
      <c r="I493" s="6" t="s">
        <v>296</v>
      </c>
      <c r="J493" s="464"/>
      <c r="K493" s="464"/>
      <c r="L493" s="462"/>
      <c r="M493" s="46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207"/>
        <v>0</v>
      </c>
      <c r="V493" s="5" t="s">
        <v>8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5">
        <v>0</v>
      </c>
      <c r="AI493" s="5">
        <v>0</v>
      </c>
      <c r="AJ493" s="5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0</v>
      </c>
      <c r="AS493" s="94">
        <v>0</v>
      </c>
      <c r="AT493" s="94">
        <v>0</v>
      </c>
      <c r="AU493" s="5">
        <v>0</v>
      </c>
      <c r="AV493" s="303"/>
    </row>
    <row r="494" spans="1:48" ht="19.5" customHeight="1" x14ac:dyDescent="0.25">
      <c r="A494" s="473"/>
      <c r="B494" s="421"/>
      <c r="C494" s="603"/>
      <c r="D494" s="421"/>
      <c r="E494" s="421"/>
      <c r="F494" s="423" t="s">
        <v>39</v>
      </c>
      <c r="G494" s="423" t="s">
        <v>21</v>
      </c>
      <c r="H494" s="423" t="s">
        <v>296</v>
      </c>
      <c r="I494" s="423" t="s">
        <v>296</v>
      </c>
      <c r="J494" s="464"/>
      <c r="K494" s="464"/>
      <c r="L494" s="462"/>
      <c r="M494" s="46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07"/>
        <v>0</v>
      </c>
      <c r="V494" s="7" t="s">
        <v>50</v>
      </c>
      <c r="W494" s="94">
        <v>0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0</v>
      </c>
      <c r="AD494" s="94">
        <v>0</v>
      </c>
      <c r="AE494" s="94">
        <v>0</v>
      </c>
      <c r="AF494" s="94">
        <v>0</v>
      </c>
      <c r="AG494" s="94">
        <v>0</v>
      </c>
      <c r="AH494" s="5">
        <v>0</v>
      </c>
      <c r="AI494" s="5">
        <v>0</v>
      </c>
      <c r="AJ494" s="5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0</v>
      </c>
      <c r="AQ494" s="94">
        <v>0</v>
      </c>
      <c r="AR494" s="94">
        <v>0</v>
      </c>
      <c r="AS494" s="94">
        <v>0</v>
      </c>
      <c r="AT494" s="94">
        <v>0</v>
      </c>
      <c r="AU494" s="5">
        <v>0</v>
      </c>
      <c r="AV494" s="303"/>
    </row>
    <row r="495" spans="1:48" ht="19.5" customHeight="1" x14ac:dyDescent="0.25">
      <c r="A495" s="473"/>
      <c r="B495" s="421"/>
      <c r="C495" s="603"/>
      <c r="D495" s="421"/>
      <c r="E495" s="421"/>
      <c r="F495" s="423"/>
      <c r="G495" s="423"/>
      <c r="H495" s="423"/>
      <c r="I495" s="423"/>
      <c r="J495" s="464"/>
      <c r="K495" s="464"/>
      <c r="L495" s="462"/>
      <c r="M495" s="46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207"/>
        <v>0</v>
      </c>
      <c r="V495" s="7" t="s">
        <v>51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0</v>
      </c>
      <c r="AE495" s="94">
        <v>0</v>
      </c>
      <c r="AF495" s="94">
        <v>0</v>
      </c>
      <c r="AG495" s="94">
        <v>0</v>
      </c>
      <c r="AH495" s="5">
        <v>0</v>
      </c>
      <c r="AI495" s="5">
        <v>0</v>
      </c>
      <c r="AJ495" s="5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5">
        <v>0</v>
      </c>
      <c r="AV495" s="303"/>
    </row>
    <row r="496" spans="1:48" ht="18" customHeight="1" x14ac:dyDescent="0.25">
      <c r="A496" s="473"/>
      <c r="B496" s="421"/>
      <c r="C496" s="603"/>
      <c r="D496" s="421"/>
      <c r="E496" s="421"/>
      <c r="F496" s="423"/>
      <c r="G496" s="423"/>
      <c r="H496" s="423"/>
      <c r="I496" s="423"/>
      <c r="J496" s="464"/>
      <c r="K496" s="464"/>
      <c r="L496" s="462"/>
      <c r="M496" s="46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07"/>
        <v>0</v>
      </c>
      <c r="V496" s="7" t="s">
        <v>52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5">
        <v>0</v>
      </c>
      <c r="AI496" s="5">
        <v>0</v>
      </c>
      <c r="AJ496" s="5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5">
        <v>0</v>
      </c>
      <c r="AV496" s="303"/>
    </row>
    <row r="497" spans="1:48" ht="17.25" customHeight="1" x14ac:dyDescent="0.25">
      <c r="A497" s="474"/>
      <c r="B497" s="421"/>
      <c r="C497" s="603"/>
      <c r="D497" s="421"/>
      <c r="E497" s="421"/>
      <c r="F497" s="423"/>
      <c r="G497" s="423"/>
      <c r="H497" s="423"/>
      <c r="I497" s="423"/>
      <c r="J497" s="464"/>
      <c r="K497" s="464"/>
      <c r="L497" s="462"/>
      <c r="M497" s="462"/>
      <c r="N497" s="231">
        <f t="shared" ref="N497:T497" si="214">SUM(N491:N496)</f>
        <v>0</v>
      </c>
      <c r="O497" s="231">
        <f t="shared" si="214"/>
        <v>0</v>
      </c>
      <c r="P497" s="231">
        <f t="shared" si="214"/>
        <v>0</v>
      </c>
      <c r="Q497" s="231">
        <f t="shared" si="214"/>
        <v>0</v>
      </c>
      <c r="R497" s="231">
        <f t="shared" si="214"/>
        <v>0</v>
      </c>
      <c r="S497" s="231">
        <f t="shared" si="214"/>
        <v>0</v>
      </c>
      <c r="T497" s="231">
        <f t="shared" si="214"/>
        <v>0</v>
      </c>
      <c r="U497" s="232">
        <f t="shared" si="207"/>
        <v>0</v>
      </c>
      <c r="V497" s="232" t="s">
        <v>11</v>
      </c>
      <c r="W497" s="194">
        <f t="shared" ref="W497" si="215">SUM(W491:W496)</f>
        <v>0</v>
      </c>
      <c r="X497" s="194">
        <f>X491</f>
        <v>0</v>
      </c>
      <c r="Y497" s="194">
        <f t="shared" ref="Y497:AP497" si="216">Y491</f>
        <v>0</v>
      </c>
      <c r="Z497" s="194">
        <f t="shared" si="216"/>
        <v>0</v>
      </c>
      <c r="AA497" s="194">
        <f t="shared" si="216"/>
        <v>0</v>
      </c>
      <c r="AB497" s="194">
        <f t="shared" si="216"/>
        <v>0</v>
      </c>
      <c r="AC497" s="194">
        <f t="shared" si="216"/>
        <v>0</v>
      </c>
      <c r="AD497" s="194">
        <f t="shared" si="216"/>
        <v>0</v>
      </c>
      <c r="AE497" s="194">
        <f t="shared" si="216"/>
        <v>0</v>
      </c>
      <c r="AF497" s="194">
        <f t="shared" si="216"/>
        <v>106.61417</v>
      </c>
      <c r="AG497" s="194">
        <f t="shared" si="216"/>
        <v>0</v>
      </c>
      <c r="AH497" s="194">
        <f t="shared" si="216"/>
        <v>0</v>
      </c>
      <c r="AI497" s="194">
        <f t="shared" si="216"/>
        <v>0</v>
      </c>
      <c r="AJ497" s="194">
        <f t="shared" si="216"/>
        <v>0</v>
      </c>
      <c r="AK497" s="194">
        <f t="shared" si="216"/>
        <v>106.61417</v>
      </c>
      <c r="AL497" s="194">
        <f t="shared" si="216"/>
        <v>0</v>
      </c>
      <c r="AM497" s="194">
        <f t="shared" si="216"/>
        <v>0</v>
      </c>
      <c r="AN497" s="194">
        <f t="shared" si="216"/>
        <v>0</v>
      </c>
      <c r="AO497" s="194">
        <f t="shared" si="216"/>
        <v>0</v>
      </c>
      <c r="AP497" s="194">
        <f t="shared" si="216"/>
        <v>0</v>
      </c>
      <c r="AQ497" s="194">
        <f t="shared" ref="AQ497:AU497" si="217">SUM(AQ491:AQ496)</f>
        <v>0</v>
      </c>
      <c r="AR497" s="194">
        <f t="shared" si="217"/>
        <v>0</v>
      </c>
      <c r="AS497" s="194">
        <f t="shared" si="217"/>
        <v>0</v>
      </c>
      <c r="AT497" s="194">
        <f t="shared" si="217"/>
        <v>0</v>
      </c>
      <c r="AU497" s="231">
        <f t="shared" si="217"/>
        <v>0</v>
      </c>
      <c r="AV497" s="329"/>
    </row>
    <row r="498" spans="1:48" ht="19.5" customHeight="1" x14ac:dyDescent="0.25">
      <c r="A498" s="472"/>
      <c r="B498" s="421" t="s">
        <v>358</v>
      </c>
      <c r="C498" s="603" t="s">
        <v>363</v>
      </c>
      <c r="D498" s="421" t="s">
        <v>275</v>
      </c>
      <c r="E498" s="421" t="s">
        <v>364</v>
      </c>
      <c r="F498" s="6" t="s">
        <v>18</v>
      </c>
      <c r="G498" s="6" t="s">
        <v>20</v>
      </c>
      <c r="H498" s="6" t="s">
        <v>296</v>
      </c>
      <c r="I498" s="6" t="s">
        <v>296</v>
      </c>
      <c r="J498" s="464">
        <v>2023</v>
      </c>
      <c r="K498" s="464">
        <v>2023</v>
      </c>
      <c r="L498" s="462">
        <v>11.09313</v>
      </c>
      <c r="M498" s="462">
        <f t="shared" ref="M498" si="218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07"/>
        <v>0</v>
      </c>
      <c r="V498" s="7" t="s">
        <v>3</v>
      </c>
      <c r="W498" s="94">
        <v>0</v>
      </c>
      <c r="X498" s="94">
        <f>X499</f>
        <v>0</v>
      </c>
      <c r="Y498" s="94">
        <f t="shared" ref="Y498:AP498" si="219">Y499</f>
        <v>0</v>
      </c>
      <c r="Z498" s="94">
        <f t="shared" si="219"/>
        <v>0</v>
      </c>
      <c r="AA498" s="94">
        <f t="shared" si="219"/>
        <v>0</v>
      </c>
      <c r="AB498" s="94">
        <f t="shared" si="219"/>
        <v>0</v>
      </c>
      <c r="AC498" s="94">
        <f t="shared" si="219"/>
        <v>0</v>
      </c>
      <c r="AD498" s="94">
        <f t="shared" si="219"/>
        <v>0</v>
      </c>
      <c r="AE498" s="94">
        <f t="shared" si="219"/>
        <v>0</v>
      </c>
      <c r="AF498" s="94">
        <f t="shared" si="219"/>
        <v>106.61417</v>
      </c>
      <c r="AG498" s="94">
        <f t="shared" si="219"/>
        <v>0</v>
      </c>
      <c r="AH498" s="94">
        <f t="shared" si="219"/>
        <v>0</v>
      </c>
      <c r="AI498" s="94">
        <f t="shared" si="219"/>
        <v>0</v>
      </c>
      <c r="AJ498" s="94">
        <f t="shared" si="219"/>
        <v>0</v>
      </c>
      <c r="AK498" s="94">
        <f t="shared" si="219"/>
        <v>106.61417</v>
      </c>
      <c r="AL498" s="94">
        <f t="shared" si="219"/>
        <v>0</v>
      </c>
      <c r="AM498" s="94">
        <f t="shared" si="219"/>
        <v>0</v>
      </c>
      <c r="AN498" s="94">
        <f t="shared" si="219"/>
        <v>0</v>
      </c>
      <c r="AO498" s="94">
        <f t="shared" si="219"/>
        <v>0</v>
      </c>
      <c r="AP498" s="94">
        <f t="shared" si="219"/>
        <v>0</v>
      </c>
      <c r="AQ498" s="94">
        <v>0</v>
      </c>
      <c r="AR498" s="94">
        <v>0</v>
      </c>
      <c r="AS498" s="94">
        <v>0</v>
      </c>
      <c r="AT498" s="94">
        <v>0</v>
      </c>
      <c r="AU498" s="5">
        <v>0</v>
      </c>
      <c r="AV498" s="303"/>
    </row>
    <row r="499" spans="1:48" ht="19.5" hidden="1" customHeight="1" x14ac:dyDescent="0.25">
      <c r="A499" s="473"/>
      <c r="B499" s="421"/>
      <c r="C499" s="603"/>
      <c r="D499" s="421"/>
      <c r="E499" s="421"/>
      <c r="F499" s="6"/>
      <c r="G499" s="6"/>
      <c r="H499" s="6"/>
      <c r="I499" s="6"/>
      <c r="J499" s="464"/>
      <c r="K499" s="464"/>
      <c r="L499" s="462"/>
      <c r="M499" s="462"/>
      <c r="N499" s="5"/>
      <c r="O499" s="5"/>
      <c r="P499" s="5"/>
      <c r="Q499" s="5"/>
      <c r="R499" s="5"/>
      <c r="S499" s="5"/>
      <c r="T499" s="5"/>
      <c r="U499" s="5"/>
      <c r="V499" s="280" t="s">
        <v>994</v>
      </c>
      <c r="W499" s="275"/>
      <c r="X499" s="275">
        <v>0</v>
      </c>
      <c r="Y499" s="275"/>
      <c r="Z499" s="275"/>
      <c r="AA499" s="275"/>
      <c r="AB499" s="275"/>
      <c r="AC499" s="275"/>
      <c r="AD499" s="275"/>
      <c r="AE499" s="275"/>
      <c r="AF499" s="275">
        <v>106.61417</v>
      </c>
      <c r="AG499" s="275">
        <v>0</v>
      </c>
      <c r="AH499" s="274"/>
      <c r="AI499" s="274"/>
      <c r="AJ499" s="274"/>
      <c r="AK499" s="275">
        <v>106.61417</v>
      </c>
      <c r="AL499" s="275"/>
      <c r="AM499" s="275"/>
      <c r="AN499" s="275"/>
      <c r="AO499" s="275"/>
      <c r="AP499" s="275"/>
      <c r="AQ499" s="94"/>
      <c r="AR499" s="94"/>
      <c r="AS499" s="94"/>
      <c r="AT499" s="94"/>
      <c r="AU499" s="5"/>
      <c r="AV499" s="303"/>
    </row>
    <row r="500" spans="1:48" ht="19.5" customHeight="1" x14ac:dyDescent="0.25">
      <c r="A500" s="473"/>
      <c r="B500" s="421"/>
      <c r="C500" s="603"/>
      <c r="D500" s="421"/>
      <c r="E500" s="421"/>
      <c r="F500" s="6" t="s">
        <v>19</v>
      </c>
      <c r="G500" s="6" t="s">
        <v>22</v>
      </c>
      <c r="H500" s="6" t="s">
        <v>296</v>
      </c>
      <c r="I500" s="6" t="s">
        <v>296</v>
      </c>
      <c r="J500" s="464"/>
      <c r="K500" s="464"/>
      <c r="L500" s="462"/>
      <c r="M500" s="46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207"/>
        <v>0</v>
      </c>
      <c r="V500" s="5" t="s">
        <v>8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0</v>
      </c>
      <c r="AE500" s="94">
        <v>0</v>
      </c>
      <c r="AF500" s="94">
        <v>0</v>
      </c>
      <c r="AG500" s="94">
        <v>0</v>
      </c>
      <c r="AH500" s="5">
        <v>0</v>
      </c>
      <c r="AI500" s="5">
        <v>0</v>
      </c>
      <c r="AJ500" s="5">
        <v>0</v>
      </c>
      <c r="AK500" s="94">
        <v>0</v>
      </c>
      <c r="AL500" s="94">
        <v>0</v>
      </c>
      <c r="AM500" s="94">
        <v>0</v>
      </c>
      <c r="AN500" s="94">
        <v>0</v>
      </c>
      <c r="AO500" s="94">
        <v>0</v>
      </c>
      <c r="AP500" s="94">
        <v>0</v>
      </c>
      <c r="AQ500" s="94">
        <v>0</v>
      </c>
      <c r="AR500" s="94">
        <v>0</v>
      </c>
      <c r="AS500" s="94">
        <v>0</v>
      </c>
      <c r="AT500" s="94">
        <v>0</v>
      </c>
      <c r="AU500" s="5">
        <v>0</v>
      </c>
      <c r="AV500" s="303"/>
    </row>
    <row r="501" spans="1:48" ht="19.5" customHeight="1" x14ac:dyDescent="0.25">
      <c r="A501" s="473"/>
      <c r="B501" s="421"/>
      <c r="C501" s="603"/>
      <c r="D501" s="421"/>
      <c r="E501" s="421"/>
      <c r="F501" s="423" t="s">
        <v>39</v>
      </c>
      <c r="G501" s="423" t="s">
        <v>21</v>
      </c>
      <c r="H501" s="423" t="s">
        <v>296</v>
      </c>
      <c r="I501" s="423" t="s">
        <v>296</v>
      </c>
      <c r="J501" s="464"/>
      <c r="K501" s="464"/>
      <c r="L501" s="462"/>
      <c r="M501" s="46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207"/>
        <v>0</v>
      </c>
      <c r="V501" s="7" t="s">
        <v>50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5">
        <v>0</v>
      </c>
      <c r="AI501" s="5">
        <v>0</v>
      </c>
      <c r="AJ501" s="5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5">
        <v>0</v>
      </c>
      <c r="AV501" s="303"/>
    </row>
    <row r="502" spans="1:48" ht="19.5" customHeight="1" x14ac:dyDescent="0.25">
      <c r="A502" s="473"/>
      <c r="B502" s="421"/>
      <c r="C502" s="603"/>
      <c r="D502" s="421"/>
      <c r="E502" s="421"/>
      <c r="F502" s="423"/>
      <c r="G502" s="423"/>
      <c r="H502" s="423"/>
      <c r="I502" s="423"/>
      <c r="J502" s="464"/>
      <c r="K502" s="464"/>
      <c r="L502" s="462"/>
      <c r="M502" s="46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207"/>
        <v>0</v>
      </c>
      <c r="V502" s="7" t="s">
        <v>51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5">
        <v>0</v>
      </c>
      <c r="AI502" s="5">
        <v>0</v>
      </c>
      <c r="AJ502" s="5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5">
        <v>0</v>
      </c>
      <c r="AV502" s="303"/>
    </row>
    <row r="503" spans="1:48" ht="18" customHeight="1" x14ac:dyDescent="0.25">
      <c r="A503" s="473"/>
      <c r="B503" s="421"/>
      <c r="C503" s="603"/>
      <c r="D503" s="421"/>
      <c r="E503" s="421"/>
      <c r="F503" s="423"/>
      <c r="G503" s="423"/>
      <c r="H503" s="423"/>
      <c r="I503" s="423"/>
      <c r="J503" s="464"/>
      <c r="K503" s="464"/>
      <c r="L503" s="462"/>
      <c r="M503" s="46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207"/>
        <v>0</v>
      </c>
      <c r="V503" s="7" t="s">
        <v>52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5">
        <v>0</v>
      </c>
      <c r="AI503" s="5">
        <v>0</v>
      </c>
      <c r="AJ503" s="5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5">
        <v>0</v>
      </c>
      <c r="AV503" s="303"/>
    </row>
    <row r="504" spans="1:48" ht="17.25" customHeight="1" x14ac:dyDescent="0.25">
      <c r="A504" s="474"/>
      <c r="B504" s="421"/>
      <c r="C504" s="603"/>
      <c r="D504" s="421"/>
      <c r="E504" s="421"/>
      <c r="F504" s="423"/>
      <c r="G504" s="423"/>
      <c r="H504" s="423"/>
      <c r="I504" s="423"/>
      <c r="J504" s="464"/>
      <c r="K504" s="464"/>
      <c r="L504" s="462"/>
      <c r="M504" s="462"/>
      <c r="N504" s="231">
        <f t="shared" ref="N504:T504" si="220">SUM(N498:N503)</f>
        <v>0</v>
      </c>
      <c r="O504" s="231">
        <f t="shared" si="220"/>
        <v>0</v>
      </c>
      <c r="P504" s="231">
        <f t="shared" si="220"/>
        <v>0</v>
      </c>
      <c r="Q504" s="231">
        <f t="shared" si="220"/>
        <v>0</v>
      </c>
      <c r="R504" s="231">
        <f t="shared" si="220"/>
        <v>0</v>
      </c>
      <c r="S504" s="231">
        <f t="shared" si="220"/>
        <v>0</v>
      </c>
      <c r="T504" s="231">
        <f t="shared" si="220"/>
        <v>0</v>
      </c>
      <c r="U504" s="232">
        <f t="shared" si="207"/>
        <v>0</v>
      </c>
      <c r="V504" s="232" t="s">
        <v>11</v>
      </c>
      <c r="W504" s="194">
        <f t="shared" ref="W504" si="221">SUM(W498:W503)</f>
        <v>0</v>
      </c>
      <c r="X504" s="194">
        <f>X498</f>
        <v>0</v>
      </c>
      <c r="Y504" s="194">
        <f t="shared" ref="Y504:AP504" si="222">Y498</f>
        <v>0</v>
      </c>
      <c r="Z504" s="194">
        <f t="shared" si="222"/>
        <v>0</v>
      </c>
      <c r="AA504" s="194">
        <f t="shared" si="222"/>
        <v>0</v>
      </c>
      <c r="AB504" s="194">
        <f t="shared" si="222"/>
        <v>0</v>
      </c>
      <c r="AC504" s="194">
        <f t="shared" si="222"/>
        <v>0</v>
      </c>
      <c r="AD504" s="194">
        <f t="shared" si="222"/>
        <v>0</v>
      </c>
      <c r="AE504" s="194">
        <f t="shared" si="222"/>
        <v>0</v>
      </c>
      <c r="AF504" s="194">
        <f t="shared" si="222"/>
        <v>106.61417</v>
      </c>
      <c r="AG504" s="194">
        <f t="shared" si="222"/>
        <v>0</v>
      </c>
      <c r="AH504" s="194">
        <f t="shared" si="222"/>
        <v>0</v>
      </c>
      <c r="AI504" s="194">
        <f t="shared" si="222"/>
        <v>0</v>
      </c>
      <c r="AJ504" s="194">
        <f t="shared" si="222"/>
        <v>0</v>
      </c>
      <c r="AK504" s="194">
        <f t="shared" si="222"/>
        <v>106.61417</v>
      </c>
      <c r="AL504" s="194">
        <f t="shared" si="222"/>
        <v>0</v>
      </c>
      <c r="AM504" s="194">
        <f t="shared" si="222"/>
        <v>0</v>
      </c>
      <c r="AN504" s="194">
        <f t="shared" si="222"/>
        <v>0</v>
      </c>
      <c r="AO504" s="194">
        <f t="shared" si="222"/>
        <v>0</v>
      </c>
      <c r="AP504" s="194">
        <f t="shared" si="222"/>
        <v>0</v>
      </c>
      <c r="AQ504" s="194">
        <f t="shared" ref="AQ504:AU504" si="223">SUM(AQ498:AQ503)</f>
        <v>0</v>
      </c>
      <c r="AR504" s="194">
        <f t="shared" si="223"/>
        <v>0</v>
      </c>
      <c r="AS504" s="194">
        <f t="shared" si="223"/>
        <v>0</v>
      </c>
      <c r="AT504" s="194">
        <f t="shared" si="223"/>
        <v>0</v>
      </c>
      <c r="AU504" s="231">
        <f t="shared" si="223"/>
        <v>0</v>
      </c>
      <c r="AV504" s="329"/>
    </row>
    <row r="505" spans="1:48" ht="29.25" hidden="1" customHeight="1" x14ac:dyDescent="0.25">
      <c r="A505" s="495" t="s">
        <v>65</v>
      </c>
      <c r="B505" s="495"/>
      <c r="C505" s="495"/>
      <c r="D505" s="495"/>
      <c r="E505" s="495"/>
      <c r="F505" s="495"/>
      <c r="G505" s="495"/>
      <c r="H505" s="495"/>
      <c r="I505" s="495"/>
      <c r="J505" s="495"/>
      <c r="K505" s="495"/>
      <c r="L505" s="495"/>
      <c r="M505" s="495"/>
      <c r="N505" s="495"/>
      <c r="O505" s="495"/>
      <c r="P505" s="495"/>
      <c r="Q505" s="495"/>
      <c r="R505" s="495"/>
      <c r="S505" s="495"/>
      <c r="T505" s="495"/>
      <c r="U505" s="495"/>
      <c r="V505" s="495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89"/>
      <c r="AI505" s="189"/>
      <c r="AJ505" s="189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89"/>
      <c r="AV505" s="303"/>
    </row>
    <row r="506" spans="1:48" ht="15.75" hidden="1" customHeight="1" x14ac:dyDescent="0.25">
      <c r="A506" s="494" t="s">
        <v>197</v>
      </c>
      <c r="B506" s="494"/>
      <c r="C506" s="494"/>
      <c r="D506" s="494"/>
      <c r="E506" s="494"/>
      <c r="F506" s="494"/>
      <c r="G506" s="494"/>
      <c r="H506" s="494"/>
      <c r="I506" s="494"/>
      <c r="J506" s="494"/>
      <c r="K506" s="494"/>
      <c r="L506" s="494"/>
      <c r="M506" s="494"/>
      <c r="N506" s="494"/>
      <c r="O506" s="494"/>
      <c r="P506" s="494"/>
      <c r="Q506" s="494"/>
      <c r="R506" s="494"/>
      <c r="S506" s="494"/>
      <c r="T506" s="494"/>
      <c r="U506" s="494"/>
      <c r="V506" s="494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89"/>
      <c r="AI506" s="189"/>
      <c r="AJ506" s="189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89"/>
      <c r="AV506" s="303"/>
    </row>
    <row r="507" spans="1:48" ht="29.25" hidden="1" customHeight="1" x14ac:dyDescent="0.25">
      <c r="A507" s="495" t="s">
        <v>65</v>
      </c>
      <c r="B507" s="495"/>
      <c r="C507" s="495"/>
      <c r="D507" s="495"/>
      <c r="E507" s="495"/>
      <c r="F507" s="495"/>
      <c r="G507" s="495"/>
      <c r="H507" s="495"/>
      <c r="I507" s="495"/>
      <c r="J507" s="495"/>
      <c r="K507" s="495"/>
      <c r="L507" s="495"/>
      <c r="M507" s="495"/>
      <c r="N507" s="495"/>
      <c r="O507" s="495"/>
      <c r="P507" s="495"/>
      <c r="Q507" s="495"/>
      <c r="R507" s="495"/>
      <c r="S507" s="495"/>
      <c r="T507" s="495"/>
      <c r="U507" s="495"/>
      <c r="V507" s="495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89"/>
      <c r="AI507" s="189"/>
      <c r="AJ507" s="189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89"/>
      <c r="AV507" s="303"/>
    </row>
    <row r="508" spans="1:48" ht="15.75" hidden="1" customHeight="1" x14ac:dyDescent="0.25">
      <c r="A508" s="494" t="s">
        <v>198</v>
      </c>
      <c r="B508" s="494"/>
      <c r="C508" s="494"/>
      <c r="D508" s="494"/>
      <c r="E508" s="494"/>
      <c r="F508" s="494"/>
      <c r="G508" s="494"/>
      <c r="H508" s="494"/>
      <c r="I508" s="494"/>
      <c r="J508" s="494"/>
      <c r="K508" s="494"/>
      <c r="L508" s="494"/>
      <c r="M508" s="494"/>
      <c r="N508" s="494"/>
      <c r="O508" s="494"/>
      <c r="P508" s="494"/>
      <c r="Q508" s="494"/>
      <c r="R508" s="494"/>
      <c r="S508" s="494"/>
      <c r="T508" s="494"/>
      <c r="U508" s="494"/>
      <c r="V508" s="494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89"/>
      <c r="AI508" s="189"/>
      <c r="AJ508" s="189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89"/>
      <c r="AV508" s="303"/>
    </row>
    <row r="509" spans="1:48" ht="29.25" hidden="1" customHeight="1" x14ac:dyDescent="0.25">
      <c r="A509" s="495" t="s">
        <v>65</v>
      </c>
      <c r="B509" s="495"/>
      <c r="C509" s="495"/>
      <c r="D509" s="495"/>
      <c r="E509" s="495"/>
      <c r="F509" s="495"/>
      <c r="G509" s="495"/>
      <c r="H509" s="495"/>
      <c r="I509" s="495"/>
      <c r="J509" s="495"/>
      <c r="K509" s="495"/>
      <c r="L509" s="495"/>
      <c r="M509" s="495"/>
      <c r="N509" s="495"/>
      <c r="O509" s="495"/>
      <c r="P509" s="495"/>
      <c r="Q509" s="495"/>
      <c r="R509" s="495"/>
      <c r="S509" s="495"/>
      <c r="T509" s="495"/>
      <c r="U509" s="495"/>
      <c r="V509" s="495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89"/>
      <c r="AI509" s="189"/>
      <c r="AJ509" s="189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89"/>
      <c r="AV509" s="303"/>
    </row>
    <row r="510" spans="1:48" ht="15.75" hidden="1" customHeight="1" x14ac:dyDescent="0.25">
      <c r="A510" s="494" t="s">
        <v>199</v>
      </c>
      <c r="B510" s="494"/>
      <c r="C510" s="494"/>
      <c r="D510" s="494"/>
      <c r="E510" s="494"/>
      <c r="F510" s="494"/>
      <c r="G510" s="494"/>
      <c r="H510" s="494"/>
      <c r="I510" s="494"/>
      <c r="J510" s="494"/>
      <c r="K510" s="494"/>
      <c r="L510" s="494"/>
      <c r="M510" s="494"/>
      <c r="N510" s="494"/>
      <c r="O510" s="494"/>
      <c r="P510" s="494"/>
      <c r="Q510" s="494"/>
      <c r="R510" s="494"/>
      <c r="S510" s="494"/>
      <c r="T510" s="494"/>
      <c r="U510" s="494"/>
      <c r="V510" s="494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89"/>
      <c r="AI510" s="189"/>
      <c r="AJ510" s="189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89"/>
      <c r="AV510" s="303"/>
    </row>
    <row r="511" spans="1:48" ht="29.25" hidden="1" customHeight="1" x14ac:dyDescent="0.25">
      <c r="A511" s="495" t="s">
        <v>65</v>
      </c>
      <c r="B511" s="495"/>
      <c r="C511" s="495"/>
      <c r="D511" s="495"/>
      <c r="E511" s="495"/>
      <c r="F511" s="495"/>
      <c r="G511" s="495"/>
      <c r="H511" s="495"/>
      <c r="I511" s="495"/>
      <c r="J511" s="495"/>
      <c r="K511" s="495"/>
      <c r="L511" s="495"/>
      <c r="M511" s="495"/>
      <c r="N511" s="495"/>
      <c r="O511" s="495"/>
      <c r="P511" s="495"/>
      <c r="Q511" s="495"/>
      <c r="R511" s="495"/>
      <c r="S511" s="495"/>
      <c r="T511" s="495"/>
      <c r="U511" s="495"/>
      <c r="V511" s="495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89"/>
      <c r="AI511" s="189"/>
      <c r="AJ511" s="189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89"/>
      <c r="AV511" s="303"/>
    </row>
    <row r="512" spans="1:48" ht="19.5" hidden="1" customHeight="1" x14ac:dyDescent="0.25">
      <c r="A512" s="491" t="s">
        <v>49</v>
      </c>
      <c r="B512" s="492"/>
      <c r="C512" s="492"/>
      <c r="D512" s="492"/>
      <c r="E512" s="492"/>
      <c r="F512" s="492"/>
      <c r="G512" s="492"/>
      <c r="H512" s="492"/>
      <c r="I512" s="492"/>
      <c r="J512" s="492"/>
      <c r="K512" s="492"/>
      <c r="L512" s="492"/>
      <c r="M512" s="492"/>
      <c r="N512" s="492"/>
      <c r="O512" s="492"/>
      <c r="P512" s="492"/>
      <c r="Q512" s="492"/>
      <c r="R512" s="492"/>
      <c r="S512" s="492"/>
      <c r="T512" s="492"/>
      <c r="U512" s="492"/>
      <c r="V512" s="493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89"/>
      <c r="AI512" s="189"/>
      <c r="AJ512" s="189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89"/>
      <c r="AV512" s="303"/>
    </row>
    <row r="513" spans="1:48" ht="17.25" hidden="1" customHeight="1" x14ac:dyDescent="0.25">
      <c r="A513" s="489"/>
      <c r="B513" s="490"/>
      <c r="C513" s="490"/>
      <c r="D513" s="490"/>
      <c r="E513" s="490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24">O484+O491+O498</f>
        <v>0</v>
      </c>
      <c r="P513" s="9">
        <f t="shared" si="224"/>
        <v>0</v>
      </c>
      <c r="Q513" s="9">
        <f t="shared" si="224"/>
        <v>0</v>
      </c>
      <c r="R513" s="9">
        <f t="shared" si="224"/>
        <v>0</v>
      </c>
      <c r="S513" s="9">
        <f t="shared" si="224"/>
        <v>0</v>
      </c>
      <c r="T513" s="9">
        <f t="shared" si="224"/>
        <v>0</v>
      </c>
      <c r="U513" s="9">
        <f t="shared" ref="U513:U517" si="225">SUM(N513:T513)</f>
        <v>0</v>
      </c>
      <c r="V513" s="16" t="s">
        <v>3</v>
      </c>
      <c r="W513" s="94">
        <f>W484+W491+W498</f>
        <v>0</v>
      </c>
      <c r="X513" s="94">
        <f>X484+X491+X498</f>
        <v>0</v>
      </c>
      <c r="Y513" s="94">
        <f t="shared" ref="Y513:AU513" si="226">Y484+Y491+Y498</f>
        <v>0</v>
      </c>
      <c r="Z513" s="94">
        <f t="shared" si="226"/>
        <v>0</v>
      </c>
      <c r="AA513" s="94">
        <f t="shared" si="226"/>
        <v>0</v>
      </c>
      <c r="AB513" s="94">
        <f t="shared" si="226"/>
        <v>0</v>
      </c>
      <c r="AC513" s="94">
        <f t="shared" si="226"/>
        <v>0</v>
      </c>
      <c r="AD513" s="94">
        <f t="shared" si="226"/>
        <v>0</v>
      </c>
      <c r="AE513" s="94">
        <f t="shared" si="226"/>
        <v>0</v>
      </c>
      <c r="AF513" s="94">
        <f t="shared" si="226"/>
        <v>299.62500999999997</v>
      </c>
      <c r="AG513" s="94">
        <f t="shared" si="226"/>
        <v>0</v>
      </c>
      <c r="AH513" s="9">
        <f t="shared" si="226"/>
        <v>0</v>
      </c>
      <c r="AI513" s="9">
        <f t="shared" si="226"/>
        <v>0</v>
      </c>
      <c r="AJ513" s="9">
        <f t="shared" si="226"/>
        <v>0</v>
      </c>
      <c r="AK513" s="94">
        <f t="shared" si="226"/>
        <v>299.62500999999997</v>
      </c>
      <c r="AL513" s="94">
        <f t="shared" si="226"/>
        <v>0</v>
      </c>
      <c r="AM513" s="94">
        <f t="shared" si="226"/>
        <v>0</v>
      </c>
      <c r="AN513" s="94">
        <f t="shared" si="226"/>
        <v>0</v>
      </c>
      <c r="AO513" s="94">
        <f t="shared" si="226"/>
        <v>0</v>
      </c>
      <c r="AP513" s="94">
        <f t="shared" si="226"/>
        <v>0</v>
      </c>
      <c r="AQ513" s="94">
        <f t="shared" si="226"/>
        <v>0</v>
      </c>
      <c r="AR513" s="94">
        <f t="shared" si="226"/>
        <v>0</v>
      </c>
      <c r="AS513" s="94">
        <f t="shared" si="226"/>
        <v>0</v>
      </c>
      <c r="AT513" s="94">
        <f t="shared" si="226"/>
        <v>0</v>
      </c>
      <c r="AU513" s="9">
        <f t="shared" si="226"/>
        <v>0</v>
      </c>
      <c r="AV513" s="303"/>
    </row>
    <row r="514" spans="1:48" ht="17.25" hidden="1" customHeight="1" x14ac:dyDescent="0.25">
      <c r="A514" s="489"/>
      <c r="B514" s="490"/>
      <c r="C514" s="490"/>
      <c r="D514" s="490"/>
      <c r="E514" s="490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27">N486+N493+N500</f>
        <v>0</v>
      </c>
      <c r="O514" s="9">
        <f t="shared" si="227"/>
        <v>0</v>
      </c>
      <c r="P514" s="9">
        <f t="shared" si="227"/>
        <v>0</v>
      </c>
      <c r="Q514" s="9">
        <f t="shared" si="227"/>
        <v>0</v>
      </c>
      <c r="R514" s="9">
        <f t="shared" si="227"/>
        <v>0</v>
      </c>
      <c r="S514" s="9">
        <f t="shared" si="227"/>
        <v>0</v>
      </c>
      <c r="T514" s="9">
        <f t="shared" si="227"/>
        <v>0</v>
      </c>
      <c r="U514" s="9">
        <f t="shared" si="225"/>
        <v>0</v>
      </c>
      <c r="V514" s="16" t="s">
        <v>8</v>
      </c>
      <c r="W514" s="94">
        <f t="shared" ref="W514:AU518" si="228">W486+W493+W500</f>
        <v>0</v>
      </c>
      <c r="X514" s="94">
        <f t="shared" si="228"/>
        <v>0</v>
      </c>
      <c r="Y514" s="94">
        <f t="shared" si="228"/>
        <v>0</v>
      </c>
      <c r="Z514" s="94">
        <f t="shared" si="228"/>
        <v>0</v>
      </c>
      <c r="AA514" s="94">
        <f t="shared" si="228"/>
        <v>0</v>
      </c>
      <c r="AB514" s="94">
        <f t="shared" si="228"/>
        <v>0</v>
      </c>
      <c r="AC514" s="94">
        <f t="shared" si="228"/>
        <v>0</v>
      </c>
      <c r="AD514" s="94">
        <f t="shared" si="228"/>
        <v>0</v>
      </c>
      <c r="AE514" s="94">
        <f t="shared" si="228"/>
        <v>0</v>
      </c>
      <c r="AF514" s="94">
        <f t="shared" si="228"/>
        <v>0</v>
      </c>
      <c r="AG514" s="94">
        <f t="shared" si="228"/>
        <v>0</v>
      </c>
      <c r="AH514" s="9">
        <f t="shared" si="228"/>
        <v>0</v>
      </c>
      <c r="AI514" s="9">
        <f t="shared" si="228"/>
        <v>0</v>
      </c>
      <c r="AJ514" s="9">
        <f t="shared" si="228"/>
        <v>0</v>
      </c>
      <c r="AK514" s="94">
        <f t="shared" si="228"/>
        <v>0</v>
      </c>
      <c r="AL514" s="94">
        <f t="shared" si="228"/>
        <v>0</v>
      </c>
      <c r="AM514" s="94">
        <f t="shared" si="228"/>
        <v>0</v>
      </c>
      <c r="AN514" s="94">
        <f t="shared" si="228"/>
        <v>0</v>
      </c>
      <c r="AO514" s="94">
        <f t="shared" si="228"/>
        <v>0</v>
      </c>
      <c r="AP514" s="94">
        <f t="shared" si="228"/>
        <v>0</v>
      </c>
      <c r="AQ514" s="94">
        <f t="shared" si="228"/>
        <v>0</v>
      </c>
      <c r="AR514" s="94">
        <f t="shared" si="228"/>
        <v>0</v>
      </c>
      <c r="AS514" s="94">
        <f t="shared" si="228"/>
        <v>0</v>
      </c>
      <c r="AT514" s="94">
        <f t="shared" si="228"/>
        <v>0</v>
      </c>
      <c r="AU514" s="9">
        <f t="shared" si="228"/>
        <v>0</v>
      </c>
      <c r="AV514" s="303"/>
    </row>
    <row r="515" spans="1:48" ht="17.25" hidden="1" customHeight="1" x14ac:dyDescent="0.25">
      <c r="A515" s="489"/>
      <c r="B515" s="490"/>
      <c r="C515" s="490"/>
      <c r="D515" s="490"/>
      <c r="E515" s="490"/>
      <c r="F515" s="11"/>
      <c r="G515" s="11"/>
      <c r="H515" s="11"/>
      <c r="I515" s="11"/>
      <c r="J515" s="11"/>
      <c r="K515" s="11"/>
      <c r="L515" s="20"/>
      <c r="M515" s="20"/>
      <c r="N515" s="9">
        <f t="shared" si="227"/>
        <v>0</v>
      </c>
      <c r="O515" s="9">
        <f t="shared" si="227"/>
        <v>0</v>
      </c>
      <c r="P515" s="9">
        <f t="shared" si="227"/>
        <v>0</v>
      </c>
      <c r="Q515" s="9">
        <f t="shared" si="227"/>
        <v>0</v>
      </c>
      <c r="R515" s="9">
        <f t="shared" si="227"/>
        <v>0</v>
      </c>
      <c r="S515" s="9">
        <f t="shared" si="227"/>
        <v>0</v>
      </c>
      <c r="T515" s="9">
        <f t="shared" si="227"/>
        <v>0</v>
      </c>
      <c r="U515" s="9">
        <f t="shared" si="225"/>
        <v>0</v>
      </c>
      <c r="V515" s="13" t="s">
        <v>50</v>
      </c>
      <c r="W515" s="94">
        <f t="shared" si="228"/>
        <v>0</v>
      </c>
      <c r="X515" s="94">
        <f t="shared" si="228"/>
        <v>0</v>
      </c>
      <c r="Y515" s="94">
        <f t="shared" si="228"/>
        <v>0</v>
      </c>
      <c r="Z515" s="94">
        <f t="shared" si="228"/>
        <v>0</v>
      </c>
      <c r="AA515" s="94">
        <f t="shared" si="228"/>
        <v>0</v>
      </c>
      <c r="AB515" s="94">
        <f t="shared" si="228"/>
        <v>0</v>
      </c>
      <c r="AC515" s="94">
        <f t="shared" si="228"/>
        <v>0</v>
      </c>
      <c r="AD515" s="94">
        <f t="shared" si="228"/>
        <v>0</v>
      </c>
      <c r="AE515" s="94">
        <f t="shared" si="228"/>
        <v>0</v>
      </c>
      <c r="AF515" s="94">
        <f t="shared" si="228"/>
        <v>0</v>
      </c>
      <c r="AG515" s="94">
        <f t="shared" si="228"/>
        <v>0</v>
      </c>
      <c r="AH515" s="9">
        <f t="shared" si="228"/>
        <v>0</v>
      </c>
      <c r="AI515" s="9">
        <f t="shared" si="228"/>
        <v>0</v>
      </c>
      <c r="AJ515" s="9">
        <f t="shared" si="228"/>
        <v>0</v>
      </c>
      <c r="AK515" s="94">
        <f t="shared" si="228"/>
        <v>0</v>
      </c>
      <c r="AL515" s="94">
        <f t="shared" si="228"/>
        <v>0</v>
      </c>
      <c r="AM515" s="94">
        <f t="shared" si="228"/>
        <v>0</v>
      </c>
      <c r="AN515" s="94">
        <f t="shared" si="228"/>
        <v>0</v>
      </c>
      <c r="AO515" s="94">
        <f t="shared" si="228"/>
        <v>0</v>
      </c>
      <c r="AP515" s="94">
        <f t="shared" si="228"/>
        <v>0</v>
      </c>
      <c r="AQ515" s="94">
        <f t="shared" si="228"/>
        <v>0</v>
      </c>
      <c r="AR515" s="94">
        <f t="shared" si="228"/>
        <v>0</v>
      </c>
      <c r="AS515" s="94">
        <f t="shared" si="228"/>
        <v>0</v>
      </c>
      <c r="AT515" s="94">
        <f t="shared" si="228"/>
        <v>0</v>
      </c>
      <c r="AU515" s="9">
        <f t="shared" si="228"/>
        <v>0</v>
      </c>
      <c r="AV515" s="303"/>
    </row>
    <row r="516" spans="1:48" ht="17.25" hidden="1" customHeight="1" x14ac:dyDescent="0.25">
      <c r="A516" s="489"/>
      <c r="B516" s="490"/>
      <c r="C516" s="490"/>
      <c r="D516" s="490"/>
      <c r="E516" s="490"/>
      <c r="F516" s="11"/>
      <c r="G516" s="11"/>
      <c r="H516" s="11"/>
      <c r="I516" s="11"/>
      <c r="J516" s="11"/>
      <c r="K516" s="11"/>
      <c r="L516" s="20"/>
      <c r="M516" s="20"/>
      <c r="N516" s="9">
        <f t="shared" si="227"/>
        <v>0</v>
      </c>
      <c r="O516" s="9">
        <f t="shared" si="227"/>
        <v>0</v>
      </c>
      <c r="P516" s="9">
        <f t="shared" si="227"/>
        <v>0</v>
      </c>
      <c r="Q516" s="9">
        <f t="shared" si="227"/>
        <v>0</v>
      </c>
      <c r="R516" s="9">
        <f t="shared" si="227"/>
        <v>0</v>
      </c>
      <c r="S516" s="9">
        <f t="shared" si="227"/>
        <v>0</v>
      </c>
      <c r="T516" s="9">
        <f t="shared" si="227"/>
        <v>0</v>
      </c>
      <c r="U516" s="9">
        <f t="shared" si="225"/>
        <v>0</v>
      </c>
      <c r="V516" s="13" t="s">
        <v>51</v>
      </c>
      <c r="W516" s="94">
        <f t="shared" si="228"/>
        <v>0</v>
      </c>
      <c r="X516" s="94">
        <f t="shared" si="228"/>
        <v>0</v>
      </c>
      <c r="Y516" s="94">
        <f t="shared" si="228"/>
        <v>0</v>
      </c>
      <c r="Z516" s="94">
        <f t="shared" si="228"/>
        <v>0</v>
      </c>
      <c r="AA516" s="94">
        <f t="shared" si="228"/>
        <v>0</v>
      </c>
      <c r="AB516" s="94">
        <f t="shared" si="228"/>
        <v>0</v>
      </c>
      <c r="AC516" s="94">
        <f t="shared" si="228"/>
        <v>0</v>
      </c>
      <c r="AD516" s="94">
        <f t="shared" si="228"/>
        <v>0</v>
      </c>
      <c r="AE516" s="94">
        <f t="shared" si="228"/>
        <v>0</v>
      </c>
      <c r="AF516" s="94">
        <f t="shared" si="228"/>
        <v>0</v>
      </c>
      <c r="AG516" s="94">
        <f t="shared" si="228"/>
        <v>0</v>
      </c>
      <c r="AH516" s="9">
        <f t="shared" si="228"/>
        <v>0</v>
      </c>
      <c r="AI516" s="9">
        <f t="shared" si="228"/>
        <v>0</v>
      </c>
      <c r="AJ516" s="9">
        <f t="shared" si="228"/>
        <v>0</v>
      </c>
      <c r="AK516" s="94">
        <f t="shared" si="228"/>
        <v>0</v>
      </c>
      <c r="AL516" s="94">
        <f t="shared" si="228"/>
        <v>0</v>
      </c>
      <c r="AM516" s="94">
        <f t="shared" si="228"/>
        <v>0</v>
      </c>
      <c r="AN516" s="94">
        <f t="shared" si="228"/>
        <v>0</v>
      </c>
      <c r="AO516" s="94">
        <f t="shared" si="228"/>
        <v>0</v>
      </c>
      <c r="AP516" s="94">
        <f t="shared" si="228"/>
        <v>0</v>
      </c>
      <c r="AQ516" s="94">
        <f t="shared" si="228"/>
        <v>0</v>
      </c>
      <c r="AR516" s="94">
        <f t="shared" si="228"/>
        <v>0</v>
      </c>
      <c r="AS516" s="94">
        <f t="shared" si="228"/>
        <v>0</v>
      </c>
      <c r="AT516" s="94">
        <f t="shared" si="228"/>
        <v>0</v>
      </c>
      <c r="AU516" s="9">
        <f t="shared" si="228"/>
        <v>0</v>
      </c>
      <c r="AV516" s="303"/>
    </row>
    <row r="517" spans="1:48" ht="17.25" hidden="1" customHeight="1" x14ac:dyDescent="0.25">
      <c r="A517" s="18"/>
      <c r="B517" s="19"/>
      <c r="C517" s="358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27"/>
        <v>0</v>
      </c>
      <c r="O517" s="9">
        <f t="shared" si="227"/>
        <v>0</v>
      </c>
      <c r="P517" s="9">
        <f t="shared" si="227"/>
        <v>0</v>
      </c>
      <c r="Q517" s="9">
        <f t="shared" si="227"/>
        <v>0</v>
      </c>
      <c r="R517" s="9">
        <f t="shared" si="227"/>
        <v>0</v>
      </c>
      <c r="S517" s="9">
        <f t="shared" si="227"/>
        <v>0</v>
      </c>
      <c r="T517" s="9">
        <f t="shared" si="227"/>
        <v>0</v>
      </c>
      <c r="U517" s="9">
        <f t="shared" si="225"/>
        <v>0</v>
      </c>
      <c r="V517" s="13" t="s">
        <v>52</v>
      </c>
      <c r="W517" s="94">
        <f t="shared" si="228"/>
        <v>0</v>
      </c>
      <c r="X517" s="94">
        <f t="shared" si="228"/>
        <v>0</v>
      </c>
      <c r="Y517" s="94">
        <f t="shared" si="228"/>
        <v>0</v>
      </c>
      <c r="Z517" s="94">
        <f t="shared" si="228"/>
        <v>0</v>
      </c>
      <c r="AA517" s="94">
        <f t="shared" si="228"/>
        <v>0</v>
      </c>
      <c r="AB517" s="94">
        <f t="shared" si="228"/>
        <v>0</v>
      </c>
      <c r="AC517" s="94">
        <f t="shared" si="228"/>
        <v>0</v>
      </c>
      <c r="AD517" s="94">
        <f t="shared" si="228"/>
        <v>0</v>
      </c>
      <c r="AE517" s="94">
        <f t="shared" si="228"/>
        <v>0</v>
      </c>
      <c r="AF517" s="94">
        <f t="shared" si="228"/>
        <v>0</v>
      </c>
      <c r="AG517" s="94">
        <f t="shared" si="228"/>
        <v>0</v>
      </c>
      <c r="AH517" s="9">
        <f t="shared" si="228"/>
        <v>0</v>
      </c>
      <c r="AI517" s="9">
        <f t="shared" si="228"/>
        <v>0</v>
      </c>
      <c r="AJ517" s="9">
        <f t="shared" si="228"/>
        <v>0</v>
      </c>
      <c r="AK517" s="94">
        <f t="shared" si="228"/>
        <v>0</v>
      </c>
      <c r="AL517" s="94">
        <f t="shared" si="228"/>
        <v>0</v>
      </c>
      <c r="AM517" s="94">
        <f t="shared" si="228"/>
        <v>0</v>
      </c>
      <c r="AN517" s="94">
        <f t="shared" si="228"/>
        <v>0</v>
      </c>
      <c r="AO517" s="94">
        <f t="shared" si="228"/>
        <v>0</v>
      </c>
      <c r="AP517" s="94">
        <f t="shared" si="228"/>
        <v>0</v>
      </c>
      <c r="AQ517" s="94">
        <f t="shared" si="228"/>
        <v>0</v>
      </c>
      <c r="AR517" s="94">
        <f t="shared" si="228"/>
        <v>0</v>
      </c>
      <c r="AS517" s="94">
        <f t="shared" si="228"/>
        <v>0</v>
      </c>
      <c r="AT517" s="94">
        <f t="shared" si="228"/>
        <v>0</v>
      </c>
      <c r="AU517" s="9">
        <f t="shared" si="228"/>
        <v>0</v>
      </c>
      <c r="AV517" s="303"/>
    </row>
    <row r="518" spans="1:48" ht="17.25" hidden="1" customHeight="1" x14ac:dyDescent="0.25">
      <c r="A518" s="489"/>
      <c r="B518" s="490"/>
      <c r="C518" s="490"/>
      <c r="D518" s="490"/>
      <c r="E518" s="490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31">
        <f t="shared" si="227"/>
        <v>0</v>
      </c>
      <c r="O518" s="231">
        <f t="shared" si="227"/>
        <v>0</v>
      </c>
      <c r="P518" s="231">
        <f t="shared" si="227"/>
        <v>0</v>
      </c>
      <c r="Q518" s="231">
        <f t="shared" si="227"/>
        <v>0</v>
      </c>
      <c r="R518" s="231">
        <f t="shared" si="227"/>
        <v>0</v>
      </c>
      <c r="S518" s="231">
        <f t="shared" si="227"/>
        <v>0</v>
      </c>
      <c r="T518" s="231">
        <f t="shared" si="227"/>
        <v>0</v>
      </c>
      <c r="U518" s="232">
        <f>SUM(N518:T518)</f>
        <v>0</v>
      </c>
      <c r="V518" s="232" t="s">
        <v>11</v>
      </c>
      <c r="W518" s="194">
        <f t="shared" si="228"/>
        <v>0</v>
      </c>
      <c r="X518" s="194">
        <f t="shared" si="228"/>
        <v>0</v>
      </c>
      <c r="Y518" s="194">
        <f t="shared" si="228"/>
        <v>0</v>
      </c>
      <c r="Z518" s="194">
        <f t="shared" si="228"/>
        <v>0</v>
      </c>
      <c r="AA518" s="194">
        <f t="shared" si="228"/>
        <v>0</v>
      </c>
      <c r="AB518" s="194">
        <f t="shared" si="228"/>
        <v>0</v>
      </c>
      <c r="AC518" s="194">
        <f t="shared" si="228"/>
        <v>0</v>
      </c>
      <c r="AD518" s="194">
        <f t="shared" si="228"/>
        <v>0</v>
      </c>
      <c r="AE518" s="194">
        <f t="shared" si="228"/>
        <v>0</v>
      </c>
      <c r="AF518" s="194">
        <f t="shared" si="228"/>
        <v>299.62500999999997</v>
      </c>
      <c r="AG518" s="194">
        <f t="shared" si="228"/>
        <v>0</v>
      </c>
      <c r="AH518" s="231">
        <f t="shared" si="228"/>
        <v>0</v>
      </c>
      <c r="AI518" s="231">
        <f t="shared" si="228"/>
        <v>0</v>
      </c>
      <c r="AJ518" s="231">
        <f t="shared" si="228"/>
        <v>0</v>
      </c>
      <c r="AK518" s="194">
        <f t="shared" si="228"/>
        <v>299.62500999999997</v>
      </c>
      <c r="AL518" s="194">
        <f t="shared" si="228"/>
        <v>0</v>
      </c>
      <c r="AM518" s="194">
        <f t="shared" si="228"/>
        <v>0</v>
      </c>
      <c r="AN518" s="194">
        <f t="shared" si="228"/>
        <v>0</v>
      </c>
      <c r="AO518" s="194">
        <f t="shared" si="228"/>
        <v>0</v>
      </c>
      <c r="AP518" s="194">
        <f t="shared" si="228"/>
        <v>0</v>
      </c>
      <c r="AQ518" s="194">
        <f t="shared" si="228"/>
        <v>0</v>
      </c>
      <c r="AR518" s="194">
        <f t="shared" si="228"/>
        <v>0</v>
      </c>
      <c r="AS518" s="194">
        <f t="shared" si="228"/>
        <v>0</v>
      </c>
      <c r="AT518" s="194">
        <f t="shared" si="228"/>
        <v>0</v>
      </c>
      <c r="AU518" s="231">
        <f t="shared" si="228"/>
        <v>0</v>
      </c>
      <c r="AV518" s="329"/>
    </row>
    <row r="519" spans="1:48" ht="19.5" customHeight="1" x14ac:dyDescent="0.25">
      <c r="A519" s="168"/>
      <c r="B519" s="169"/>
      <c r="C519" s="182" t="s">
        <v>918</v>
      </c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238"/>
      <c r="R519" s="238"/>
      <c r="S519" s="238"/>
      <c r="T519" s="238"/>
      <c r="U519" s="90"/>
      <c r="V519" s="90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89"/>
      <c r="AI519" s="189"/>
      <c r="AJ519" s="189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89"/>
      <c r="AV519" s="303"/>
    </row>
    <row r="520" spans="1:48" ht="17.25" customHeight="1" x14ac:dyDescent="0.25">
      <c r="A520" s="489"/>
      <c r="B520" s="490"/>
      <c r="C520" s="490"/>
      <c r="D520" s="490"/>
      <c r="E520" s="49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9">N259+N340+N427+N450+N476+N513</f>
        <v>24.568740000000002</v>
      </c>
      <c r="O520" s="9">
        <f t="shared" si="229"/>
        <v>46.592609999999993</v>
      </c>
      <c r="P520" s="9">
        <f t="shared" si="229"/>
        <v>38.215750000000007</v>
      </c>
      <c r="Q520" s="9">
        <f t="shared" si="229"/>
        <v>52.294480000000007</v>
      </c>
      <c r="R520" s="9">
        <f t="shared" si="229"/>
        <v>56.385210000000001</v>
      </c>
      <c r="S520" s="9">
        <f t="shared" si="229"/>
        <v>3.7270799999999999</v>
      </c>
      <c r="T520" s="9">
        <f t="shared" si="229"/>
        <v>3.72648</v>
      </c>
      <c r="U520" s="9">
        <f>SUM(N520:T520)</f>
        <v>225.51035000000002</v>
      </c>
      <c r="V520" s="16" t="s">
        <v>3</v>
      </c>
      <c r="W520" s="94">
        <f t="shared" ref="W520:AU520" si="230">W259+W340+W427+W450+W476+W513</f>
        <v>52294.48</v>
      </c>
      <c r="X520" s="94">
        <f t="shared" si="230"/>
        <v>2975.0160000000001</v>
      </c>
      <c r="Y520" s="94">
        <f t="shared" si="230"/>
        <v>0</v>
      </c>
      <c r="Z520" s="94">
        <f t="shared" si="230"/>
        <v>0</v>
      </c>
      <c r="AA520" s="94">
        <f t="shared" si="230"/>
        <v>0</v>
      </c>
      <c r="AB520" s="94">
        <f t="shared" si="230"/>
        <v>0</v>
      </c>
      <c r="AC520" s="94">
        <f t="shared" si="230"/>
        <v>0</v>
      </c>
      <c r="AD520" s="94">
        <f t="shared" si="230"/>
        <v>0</v>
      </c>
      <c r="AE520" s="94">
        <f t="shared" si="230"/>
        <v>24.7</v>
      </c>
      <c r="AF520" s="94">
        <f t="shared" si="230"/>
        <v>324.32500999999996</v>
      </c>
      <c r="AG520" s="94">
        <f t="shared" si="230"/>
        <v>0</v>
      </c>
      <c r="AH520" s="9">
        <f t="shared" si="230"/>
        <v>870.53</v>
      </c>
      <c r="AI520" s="9">
        <f t="shared" si="230"/>
        <v>870.53</v>
      </c>
      <c r="AJ520" s="9">
        <f t="shared" si="230"/>
        <v>870.53</v>
      </c>
      <c r="AK520" s="94">
        <f t="shared" si="230"/>
        <v>7672.6915599999993</v>
      </c>
      <c r="AL520" s="94">
        <f t="shared" si="230"/>
        <v>0</v>
      </c>
      <c r="AM520" s="94">
        <f t="shared" si="230"/>
        <v>0</v>
      </c>
      <c r="AN520" s="94">
        <f t="shared" si="230"/>
        <v>0</v>
      </c>
      <c r="AO520" s="94">
        <f t="shared" si="230"/>
        <v>0</v>
      </c>
      <c r="AP520" s="94">
        <f t="shared" si="230"/>
        <v>0</v>
      </c>
      <c r="AQ520" s="94">
        <f t="shared" si="230"/>
        <v>0</v>
      </c>
      <c r="AR520" s="94">
        <f t="shared" si="230"/>
        <v>0</v>
      </c>
      <c r="AS520" s="94">
        <f t="shared" si="230"/>
        <v>0</v>
      </c>
      <c r="AT520" s="94">
        <f t="shared" si="230"/>
        <v>0</v>
      </c>
      <c r="AU520" s="9">
        <f t="shared" si="230"/>
        <v>0</v>
      </c>
      <c r="AV520" s="303"/>
    </row>
    <row r="521" spans="1:48" ht="18.75" customHeight="1" x14ac:dyDescent="0.25">
      <c r="A521" s="489"/>
      <c r="B521" s="490"/>
      <c r="C521" s="490"/>
      <c r="D521" s="490"/>
      <c r="E521" s="490"/>
      <c r="F521" s="11"/>
      <c r="G521" s="11"/>
      <c r="H521" s="11"/>
      <c r="I521" s="11"/>
      <c r="J521" s="11"/>
      <c r="K521" s="11"/>
      <c r="L521" s="20"/>
      <c r="M521" s="20"/>
      <c r="N521" s="9">
        <f t="shared" si="229"/>
        <v>92.684110000000004</v>
      </c>
      <c r="O521" s="9">
        <f t="shared" si="229"/>
        <v>13.77323</v>
      </c>
      <c r="P521" s="9">
        <f t="shared" si="229"/>
        <v>12.942970000000001</v>
      </c>
      <c r="Q521" s="9">
        <f t="shared" si="229"/>
        <v>172.2159</v>
      </c>
      <c r="R521" s="9">
        <f t="shared" si="229"/>
        <v>218.92349000000004</v>
      </c>
      <c r="S521" s="9">
        <f t="shared" si="229"/>
        <v>119.20491000000001</v>
      </c>
      <c r="T521" s="9">
        <f t="shared" si="229"/>
        <v>119.10493000000001</v>
      </c>
      <c r="U521" s="9">
        <f t="shared" ref="U521:U525" si="231">SUM(N521:T521)</f>
        <v>748.84954000000005</v>
      </c>
      <c r="V521" s="16" t="s">
        <v>8</v>
      </c>
      <c r="W521" s="94">
        <f t="shared" ref="W521:AU521" si="232">W260+W341+W428+W451+W477+W514</f>
        <v>172315.9</v>
      </c>
      <c r="X521" s="94">
        <f t="shared" si="232"/>
        <v>52759.93</v>
      </c>
      <c r="Y521" s="94">
        <f t="shared" si="232"/>
        <v>1070</v>
      </c>
      <c r="Z521" s="94">
        <f t="shared" si="232"/>
        <v>1070</v>
      </c>
      <c r="AA521" s="94">
        <f t="shared" si="232"/>
        <v>1070</v>
      </c>
      <c r="AB521" s="94">
        <f t="shared" si="232"/>
        <v>1070</v>
      </c>
      <c r="AC521" s="94">
        <f t="shared" si="232"/>
        <v>1070</v>
      </c>
      <c r="AD521" s="94">
        <f t="shared" si="232"/>
        <v>1070</v>
      </c>
      <c r="AE521" s="94">
        <f t="shared" si="232"/>
        <v>1070</v>
      </c>
      <c r="AF521" s="94">
        <f t="shared" si="232"/>
        <v>1476.5677700000001</v>
      </c>
      <c r="AG521" s="94">
        <f t="shared" si="232"/>
        <v>1720.587</v>
      </c>
      <c r="AH521" s="9">
        <f t="shared" si="232"/>
        <v>0</v>
      </c>
      <c r="AI521" s="9">
        <f t="shared" si="232"/>
        <v>0</v>
      </c>
      <c r="AJ521" s="9">
        <f t="shared" si="232"/>
        <v>0</v>
      </c>
      <c r="AK521" s="94">
        <f t="shared" si="232"/>
        <v>2716.5277699999997</v>
      </c>
      <c r="AL521" s="94">
        <f t="shared" si="232"/>
        <v>0</v>
      </c>
      <c r="AM521" s="94">
        <f t="shared" si="232"/>
        <v>0</v>
      </c>
      <c r="AN521" s="94">
        <f t="shared" si="232"/>
        <v>0</v>
      </c>
      <c r="AO521" s="94">
        <f t="shared" si="232"/>
        <v>0</v>
      </c>
      <c r="AP521" s="94">
        <f t="shared" si="232"/>
        <v>0</v>
      </c>
      <c r="AQ521" s="94">
        <f t="shared" si="232"/>
        <v>0</v>
      </c>
      <c r="AR521" s="94">
        <f t="shared" si="232"/>
        <v>0</v>
      </c>
      <c r="AS521" s="94">
        <f t="shared" si="232"/>
        <v>0</v>
      </c>
      <c r="AT521" s="94">
        <f t="shared" si="232"/>
        <v>0</v>
      </c>
      <c r="AU521" s="9">
        <f t="shared" si="232"/>
        <v>0</v>
      </c>
      <c r="AV521" s="303"/>
    </row>
    <row r="522" spans="1:48" ht="17.25" customHeight="1" x14ac:dyDescent="0.25">
      <c r="A522" s="489"/>
      <c r="B522" s="490"/>
      <c r="C522" s="490"/>
      <c r="D522" s="490"/>
      <c r="E522" s="490"/>
      <c r="F522" s="11"/>
      <c r="G522" s="11"/>
      <c r="H522" s="11"/>
      <c r="I522" s="11"/>
      <c r="J522" s="11"/>
      <c r="K522" s="11"/>
      <c r="L522" s="20"/>
      <c r="M522" s="20"/>
      <c r="N522" s="9">
        <f t="shared" si="229"/>
        <v>0</v>
      </c>
      <c r="O522" s="9">
        <f t="shared" si="229"/>
        <v>0</v>
      </c>
      <c r="P522" s="9">
        <f t="shared" si="229"/>
        <v>0</v>
      </c>
      <c r="Q522" s="9">
        <f t="shared" si="229"/>
        <v>0</v>
      </c>
      <c r="R522" s="9">
        <f t="shared" si="229"/>
        <v>73.918109999999999</v>
      </c>
      <c r="S522" s="9">
        <f t="shared" si="229"/>
        <v>58.198</v>
      </c>
      <c r="T522" s="9">
        <f t="shared" si="229"/>
        <v>58.198</v>
      </c>
      <c r="U522" s="9">
        <f t="shared" si="231"/>
        <v>190.31411</v>
      </c>
      <c r="V522" s="13" t="s">
        <v>50</v>
      </c>
      <c r="W522" s="94">
        <f t="shared" ref="W522:AU522" si="233">W261+W342+W429+W452+W478+W515</f>
        <v>0</v>
      </c>
      <c r="X522" s="94">
        <f t="shared" si="233"/>
        <v>0</v>
      </c>
      <c r="Y522" s="94">
        <f t="shared" si="233"/>
        <v>0</v>
      </c>
      <c r="Z522" s="94">
        <f t="shared" si="233"/>
        <v>0</v>
      </c>
      <c r="AA522" s="94">
        <f t="shared" si="233"/>
        <v>0</v>
      </c>
      <c r="AB522" s="94">
        <f t="shared" si="233"/>
        <v>0</v>
      </c>
      <c r="AC522" s="94">
        <f t="shared" si="233"/>
        <v>0</v>
      </c>
      <c r="AD522" s="94">
        <f t="shared" si="233"/>
        <v>0</v>
      </c>
      <c r="AE522" s="94">
        <f t="shared" si="233"/>
        <v>0</v>
      </c>
      <c r="AF522" s="94">
        <f t="shared" si="233"/>
        <v>0</v>
      </c>
      <c r="AG522" s="94">
        <f t="shared" si="233"/>
        <v>0</v>
      </c>
      <c r="AH522" s="9">
        <f t="shared" si="233"/>
        <v>0</v>
      </c>
      <c r="AI522" s="9">
        <f t="shared" si="233"/>
        <v>0</v>
      </c>
      <c r="AJ522" s="9">
        <f t="shared" si="233"/>
        <v>0</v>
      </c>
      <c r="AK522" s="94">
        <f t="shared" si="233"/>
        <v>0</v>
      </c>
      <c r="AL522" s="94">
        <f t="shared" si="233"/>
        <v>0</v>
      </c>
      <c r="AM522" s="94">
        <f t="shared" si="233"/>
        <v>0</v>
      </c>
      <c r="AN522" s="94">
        <f t="shared" si="233"/>
        <v>0</v>
      </c>
      <c r="AO522" s="94">
        <f t="shared" si="233"/>
        <v>0</v>
      </c>
      <c r="AP522" s="94">
        <f t="shared" si="233"/>
        <v>0</v>
      </c>
      <c r="AQ522" s="94">
        <f t="shared" si="233"/>
        <v>0</v>
      </c>
      <c r="AR522" s="94">
        <f t="shared" si="233"/>
        <v>0</v>
      </c>
      <c r="AS522" s="94">
        <f t="shared" si="233"/>
        <v>0</v>
      </c>
      <c r="AT522" s="94">
        <f t="shared" si="233"/>
        <v>0</v>
      </c>
      <c r="AU522" s="9">
        <f t="shared" si="233"/>
        <v>0</v>
      </c>
      <c r="AV522" s="303"/>
    </row>
    <row r="523" spans="1:48" ht="17.25" customHeight="1" x14ac:dyDescent="0.25">
      <c r="A523" s="489"/>
      <c r="B523" s="490"/>
      <c r="C523" s="490"/>
      <c r="D523" s="490"/>
      <c r="E523" s="490"/>
      <c r="F523" s="11"/>
      <c r="G523" s="11"/>
      <c r="H523" s="11"/>
      <c r="I523" s="11"/>
      <c r="J523" s="11"/>
      <c r="K523" s="11"/>
      <c r="L523" s="20"/>
      <c r="M523" s="20"/>
      <c r="N523" s="9">
        <f t="shared" si="229"/>
        <v>0</v>
      </c>
      <c r="O523" s="9">
        <f t="shared" si="229"/>
        <v>0</v>
      </c>
      <c r="P523" s="9">
        <f t="shared" si="229"/>
        <v>0</v>
      </c>
      <c r="Q523" s="9">
        <f t="shared" si="229"/>
        <v>0</v>
      </c>
      <c r="R523" s="9">
        <f t="shared" si="229"/>
        <v>0</v>
      </c>
      <c r="S523" s="9">
        <f t="shared" si="229"/>
        <v>0</v>
      </c>
      <c r="T523" s="9">
        <f t="shared" si="229"/>
        <v>0</v>
      </c>
      <c r="U523" s="9">
        <f t="shared" si="231"/>
        <v>0</v>
      </c>
      <c r="V523" s="13" t="s">
        <v>51</v>
      </c>
      <c r="W523" s="94">
        <f t="shared" ref="W523:AU523" si="234">W262+W343+W430+W453+W479+W516</f>
        <v>0</v>
      </c>
      <c r="X523" s="94">
        <f t="shared" si="234"/>
        <v>0</v>
      </c>
      <c r="Y523" s="94">
        <f t="shared" si="234"/>
        <v>0</v>
      </c>
      <c r="Z523" s="94">
        <f t="shared" si="234"/>
        <v>0</v>
      </c>
      <c r="AA523" s="94">
        <f t="shared" si="234"/>
        <v>0</v>
      </c>
      <c r="AB523" s="94">
        <f t="shared" si="234"/>
        <v>0</v>
      </c>
      <c r="AC523" s="94">
        <f t="shared" si="234"/>
        <v>0</v>
      </c>
      <c r="AD523" s="94">
        <f t="shared" si="234"/>
        <v>0</v>
      </c>
      <c r="AE523" s="94">
        <f t="shared" si="234"/>
        <v>0</v>
      </c>
      <c r="AF523" s="94">
        <f t="shared" si="234"/>
        <v>0</v>
      </c>
      <c r="AG523" s="94">
        <f t="shared" si="234"/>
        <v>0</v>
      </c>
      <c r="AH523" s="9">
        <f t="shared" si="234"/>
        <v>0</v>
      </c>
      <c r="AI523" s="9">
        <f t="shared" si="234"/>
        <v>0</v>
      </c>
      <c r="AJ523" s="9">
        <f t="shared" si="234"/>
        <v>0</v>
      </c>
      <c r="AK523" s="94">
        <f t="shared" si="234"/>
        <v>0</v>
      </c>
      <c r="AL523" s="94">
        <f t="shared" si="234"/>
        <v>0</v>
      </c>
      <c r="AM523" s="94">
        <f t="shared" si="234"/>
        <v>0</v>
      </c>
      <c r="AN523" s="94">
        <f t="shared" si="234"/>
        <v>0</v>
      </c>
      <c r="AO523" s="94">
        <f t="shared" si="234"/>
        <v>0</v>
      </c>
      <c r="AP523" s="94">
        <f t="shared" si="234"/>
        <v>0</v>
      </c>
      <c r="AQ523" s="94">
        <f t="shared" si="234"/>
        <v>0</v>
      </c>
      <c r="AR523" s="94">
        <f t="shared" si="234"/>
        <v>0</v>
      </c>
      <c r="AS523" s="94">
        <f t="shared" si="234"/>
        <v>0</v>
      </c>
      <c r="AT523" s="94">
        <f t="shared" si="234"/>
        <v>0</v>
      </c>
      <c r="AU523" s="9">
        <f t="shared" si="234"/>
        <v>0</v>
      </c>
      <c r="AV523" s="303"/>
    </row>
    <row r="524" spans="1:48" ht="17.25" customHeight="1" x14ac:dyDescent="0.25">
      <c r="A524" s="18"/>
      <c r="B524" s="19"/>
      <c r="C524" s="358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9"/>
        <v>135.50400999999999</v>
      </c>
      <c r="O524" s="9">
        <f t="shared" si="229"/>
        <v>36.499809999999997</v>
      </c>
      <c r="P524" s="9">
        <f t="shared" si="229"/>
        <v>0</v>
      </c>
      <c r="Q524" s="9">
        <f t="shared" si="229"/>
        <v>2.23428</v>
      </c>
      <c r="R524" s="9">
        <f t="shared" si="229"/>
        <v>426.80938000000003</v>
      </c>
      <c r="S524" s="9">
        <f t="shared" si="229"/>
        <v>698.72804999999994</v>
      </c>
      <c r="T524" s="9">
        <f t="shared" si="229"/>
        <v>0</v>
      </c>
      <c r="U524" s="9">
        <f t="shared" si="231"/>
        <v>1299.7755299999999</v>
      </c>
      <c r="V524" s="13" t="s">
        <v>52</v>
      </c>
      <c r="W524" s="94">
        <f t="shared" ref="W524:AU524" si="235">W263+W344+W431+W454+W480+W517</f>
        <v>2234.2800000000002</v>
      </c>
      <c r="X524" s="94">
        <f t="shared" si="235"/>
        <v>0</v>
      </c>
      <c r="Y524" s="94">
        <f t="shared" si="235"/>
        <v>0</v>
      </c>
      <c r="Z524" s="94">
        <f t="shared" si="235"/>
        <v>0</v>
      </c>
      <c r="AA524" s="94">
        <f t="shared" si="235"/>
        <v>0</v>
      </c>
      <c r="AB524" s="94">
        <f t="shared" si="235"/>
        <v>0</v>
      </c>
      <c r="AC524" s="94">
        <f t="shared" si="235"/>
        <v>0</v>
      </c>
      <c r="AD524" s="94">
        <f t="shared" si="235"/>
        <v>0</v>
      </c>
      <c r="AE524" s="94">
        <f t="shared" si="235"/>
        <v>0</v>
      </c>
      <c r="AF524" s="94">
        <f t="shared" si="235"/>
        <v>0</v>
      </c>
      <c r="AG524" s="94">
        <f t="shared" si="235"/>
        <v>0</v>
      </c>
      <c r="AH524" s="9">
        <f t="shared" si="235"/>
        <v>0</v>
      </c>
      <c r="AI524" s="9">
        <f t="shared" si="235"/>
        <v>0</v>
      </c>
      <c r="AJ524" s="9">
        <f t="shared" si="235"/>
        <v>0</v>
      </c>
      <c r="AK524" s="94">
        <f t="shared" si="235"/>
        <v>11.5</v>
      </c>
      <c r="AL524" s="94">
        <f t="shared" si="235"/>
        <v>0</v>
      </c>
      <c r="AM524" s="94">
        <f t="shared" si="235"/>
        <v>0</v>
      </c>
      <c r="AN524" s="94">
        <f t="shared" si="235"/>
        <v>0</v>
      </c>
      <c r="AO524" s="94">
        <f t="shared" si="235"/>
        <v>0</v>
      </c>
      <c r="AP524" s="94">
        <f t="shared" si="235"/>
        <v>0</v>
      </c>
      <c r="AQ524" s="94">
        <f t="shared" si="235"/>
        <v>0</v>
      </c>
      <c r="AR524" s="94">
        <f t="shared" si="235"/>
        <v>0</v>
      </c>
      <c r="AS524" s="94">
        <f t="shared" si="235"/>
        <v>0</v>
      </c>
      <c r="AT524" s="94">
        <f t="shared" si="235"/>
        <v>0</v>
      </c>
      <c r="AU524" s="9">
        <f t="shared" si="235"/>
        <v>0</v>
      </c>
      <c r="AV524" s="303"/>
    </row>
    <row r="525" spans="1:48" ht="17.25" customHeight="1" x14ac:dyDescent="0.25">
      <c r="A525" s="18"/>
      <c r="B525" s="19"/>
      <c r="C525" s="358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36">O264</f>
        <v>196.47309999999999</v>
      </c>
      <c r="P525" s="9">
        <f t="shared" si="236"/>
        <v>0</v>
      </c>
      <c r="Q525" s="9">
        <f t="shared" si="236"/>
        <v>0</v>
      </c>
      <c r="R525" s="9">
        <f t="shared" si="236"/>
        <v>0</v>
      </c>
      <c r="S525" s="9">
        <f t="shared" si="236"/>
        <v>0</v>
      </c>
      <c r="T525" s="9">
        <f t="shared" si="236"/>
        <v>0</v>
      </c>
      <c r="U525" s="9">
        <f t="shared" si="231"/>
        <v>545.41428999999994</v>
      </c>
      <c r="V525" s="13" t="s">
        <v>202</v>
      </c>
      <c r="W525" s="94">
        <f t="shared" ref="W525:AU525" si="237">W264</f>
        <v>0</v>
      </c>
      <c r="X525" s="94">
        <f t="shared" si="237"/>
        <v>0</v>
      </c>
      <c r="Y525" s="94">
        <f t="shared" si="237"/>
        <v>0</v>
      </c>
      <c r="Z525" s="94">
        <f t="shared" si="237"/>
        <v>0</v>
      </c>
      <c r="AA525" s="94">
        <f t="shared" si="237"/>
        <v>0</v>
      </c>
      <c r="AB525" s="94">
        <f t="shared" si="237"/>
        <v>0</v>
      </c>
      <c r="AC525" s="94">
        <f t="shared" si="237"/>
        <v>0</v>
      </c>
      <c r="AD525" s="94">
        <f t="shared" si="237"/>
        <v>0</v>
      </c>
      <c r="AE525" s="94">
        <f t="shared" si="237"/>
        <v>0</v>
      </c>
      <c r="AF525" s="94">
        <f t="shared" si="237"/>
        <v>0</v>
      </c>
      <c r="AG525" s="94">
        <f t="shared" si="237"/>
        <v>0</v>
      </c>
      <c r="AH525" s="9">
        <f t="shared" si="237"/>
        <v>0</v>
      </c>
      <c r="AI525" s="9">
        <f t="shared" si="237"/>
        <v>0</v>
      </c>
      <c r="AJ525" s="9">
        <f t="shared" si="237"/>
        <v>0</v>
      </c>
      <c r="AK525" s="94">
        <f t="shared" si="237"/>
        <v>0</v>
      </c>
      <c r="AL525" s="94">
        <f t="shared" si="237"/>
        <v>0</v>
      </c>
      <c r="AM525" s="94">
        <f t="shared" si="237"/>
        <v>0</v>
      </c>
      <c r="AN525" s="94">
        <f t="shared" si="237"/>
        <v>0</v>
      </c>
      <c r="AO525" s="94">
        <f t="shared" si="237"/>
        <v>0</v>
      </c>
      <c r="AP525" s="94">
        <f t="shared" si="237"/>
        <v>0</v>
      </c>
      <c r="AQ525" s="94">
        <f t="shared" si="237"/>
        <v>0</v>
      </c>
      <c r="AR525" s="94">
        <f t="shared" si="237"/>
        <v>0</v>
      </c>
      <c r="AS525" s="94">
        <f t="shared" si="237"/>
        <v>0</v>
      </c>
      <c r="AT525" s="94">
        <f t="shared" si="237"/>
        <v>0</v>
      </c>
      <c r="AU525" s="9">
        <f t="shared" si="237"/>
        <v>0</v>
      </c>
      <c r="AV525" s="303"/>
    </row>
    <row r="526" spans="1:48" ht="17.25" customHeight="1" x14ac:dyDescent="0.25">
      <c r="A526" s="489"/>
      <c r="B526" s="490"/>
      <c r="C526" s="490"/>
      <c r="D526" s="490"/>
      <c r="E526" s="490"/>
      <c r="F526" s="11"/>
      <c r="G526" s="11"/>
      <c r="H526" s="11"/>
      <c r="I526" s="11"/>
      <c r="J526" s="11"/>
      <c r="K526" s="11"/>
      <c r="L526" s="9">
        <f t="shared" ref="L526:T526" si="238">L265+L345+L432+L455+L481+L518</f>
        <v>3870.5491700000002</v>
      </c>
      <c r="M526" s="9">
        <f t="shared" si="238"/>
        <v>2276.3398100000009</v>
      </c>
      <c r="N526" s="231">
        <f t="shared" si="238"/>
        <v>601.69805000000008</v>
      </c>
      <c r="O526" s="231">
        <f t="shared" si="238"/>
        <v>293.33875</v>
      </c>
      <c r="P526" s="231">
        <f t="shared" si="238"/>
        <v>51.15872000000001</v>
      </c>
      <c r="Q526" s="231">
        <f t="shared" si="238"/>
        <v>226.74466000000001</v>
      </c>
      <c r="R526" s="231">
        <f t="shared" si="238"/>
        <v>776.03619000000003</v>
      </c>
      <c r="S526" s="231">
        <f t="shared" si="238"/>
        <v>879.85803999999996</v>
      </c>
      <c r="T526" s="231">
        <f t="shared" si="238"/>
        <v>181.02941000000001</v>
      </c>
      <c r="U526" s="232">
        <f>SUM(N526:T526)</f>
        <v>3009.86382</v>
      </c>
      <c r="V526" s="338" t="s">
        <v>11</v>
      </c>
      <c r="W526" s="339">
        <f t="shared" ref="W526:AU526" si="239">W265+W345+W432+W455+W481+W518</f>
        <v>226844.65999999997</v>
      </c>
      <c r="X526" s="339">
        <f t="shared" si="239"/>
        <v>55734.946000000004</v>
      </c>
      <c r="Y526" s="339">
        <f t="shared" si="239"/>
        <v>1070</v>
      </c>
      <c r="Z526" s="339">
        <f t="shared" si="239"/>
        <v>1070</v>
      </c>
      <c r="AA526" s="339">
        <f t="shared" si="239"/>
        <v>1070</v>
      </c>
      <c r="AB526" s="339">
        <f t="shared" si="239"/>
        <v>1070</v>
      </c>
      <c r="AC526" s="339">
        <f t="shared" si="239"/>
        <v>1070</v>
      </c>
      <c r="AD526" s="339">
        <f t="shared" si="239"/>
        <v>1070</v>
      </c>
      <c r="AE526" s="339">
        <f t="shared" si="239"/>
        <v>1094.7</v>
      </c>
      <c r="AF526" s="340">
        <f t="shared" si="239"/>
        <v>1800.8927800000001</v>
      </c>
      <c r="AG526" s="339">
        <f t="shared" si="239"/>
        <v>1720.587</v>
      </c>
      <c r="AH526" s="231">
        <f t="shared" si="239"/>
        <v>870.53</v>
      </c>
      <c r="AI526" s="231">
        <f t="shared" si="239"/>
        <v>870.53</v>
      </c>
      <c r="AJ526" s="231">
        <f t="shared" si="239"/>
        <v>870.53</v>
      </c>
      <c r="AK526" s="194">
        <f t="shared" si="239"/>
        <v>10400.71933</v>
      </c>
      <c r="AL526" s="194">
        <f t="shared" si="239"/>
        <v>10150.356</v>
      </c>
      <c r="AM526" s="194">
        <f t="shared" si="239"/>
        <v>0</v>
      </c>
      <c r="AN526" s="194">
        <f t="shared" si="239"/>
        <v>0</v>
      </c>
      <c r="AO526" s="194">
        <f t="shared" si="239"/>
        <v>0</v>
      </c>
      <c r="AP526" s="194">
        <f t="shared" si="239"/>
        <v>0</v>
      </c>
      <c r="AQ526" s="194">
        <f t="shared" si="239"/>
        <v>0</v>
      </c>
      <c r="AR526" s="194">
        <f t="shared" si="239"/>
        <v>0</v>
      </c>
      <c r="AS526" s="194">
        <f t="shared" si="239"/>
        <v>0</v>
      </c>
      <c r="AT526" s="194">
        <f t="shared" si="239"/>
        <v>0</v>
      </c>
      <c r="AU526" s="231">
        <f t="shared" si="239"/>
        <v>0</v>
      </c>
      <c r="AV526" s="329"/>
    </row>
    <row r="527" spans="1:48" s="85" customFormat="1" ht="17.25" customHeight="1" x14ac:dyDescent="0.25">
      <c r="A527" s="168"/>
      <c r="B527" s="169"/>
      <c r="C527" s="175" t="s">
        <v>917</v>
      </c>
      <c r="D527" s="169"/>
      <c r="E527" s="169"/>
      <c r="F527" s="170"/>
      <c r="G527" s="170"/>
      <c r="H527" s="170"/>
      <c r="I527" s="170"/>
      <c r="J527" s="170"/>
      <c r="K527" s="170"/>
      <c r="L527" s="84"/>
      <c r="M527" s="84"/>
      <c r="N527" s="238"/>
      <c r="O527" s="238"/>
      <c r="P527" s="238"/>
      <c r="Q527" s="238"/>
      <c r="R527" s="238"/>
      <c r="S527" s="238"/>
      <c r="T527" s="238"/>
      <c r="U527" s="90"/>
      <c r="V527" s="90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40"/>
      <c r="AI527" s="240"/>
      <c r="AJ527" s="240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40"/>
      <c r="AV527" s="332"/>
    </row>
    <row r="528" spans="1:48" ht="15.75" hidden="1" customHeight="1" x14ac:dyDescent="0.25">
      <c r="A528" s="406" t="s">
        <v>624</v>
      </c>
      <c r="B528" s="407"/>
      <c r="C528" s="407"/>
      <c r="D528" s="407"/>
      <c r="E528" s="407"/>
      <c r="F528" s="407"/>
      <c r="G528" s="407"/>
      <c r="H528" s="407"/>
      <c r="I528" s="407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  <c r="V528" s="407"/>
      <c r="W528" s="408"/>
      <c r="X528" s="408"/>
      <c r="Y528" s="408"/>
      <c r="Z528" s="408"/>
      <c r="AA528" s="408"/>
      <c r="AB528" s="408"/>
      <c r="AC528" s="408"/>
      <c r="AD528" s="408"/>
      <c r="AE528" s="408"/>
      <c r="AF528" s="408"/>
      <c r="AG528" s="408"/>
      <c r="AH528" s="408"/>
      <c r="AI528" s="408"/>
      <c r="AJ528" s="408"/>
      <c r="AK528" s="408"/>
      <c r="AL528" s="408"/>
      <c r="AM528" s="408"/>
      <c r="AN528" s="408"/>
      <c r="AO528" s="408"/>
      <c r="AP528" s="408"/>
      <c r="AQ528" s="408"/>
      <c r="AR528" s="408"/>
      <c r="AS528" s="408"/>
      <c r="AT528" s="408"/>
      <c r="AU528" s="408"/>
      <c r="AV528" s="409"/>
    </row>
    <row r="529" spans="1:48" ht="15.75" hidden="1" customHeight="1" x14ac:dyDescent="0.25">
      <c r="A529" s="406" t="s">
        <v>625</v>
      </c>
      <c r="B529" s="407"/>
      <c r="C529" s="407"/>
      <c r="D529" s="407"/>
      <c r="E529" s="407"/>
      <c r="F529" s="407"/>
      <c r="G529" s="407"/>
      <c r="H529" s="407"/>
      <c r="I529" s="407"/>
      <c r="J529" s="407"/>
      <c r="K529" s="407"/>
      <c r="L529" s="407"/>
      <c r="M529" s="407"/>
      <c r="N529" s="407"/>
      <c r="O529" s="407"/>
      <c r="P529" s="407"/>
      <c r="Q529" s="407"/>
      <c r="R529" s="407"/>
      <c r="S529" s="407"/>
      <c r="T529" s="407"/>
      <c r="U529" s="407"/>
      <c r="V529" s="407"/>
      <c r="W529" s="408"/>
      <c r="X529" s="408"/>
      <c r="Y529" s="408"/>
      <c r="Z529" s="408"/>
      <c r="AA529" s="408"/>
      <c r="AB529" s="408"/>
      <c r="AC529" s="408"/>
      <c r="AD529" s="408"/>
      <c r="AE529" s="408"/>
      <c r="AF529" s="408"/>
      <c r="AG529" s="408"/>
      <c r="AH529" s="408"/>
      <c r="AI529" s="408"/>
      <c r="AJ529" s="408"/>
      <c r="AK529" s="408"/>
      <c r="AL529" s="408"/>
      <c r="AM529" s="408"/>
      <c r="AN529" s="408"/>
      <c r="AO529" s="408"/>
      <c r="AP529" s="408"/>
      <c r="AQ529" s="408"/>
      <c r="AR529" s="408"/>
      <c r="AS529" s="408"/>
      <c r="AT529" s="408"/>
      <c r="AU529" s="408"/>
      <c r="AV529" s="409"/>
    </row>
    <row r="530" spans="1:48" ht="19.5" hidden="1" customHeight="1" x14ac:dyDescent="0.25">
      <c r="A530" s="503" t="s">
        <v>626</v>
      </c>
      <c r="B530" s="504"/>
      <c r="C530" s="504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5"/>
      <c r="X530" s="505"/>
      <c r="Y530" s="505"/>
      <c r="Z530" s="505"/>
      <c r="AA530" s="505"/>
      <c r="AB530" s="505"/>
      <c r="AC530" s="505"/>
      <c r="AD530" s="505"/>
      <c r="AE530" s="505"/>
      <c r="AF530" s="505"/>
      <c r="AG530" s="505"/>
      <c r="AH530" s="505"/>
      <c r="AI530" s="505"/>
      <c r="AJ530" s="505"/>
      <c r="AK530" s="505"/>
      <c r="AL530" s="505"/>
      <c r="AM530" s="505"/>
      <c r="AN530" s="505"/>
      <c r="AO530" s="505"/>
      <c r="AP530" s="505"/>
      <c r="AQ530" s="505"/>
      <c r="AR530" s="505"/>
      <c r="AS530" s="505"/>
      <c r="AT530" s="505"/>
      <c r="AU530" s="505"/>
      <c r="AV530" s="506"/>
    </row>
    <row r="531" spans="1:48" ht="19.5" customHeight="1" x14ac:dyDescent="0.25">
      <c r="A531" s="498" t="s">
        <v>53</v>
      </c>
      <c r="B531" s="499" t="s">
        <v>345</v>
      </c>
      <c r="C531" s="603" t="s">
        <v>627</v>
      </c>
      <c r="D531" s="500" t="s">
        <v>628</v>
      </c>
      <c r="E531" s="501" t="s">
        <v>629</v>
      </c>
      <c r="F531" s="83" t="s">
        <v>18</v>
      </c>
      <c r="G531" s="83" t="s">
        <v>20</v>
      </c>
      <c r="H531" s="83" t="s">
        <v>59</v>
      </c>
      <c r="I531" s="83" t="s">
        <v>630</v>
      </c>
      <c r="J531" s="502">
        <v>2019</v>
      </c>
      <c r="K531" s="502">
        <v>2021</v>
      </c>
      <c r="L531" s="519">
        <v>74.498999999999995</v>
      </c>
      <c r="M531" s="519">
        <f>Q536+R536+S536+T536</f>
        <v>0</v>
      </c>
      <c r="N531" s="84">
        <v>0</v>
      </c>
      <c r="O531" s="84">
        <v>0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  <c r="U531" s="84">
        <f>SUM(N531:T531)</f>
        <v>0</v>
      </c>
      <c r="V531" s="171" t="s">
        <v>3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193">
        <v>0</v>
      </c>
      <c r="AD531" s="193">
        <v>0</v>
      </c>
      <c r="AE531" s="193">
        <v>0</v>
      </c>
      <c r="AF531" s="193">
        <v>0</v>
      </c>
      <c r="AG531" s="193">
        <v>0</v>
      </c>
      <c r="AH531" s="84">
        <v>0</v>
      </c>
      <c r="AI531" s="84">
        <v>0</v>
      </c>
      <c r="AJ531" s="84">
        <v>0</v>
      </c>
      <c r="AK531" s="193">
        <v>0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84">
        <v>0</v>
      </c>
      <c r="AV531" s="303"/>
    </row>
    <row r="532" spans="1:48" ht="17.25" customHeight="1" x14ac:dyDescent="0.25">
      <c r="A532" s="498"/>
      <c r="B532" s="499"/>
      <c r="C532" s="603"/>
      <c r="D532" s="500"/>
      <c r="E532" s="501"/>
      <c r="F532" s="83" t="s">
        <v>19</v>
      </c>
      <c r="G532" s="83" t="s">
        <v>22</v>
      </c>
      <c r="H532" s="83" t="s">
        <v>59</v>
      </c>
      <c r="I532" s="83" t="s">
        <v>631</v>
      </c>
      <c r="J532" s="502"/>
      <c r="K532" s="502"/>
      <c r="L532" s="519"/>
      <c r="M532" s="519"/>
      <c r="N532" s="9">
        <v>24.18074</v>
      </c>
      <c r="O532" s="9">
        <v>24.18074</v>
      </c>
      <c r="P532" s="9">
        <v>26.137560000000001</v>
      </c>
      <c r="Q532" s="84">
        <v>0</v>
      </c>
      <c r="R532" s="84">
        <v>0</v>
      </c>
      <c r="S532" s="84">
        <v>0</v>
      </c>
      <c r="T532" s="84">
        <v>0</v>
      </c>
      <c r="U532" s="84">
        <f t="shared" ref="U532:U550" si="240">SUM(N532:T532)</f>
        <v>74.499040000000008</v>
      </c>
      <c r="V532" s="172" t="s">
        <v>8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193">
        <v>0</v>
      </c>
      <c r="AD532" s="193">
        <v>0</v>
      </c>
      <c r="AE532" s="193">
        <v>0</v>
      </c>
      <c r="AF532" s="193">
        <v>0</v>
      </c>
      <c r="AG532" s="193">
        <v>0</v>
      </c>
      <c r="AH532" s="84">
        <v>0</v>
      </c>
      <c r="AI532" s="84">
        <v>0</v>
      </c>
      <c r="AJ532" s="84">
        <v>0</v>
      </c>
      <c r="AK532" s="193">
        <v>0</v>
      </c>
      <c r="AL532" s="193">
        <v>0</v>
      </c>
      <c r="AM532" s="193">
        <v>0</v>
      </c>
      <c r="AN532" s="193">
        <v>0</v>
      </c>
      <c r="AO532" s="193">
        <v>0</v>
      </c>
      <c r="AP532" s="193">
        <v>0</v>
      </c>
      <c r="AQ532" s="193">
        <v>0</v>
      </c>
      <c r="AR532" s="193">
        <v>0</v>
      </c>
      <c r="AS532" s="193">
        <v>0</v>
      </c>
      <c r="AT532" s="193">
        <v>0</v>
      </c>
      <c r="AU532" s="84">
        <v>0</v>
      </c>
      <c r="AV532" s="303"/>
    </row>
    <row r="533" spans="1:48" ht="17.25" customHeight="1" x14ac:dyDescent="0.25">
      <c r="A533" s="498"/>
      <c r="B533" s="499"/>
      <c r="C533" s="603"/>
      <c r="D533" s="500"/>
      <c r="E533" s="501"/>
      <c r="F533" s="497" t="s">
        <v>39</v>
      </c>
      <c r="G533" s="497" t="s">
        <v>632</v>
      </c>
      <c r="H533" s="497" t="s">
        <v>59</v>
      </c>
      <c r="I533" s="497" t="s">
        <v>633</v>
      </c>
      <c r="J533" s="502"/>
      <c r="K533" s="502"/>
      <c r="L533" s="519"/>
      <c r="M533" s="519"/>
      <c r="N533" s="9">
        <v>0</v>
      </c>
      <c r="O533" s="9">
        <v>0</v>
      </c>
      <c r="P533" s="9">
        <v>0</v>
      </c>
      <c r="Q533" s="84">
        <v>0</v>
      </c>
      <c r="R533" s="84">
        <v>0</v>
      </c>
      <c r="S533" s="84">
        <v>0</v>
      </c>
      <c r="T533" s="84">
        <v>0</v>
      </c>
      <c r="U533" s="84">
        <f t="shared" si="240"/>
        <v>0</v>
      </c>
      <c r="V533" s="171" t="s">
        <v>50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193">
        <v>0</v>
      </c>
      <c r="AD533" s="193">
        <v>0</v>
      </c>
      <c r="AE533" s="193">
        <v>0</v>
      </c>
      <c r="AF533" s="193">
        <v>0</v>
      </c>
      <c r="AG533" s="193">
        <v>0</v>
      </c>
      <c r="AH533" s="84">
        <v>0</v>
      </c>
      <c r="AI533" s="84">
        <v>0</v>
      </c>
      <c r="AJ533" s="84">
        <v>0</v>
      </c>
      <c r="AK533" s="193">
        <v>0</v>
      </c>
      <c r="AL533" s="193">
        <v>0</v>
      </c>
      <c r="AM533" s="193">
        <v>0</v>
      </c>
      <c r="AN533" s="193">
        <v>0</v>
      </c>
      <c r="AO533" s="193">
        <v>0</v>
      </c>
      <c r="AP533" s="193">
        <v>0</v>
      </c>
      <c r="AQ533" s="193">
        <v>0</v>
      </c>
      <c r="AR533" s="193">
        <v>0</v>
      </c>
      <c r="AS533" s="193">
        <v>0</v>
      </c>
      <c r="AT533" s="193">
        <v>0</v>
      </c>
      <c r="AU533" s="84">
        <v>0</v>
      </c>
      <c r="AV533" s="303"/>
    </row>
    <row r="534" spans="1:48" ht="17.25" customHeight="1" x14ac:dyDescent="0.25">
      <c r="A534" s="498"/>
      <c r="B534" s="499"/>
      <c r="C534" s="603"/>
      <c r="D534" s="500"/>
      <c r="E534" s="501"/>
      <c r="F534" s="497"/>
      <c r="G534" s="497"/>
      <c r="H534" s="497"/>
      <c r="I534" s="497"/>
      <c r="J534" s="502"/>
      <c r="K534" s="502"/>
      <c r="L534" s="519"/>
      <c r="M534" s="519"/>
      <c r="N534" s="9">
        <v>0</v>
      </c>
      <c r="O534" s="9">
        <v>0</v>
      </c>
      <c r="P534" s="9">
        <v>0</v>
      </c>
      <c r="Q534" s="84">
        <v>0</v>
      </c>
      <c r="R534" s="84">
        <v>0</v>
      </c>
      <c r="S534" s="84">
        <v>0</v>
      </c>
      <c r="T534" s="84">
        <v>0</v>
      </c>
      <c r="U534" s="84">
        <f t="shared" si="240"/>
        <v>0</v>
      </c>
      <c r="V534" s="171" t="s">
        <v>51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193">
        <v>0</v>
      </c>
      <c r="AD534" s="193">
        <v>0</v>
      </c>
      <c r="AE534" s="193">
        <v>0</v>
      </c>
      <c r="AF534" s="193">
        <v>0</v>
      </c>
      <c r="AG534" s="193">
        <v>0</v>
      </c>
      <c r="AH534" s="84">
        <v>0</v>
      </c>
      <c r="AI534" s="84">
        <v>0</v>
      </c>
      <c r="AJ534" s="84">
        <v>0</v>
      </c>
      <c r="AK534" s="193">
        <v>0</v>
      </c>
      <c r="AL534" s="193">
        <v>0</v>
      </c>
      <c r="AM534" s="193">
        <v>0</v>
      </c>
      <c r="AN534" s="193">
        <v>0</v>
      </c>
      <c r="AO534" s="193">
        <v>0</v>
      </c>
      <c r="AP534" s="193">
        <v>0</v>
      </c>
      <c r="AQ534" s="193">
        <v>0</v>
      </c>
      <c r="AR534" s="193">
        <v>0</v>
      </c>
      <c r="AS534" s="193">
        <v>0</v>
      </c>
      <c r="AT534" s="193">
        <v>0</v>
      </c>
      <c r="AU534" s="84">
        <v>0</v>
      </c>
      <c r="AV534" s="303"/>
    </row>
    <row r="535" spans="1:48" ht="17.25" customHeight="1" x14ac:dyDescent="0.25">
      <c r="A535" s="498"/>
      <c r="B535" s="499"/>
      <c r="C535" s="603"/>
      <c r="D535" s="500"/>
      <c r="E535" s="501"/>
      <c r="F535" s="497"/>
      <c r="G535" s="497"/>
      <c r="H535" s="497"/>
      <c r="I535" s="497"/>
      <c r="J535" s="502"/>
      <c r="K535" s="502"/>
      <c r="L535" s="519"/>
      <c r="M535" s="519"/>
      <c r="N535" s="86">
        <v>0</v>
      </c>
      <c r="O535" s="86">
        <v>0</v>
      </c>
      <c r="P535" s="86">
        <v>0</v>
      </c>
      <c r="Q535" s="87">
        <v>0</v>
      </c>
      <c r="R535" s="87">
        <v>0</v>
      </c>
      <c r="S535" s="87">
        <v>0</v>
      </c>
      <c r="T535" s="87">
        <v>0</v>
      </c>
      <c r="U535" s="84">
        <f t="shared" si="240"/>
        <v>0</v>
      </c>
      <c r="V535" s="171" t="s">
        <v>52</v>
      </c>
      <c r="W535" s="208">
        <v>0</v>
      </c>
      <c r="X535" s="208">
        <v>0</v>
      </c>
      <c r="Y535" s="208">
        <v>0</v>
      </c>
      <c r="Z535" s="208">
        <v>0</v>
      </c>
      <c r="AA535" s="208">
        <v>0</v>
      </c>
      <c r="AB535" s="208">
        <v>0</v>
      </c>
      <c r="AC535" s="208">
        <v>0</v>
      </c>
      <c r="AD535" s="208">
        <v>0</v>
      </c>
      <c r="AE535" s="208">
        <v>0</v>
      </c>
      <c r="AF535" s="208">
        <v>0</v>
      </c>
      <c r="AG535" s="208">
        <v>0</v>
      </c>
      <c r="AH535" s="87">
        <v>0</v>
      </c>
      <c r="AI535" s="87">
        <v>0</v>
      </c>
      <c r="AJ535" s="87">
        <v>0</v>
      </c>
      <c r="AK535" s="208">
        <v>0</v>
      </c>
      <c r="AL535" s="208">
        <v>0</v>
      </c>
      <c r="AM535" s="208">
        <v>0</v>
      </c>
      <c r="AN535" s="208">
        <v>0</v>
      </c>
      <c r="AO535" s="208">
        <v>0</v>
      </c>
      <c r="AP535" s="208">
        <v>0</v>
      </c>
      <c r="AQ535" s="208">
        <v>0</v>
      </c>
      <c r="AR535" s="208">
        <v>0</v>
      </c>
      <c r="AS535" s="208">
        <v>0</v>
      </c>
      <c r="AT535" s="208">
        <v>0</v>
      </c>
      <c r="AU535" s="87">
        <v>0</v>
      </c>
      <c r="AV535" s="303"/>
    </row>
    <row r="536" spans="1:48" ht="17.25" customHeight="1" x14ac:dyDescent="0.25">
      <c r="A536" s="498"/>
      <c r="B536" s="499"/>
      <c r="C536" s="603"/>
      <c r="D536" s="500"/>
      <c r="E536" s="501"/>
      <c r="F536" s="497"/>
      <c r="G536" s="497"/>
      <c r="H536" s="497"/>
      <c r="I536" s="497"/>
      <c r="J536" s="502"/>
      <c r="K536" s="502"/>
      <c r="L536" s="519"/>
      <c r="M536" s="519"/>
      <c r="N536" s="88">
        <f>SUM(N531:N535)</f>
        <v>24.18074</v>
      </c>
      <c r="O536" s="88">
        <f t="shared" ref="O536:T536" si="241">SUM(O531:O535)</f>
        <v>24.18074</v>
      </c>
      <c r="P536" s="88">
        <f t="shared" si="241"/>
        <v>26.137560000000001</v>
      </c>
      <c r="Q536" s="176">
        <f t="shared" si="241"/>
        <v>0</v>
      </c>
      <c r="R536" s="176">
        <f t="shared" si="241"/>
        <v>0</v>
      </c>
      <c r="S536" s="176">
        <f t="shared" si="241"/>
        <v>0</v>
      </c>
      <c r="T536" s="176">
        <f t="shared" si="241"/>
        <v>0</v>
      </c>
      <c r="U536" s="177">
        <f t="shared" si="240"/>
        <v>74.499040000000008</v>
      </c>
      <c r="V536" s="178" t="s">
        <v>11</v>
      </c>
      <c r="W536" s="194">
        <f t="shared" ref="W536:AU536" si="242">SUM(W531:W535)</f>
        <v>0</v>
      </c>
      <c r="X536" s="194">
        <f t="shared" si="242"/>
        <v>0</v>
      </c>
      <c r="Y536" s="194">
        <f t="shared" si="242"/>
        <v>0</v>
      </c>
      <c r="Z536" s="194">
        <f t="shared" si="242"/>
        <v>0</v>
      </c>
      <c r="AA536" s="194">
        <f t="shared" si="242"/>
        <v>0</v>
      </c>
      <c r="AB536" s="194">
        <f t="shared" si="242"/>
        <v>0</v>
      </c>
      <c r="AC536" s="194">
        <f t="shared" si="242"/>
        <v>0</v>
      </c>
      <c r="AD536" s="194">
        <f t="shared" si="242"/>
        <v>0</v>
      </c>
      <c r="AE536" s="194">
        <f t="shared" si="242"/>
        <v>0</v>
      </c>
      <c r="AF536" s="194">
        <f t="shared" si="242"/>
        <v>0</v>
      </c>
      <c r="AG536" s="194">
        <f t="shared" si="242"/>
        <v>0</v>
      </c>
      <c r="AH536" s="176">
        <f t="shared" si="242"/>
        <v>0</v>
      </c>
      <c r="AI536" s="176">
        <f t="shared" si="242"/>
        <v>0</v>
      </c>
      <c r="AJ536" s="176">
        <f t="shared" si="242"/>
        <v>0</v>
      </c>
      <c r="AK536" s="194">
        <f t="shared" si="242"/>
        <v>0</v>
      </c>
      <c r="AL536" s="194">
        <f t="shared" si="242"/>
        <v>0</v>
      </c>
      <c r="AM536" s="194">
        <f t="shared" si="242"/>
        <v>0</v>
      </c>
      <c r="AN536" s="194">
        <f t="shared" si="242"/>
        <v>0</v>
      </c>
      <c r="AO536" s="194">
        <f t="shared" si="242"/>
        <v>0</v>
      </c>
      <c r="AP536" s="194">
        <f t="shared" si="242"/>
        <v>0</v>
      </c>
      <c r="AQ536" s="194">
        <f t="shared" si="242"/>
        <v>0</v>
      </c>
      <c r="AR536" s="194">
        <f t="shared" si="242"/>
        <v>0</v>
      </c>
      <c r="AS536" s="194">
        <f t="shared" si="242"/>
        <v>0</v>
      </c>
      <c r="AT536" s="194">
        <f t="shared" si="242"/>
        <v>0</v>
      </c>
      <c r="AU536" s="176">
        <f t="shared" si="242"/>
        <v>0</v>
      </c>
      <c r="AV536" s="329"/>
    </row>
    <row r="537" spans="1:48" ht="17.25" customHeight="1" x14ac:dyDescent="0.25">
      <c r="A537" s="498"/>
      <c r="B537" s="499" t="s">
        <v>344</v>
      </c>
      <c r="C537" s="603" t="s">
        <v>634</v>
      </c>
      <c r="D537" s="500" t="s">
        <v>635</v>
      </c>
      <c r="E537" s="501" t="s">
        <v>636</v>
      </c>
      <c r="F537" s="83" t="s">
        <v>18</v>
      </c>
      <c r="G537" s="83" t="s">
        <v>20</v>
      </c>
      <c r="H537" s="83" t="s">
        <v>296</v>
      </c>
      <c r="I537" s="83" t="s">
        <v>296</v>
      </c>
      <c r="J537" s="502">
        <v>2020</v>
      </c>
      <c r="K537" s="502">
        <v>2021</v>
      </c>
      <c r="L537" s="519">
        <v>204.84899999999999</v>
      </c>
      <c r="M537" s="519">
        <f>Q542+R542+S542+T542</f>
        <v>0</v>
      </c>
      <c r="N537" s="86">
        <v>0</v>
      </c>
      <c r="O537" s="86">
        <v>0</v>
      </c>
      <c r="P537" s="86">
        <v>0</v>
      </c>
      <c r="Q537" s="87">
        <v>0</v>
      </c>
      <c r="R537" s="87">
        <v>0</v>
      </c>
      <c r="S537" s="87">
        <v>0</v>
      </c>
      <c r="T537" s="87">
        <v>0</v>
      </c>
      <c r="U537" s="84">
        <f>SUM(N537:T537)</f>
        <v>0</v>
      </c>
      <c r="V537" s="171" t="s">
        <v>3</v>
      </c>
      <c r="W537" s="208">
        <v>0</v>
      </c>
      <c r="X537" s="208">
        <v>0</v>
      </c>
      <c r="Y537" s="208">
        <v>0</v>
      </c>
      <c r="Z537" s="208">
        <v>0</v>
      </c>
      <c r="AA537" s="208">
        <v>0</v>
      </c>
      <c r="AB537" s="208">
        <v>0</v>
      </c>
      <c r="AC537" s="208">
        <v>0</v>
      </c>
      <c r="AD537" s="208">
        <v>0</v>
      </c>
      <c r="AE537" s="208">
        <v>0</v>
      </c>
      <c r="AF537" s="208">
        <v>0</v>
      </c>
      <c r="AG537" s="208">
        <v>0</v>
      </c>
      <c r="AH537" s="87">
        <v>0</v>
      </c>
      <c r="AI537" s="87">
        <v>0</v>
      </c>
      <c r="AJ537" s="87">
        <v>0</v>
      </c>
      <c r="AK537" s="208">
        <v>0</v>
      </c>
      <c r="AL537" s="208">
        <v>0</v>
      </c>
      <c r="AM537" s="208">
        <v>0</v>
      </c>
      <c r="AN537" s="208">
        <v>0</v>
      </c>
      <c r="AO537" s="208">
        <v>0</v>
      </c>
      <c r="AP537" s="208">
        <v>0</v>
      </c>
      <c r="AQ537" s="208">
        <v>0</v>
      </c>
      <c r="AR537" s="208">
        <v>0</v>
      </c>
      <c r="AS537" s="208">
        <v>0</v>
      </c>
      <c r="AT537" s="208">
        <v>0</v>
      </c>
      <c r="AU537" s="87">
        <v>0</v>
      </c>
      <c r="AV537" s="303"/>
    </row>
    <row r="538" spans="1:48" ht="17.25" customHeight="1" x14ac:dyDescent="0.25">
      <c r="A538" s="498"/>
      <c r="B538" s="499"/>
      <c r="C538" s="603"/>
      <c r="D538" s="500"/>
      <c r="E538" s="501"/>
      <c r="F538" s="83" t="s">
        <v>19</v>
      </c>
      <c r="G538" s="83" t="s">
        <v>22</v>
      </c>
      <c r="H538" s="83" t="s">
        <v>296</v>
      </c>
      <c r="I538" s="83" t="s">
        <v>296</v>
      </c>
      <c r="J538" s="502"/>
      <c r="K538" s="502"/>
      <c r="L538" s="519"/>
      <c r="M538" s="519"/>
      <c r="N538" s="86">
        <v>0</v>
      </c>
      <c r="O538" s="86">
        <v>8.1918400000000009</v>
      </c>
      <c r="P538" s="86">
        <v>1.17269</v>
      </c>
      <c r="Q538" s="87">
        <v>0</v>
      </c>
      <c r="R538" s="87">
        <v>0</v>
      </c>
      <c r="S538" s="87">
        <v>0</v>
      </c>
      <c r="T538" s="87">
        <v>0</v>
      </c>
      <c r="U538" s="84">
        <f>SUM(N538:T538)</f>
        <v>9.3645300000000002</v>
      </c>
      <c r="V538" s="172" t="s">
        <v>8</v>
      </c>
      <c r="W538" s="208">
        <v>0</v>
      </c>
      <c r="X538" s="208">
        <v>0</v>
      </c>
      <c r="Y538" s="208">
        <v>0</v>
      </c>
      <c r="Z538" s="208">
        <v>0</v>
      </c>
      <c r="AA538" s="208">
        <v>0</v>
      </c>
      <c r="AB538" s="208">
        <v>0</v>
      </c>
      <c r="AC538" s="208">
        <v>0</v>
      </c>
      <c r="AD538" s="208">
        <v>0</v>
      </c>
      <c r="AE538" s="208">
        <v>0</v>
      </c>
      <c r="AF538" s="208">
        <v>0</v>
      </c>
      <c r="AG538" s="208">
        <v>0</v>
      </c>
      <c r="AH538" s="87">
        <v>0</v>
      </c>
      <c r="AI538" s="87">
        <v>0</v>
      </c>
      <c r="AJ538" s="87">
        <v>0</v>
      </c>
      <c r="AK538" s="208">
        <v>0</v>
      </c>
      <c r="AL538" s="208">
        <v>0</v>
      </c>
      <c r="AM538" s="208">
        <v>0</v>
      </c>
      <c r="AN538" s="208">
        <v>0</v>
      </c>
      <c r="AO538" s="208">
        <v>0</v>
      </c>
      <c r="AP538" s="208">
        <v>0</v>
      </c>
      <c r="AQ538" s="208">
        <v>0</v>
      </c>
      <c r="AR538" s="208">
        <v>0</v>
      </c>
      <c r="AS538" s="208">
        <v>0</v>
      </c>
      <c r="AT538" s="208">
        <v>0</v>
      </c>
      <c r="AU538" s="87">
        <v>0</v>
      </c>
      <c r="AV538" s="303"/>
    </row>
    <row r="539" spans="1:48" ht="19.5" customHeight="1" x14ac:dyDescent="0.25">
      <c r="A539" s="498"/>
      <c r="B539" s="499"/>
      <c r="C539" s="603"/>
      <c r="D539" s="500"/>
      <c r="E539" s="501"/>
      <c r="F539" s="497" t="s">
        <v>39</v>
      </c>
      <c r="G539" s="497" t="s">
        <v>21</v>
      </c>
      <c r="H539" s="497" t="s">
        <v>59</v>
      </c>
      <c r="I539" s="497" t="s">
        <v>305</v>
      </c>
      <c r="J539" s="502"/>
      <c r="K539" s="502"/>
      <c r="L539" s="519"/>
      <c r="M539" s="519"/>
      <c r="N539" s="86">
        <v>0</v>
      </c>
      <c r="O539" s="86">
        <v>0</v>
      </c>
      <c r="P539" s="86">
        <v>0</v>
      </c>
      <c r="Q539" s="87">
        <v>0</v>
      </c>
      <c r="R539" s="87">
        <v>0</v>
      </c>
      <c r="S539" s="87">
        <v>0</v>
      </c>
      <c r="T539" s="87">
        <v>0</v>
      </c>
      <c r="U539" s="84">
        <f>SUM(N539:T539)</f>
        <v>0</v>
      </c>
      <c r="V539" s="171" t="s">
        <v>50</v>
      </c>
      <c r="W539" s="208">
        <v>0</v>
      </c>
      <c r="X539" s="208">
        <v>0</v>
      </c>
      <c r="Y539" s="208">
        <v>0</v>
      </c>
      <c r="Z539" s="208">
        <v>0</v>
      </c>
      <c r="AA539" s="208">
        <v>0</v>
      </c>
      <c r="AB539" s="208">
        <v>0</v>
      </c>
      <c r="AC539" s="208">
        <v>0</v>
      </c>
      <c r="AD539" s="208">
        <v>0</v>
      </c>
      <c r="AE539" s="208">
        <v>0</v>
      </c>
      <c r="AF539" s="208">
        <v>0</v>
      </c>
      <c r="AG539" s="208">
        <v>0</v>
      </c>
      <c r="AH539" s="87">
        <v>0</v>
      </c>
      <c r="AI539" s="87">
        <v>0</v>
      </c>
      <c r="AJ539" s="87">
        <v>0</v>
      </c>
      <c r="AK539" s="208">
        <v>0</v>
      </c>
      <c r="AL539" s="208">
        <v>0</v>
      </c>
      <c r="AM539" s="208">
        <v>0</v>
      </c>
      <c r="AN539" s="208">
        <v>0</v>
      </c>
      <c r="AO539" s="208">
        <v>0</v>
      </c>
      <c r="AP539" s="208">
        <v>0</v>
      </c>
      <c r="AQ539" s="208">
        <v>0</v>
      </c>
      <c r="AR539" s="208">
        <v>0</v>
      </c>
      <c r="AS539" s="208">
        <v>0</v>
      </c>
      <c r="AT539" s="208">
        <v>0</v>
      </c>
      <c r="AU539" s="87">
        <v>0</v>
      </c>
      <c r="AV539" s="303"/>
    </row>
    <row r="540" spans="1:48" ht="17.25" customHeight="1" x14ac:dyDescent="0.25">
      <c r="A540" s="498"/>
      <c r="B540" s="499"/>
      <c r="C540" s="603"/>
      <c r="D540" s="500"/>
      <c r="E540" s="501"/>
      <c r="F540" s="497"/>
      <c r="G540" s="497"/>
      <c r="H540" s="497"/>
      <c r="I540" s="497"/>
      <c r="J540" s="502"/>
      <c r="K540" s="502"/>
      <c r="L540" s="519"/>
      <c r="M540" s="519"/>
      <c r="N540" s="87">
        <v>0</v>
      </c>
      <c r="O540" s="87">
        <v>0</v>
      </c>
      <c r="P540" s="87">
        <v>0</v>
      </c>
      <c r="Q540" s="87">
        <v>0</v>
      </c>
      <c r="R540" s="87">
        <v>0</v>
      </c>
      <c r="S540" s="87">
        <v>0</v>
      </c>
      <c r="T540" s="87">
        <v>0</v>
      </c>
      <c r="U540" s="84">
        <f>SUM(N540:T540)</f>
        <v>0</v>
      </c>
      <c r="V540" s="171" t="s">
        <v>51</v>
      </c>
      <c r="W540" s="208">
        <v>0</v>
      </c>
      <c r="X540" s="208">
        <v>0</v>
      </c>
      <c r="Y540" s="208">
        <v>0</v>
      </c>
      <c r="Z540" s="208">
        <v>0</v>
      </c>
      <c r="AA540" s="208">
        <v>0</v>
      </c>
      <c r="AB540" s="208">
        <v>0</v>
      </c>
      <c r="AC540" s="208">
        <v>0</v>
      </c>
      <c r="AD540" s="208">
        <v>0</v>
      </c>
      <c r="AE540" s="208">
        <v>0</v>
      </c>
      <c r="AF540" s="208">
        <v>0</v>
      </c>
      <c r="AG540" s="208">
        <v>0</v>
      </c>
      <c r="AH540" s="87">
        <v>0</v>
      </c>
      <c r="AI540" s="87">
        <v>0</v>
      </c>
      <c r="AJ540" s="87">
        <v>0</v>
      </c>
      <c r="AK540" s="208">
        <v>0</v>
      </c>
      <c r="AL540" s="208">
        <v>0</v>
      </c>
      <c r="AM540" s="208">
        <v>0</v>
      </c>
      <c r="AN540" s="208">
        <v>0</v>
      </c>
      <c r="AO540" s="208">
        <v>0</v>
      </c>
      <c r="AP540" s="208">
        <v>0</v>
      </c>
      <c r="AQ540" s="208">
        <v>0</v>
      </c>
      <c r="AR540" s="208">
        <v>0</v>
      </c>
      <c r="AS540" s="208">
        <v>0</v>
      </c>
      <c r="AT540" s="208">
        <v>0</v>
      </c>
      <c r="AU540" s="87">
        <v>0</v>
      </c>
      <c r="AV540" s="303"/>
    </row>
    <row r="541" spans="1:48" ht="17.25" customHeight="1" x14ac:dyDescent="0.25">
      <c r="A541" s="498"/>
      <c r="B541" s="499"/>
      <c r="C541" s="603"/>
      <c r="D541" s="500"/>
      <c r="E541" s="501"/>
      <c r="F541" s="497"/>
      <c r="G541" s="497"/>
      <c r="H541" s="497"/>
      <c r="I541" s="497"/>
      <c r="J541" s="502"/>
      <c r="K541" s="502"/>
      <c r="L541" s="519"/>
      <c r="M541" s="519"/>
      <c r="N541" s="87">
        <v>0</v>
      </c>
      <c r="O541" s="87">
        <v>195.48500000000001</v>
      </c>
      <c r="P541" s="87">
        <v>0</v>
      </c>
      <c r="Q541" s="87">
        <v>0</v>
      </c>
      <c r="R541" s="87">
        <v>0</v>
      </c>
      <c r="S541" s="87">
        <v>0</v>
      </c>
      <c r="T541" s="87">
        <v>0</v>
      </c>
      <c r="U541" s="84">
        <f>SUM(N541:T541)</f>
        <v>195.48500000000001</v>
      </c>
      <c r="V541" s="171" t="s">
        <v>52</v>
      </c>
      <c r="W541" s="208">
        <v>0</v>
      </c>
      <c r="X541" s="208">
        <v>0</v>
      </c>
      <c r="Y541" s="208">
        <v>0</v>
      </c>
      <c r="Z541" s="208">
        <v>0</v>
      </c>
      <c r="AA541" s="208">
        <v>0</v>
      </c>
      <c r="AB541" s="208">
        <v>0</v>
      </c>
      <c r="AC541" s="208">
        <v>0</v>
      </c>
      <c r="AD541" s="208">
        <v>0</v>
      </c>
      <c r="AE541" s="208">
        <v>0</v>
      </c>
      <c r="AF541" s="208">
        <v>0</v>
      </c>
      <c r="AG541" s="208">
        <v>0</v>
      </c>
      <c r="AH541" s="87">
        <v>0</v>
      </c>
      <c r="AI541" s="87">
        <v>0</v>
      </c>
      <c r="AJ541" s="87">
        <v>0</v>
      </c>
      <c r="AK541" s="208">
        <v>0</v>
      </c>
      <c r="AL541" s="208">
        <v>0</v>
      </c>
      <c r="AM541" s="208">
        <v>0</v>
      </c>
      <c r="AN541" s="208">
        <v>0</v>
      </c>
      <c r="AO541" s="208">
        <v>0</v>
      </c>
      <c r="AP541" s="208">
        <v>0</v>
      </c>
      <c r="AQ541" s="208">
        <v>0</v>
      </c>
      <c r="AR541" s="208">
        <v>0</v>
      </c>
      <c r="AS541" s="208">
        <v>0</v>
      </c>
      <c r="AT541" s="208">
        <v>0</v>
      </c>
      <c r="AU541" s="87">
        <v>0</v>
      </c>
      <c r="AV541" s="303"/>
    </row>
    <row r="542" spans="1:48" ht="17.25" customHeight="1" x14ac:dyDescent="0.25">
      <c r="A542" s="498"/>
      <c r="B542" s="499"/>
      <c r="C542" s="603"/>
      <c r="D542" s="500"/>
      <c r="E542" s="501"/>
      <c r="F542" s="497"/>
      <c r="G542" s="497"/>
      <c r="H542" s="497"/>
      <c r="I542" s="497"/>
      <c r="J542" s="502"/>
      <c r="K542" s="502"/>
      <c r="L542" s="519"/>
      <c r="M542" s="519"/>
      <c r="N542" s="89">
        <f t="shared" ref="N542:T542" si="243">SUM(N537:N541)</f>
        <v>0</v>
      </c>
      <c r="O542" s="89">
        <f t="shared" si="243"/>
        <v>203.67684000000003</v>
      </c>
      <c r="P542" s="89">
        <f t="shared" si="243"/>
        <v>1.17269</v>
      </c>
      <c r="Q542" s="176">
        <f t="shared" si="243"/>
        <v>0</v>
      </c>
      <c r="R542" s="176">
        <f t="shared" si="243"/>
        <v>0</v>
      </c>
      <c r="S542" s="176">
        <f t="shared" si="243"/>
        <v>0</v>
      </c>
      <c r="T542" s="176">
        <f t="shared" si="243"/>
        <v>0</v>
      </c>
      <c r="U542" s="177">
        <f t="shared" si="240"/>
        <v>204.84953000000002</v>
      </c>
      <c r="V542" s="178" t="s">
        <v>11</v>
      </c>
      <c r="W542" s="194">
        <f t="shared" ref="W542:AU542" si="244">SUM(W537:W541)</f>
        <v>0</v>
      </c>
      <c r="X542" s="194">
        <f t="shared" si="244"/>
        <v>0</v>
      </c>
      <c r="Y542" s="194">
        <f t="shared" si="244"/>
        <v>0</v>
      </c>
      <c r="Z542" s="194">
        <f t="shared" si="244"/>
        <v>0</v>
      </c>
      <c r="AA542" s="194">
        <f t="shared" si="244"/>
        <v>0</v>
      </c>
      <c r="AB542" s="194">
        <f t="shared" si="244"/>
        <v>0</v>
      </c>
      <c r="AC542" s="194">
        <f t="shared" si="244"/>
        <v>0</v>
      </c>
      <c r="AD542" s="194">
        <f t="shared" si="244"/>
        <v>0</v>
      </c>
      <c r="AE542" s="194">
        <f t="shared" si="244"/>
        <v>0</v>
      </c>
      <c r="AF542" s="194">
        <f t="shared" si="244"/>
        <v>0</v>
      </c>
      <c r="AG542" s="194">
        <f t="shared" si="244"/>
        <v>0</v>
      </c>
      <c r="AH542" s="176">
        <f t="shared" si="244"/>
        <v>0</v>
      </c>
      <c r="AI542" s="176">
        <f t="shared" si="244"/>
        <v>0</v>
      </c>
      <c r="AJ542" s="176">
        <f t="shared" si="244"/>
        <v>0</v>
      </c>
      <c r="AK542" s="194">
        <f t="shared" si="244"/>
        <v>0</v>
      </c>
      <c r="AL542" s="194">
        <f t="shared" si="244"/>
        <v>0</v>
      </c>
      <c r="AM542" s="194">
        <f t="shared" si="244"/>
        <v>0</v>
      </c>
      <c r="AN542" s="194">
        <f t="shared" si="244"/>
        <v>0</v>
      </c>
      <c r="AO542" s="194">
        <f t="shared" si="244"/>
        <v>0</v>
      </c>
      <c r="AP542" s="194">
        <f t="shared" si="244"/>
        <v>0</v>
      </c>
      <c r="AQ542" s="194">
        <f t="shared" si="244"/>
        <v>0</v>
      </c>
      <c r="AR542" s="194">
        <f t="shared" si="244"/>
        <v>0</v>
      </c>
      <c r="AS542" s="194">
        <f t="shared" si="244"/>
        <v>0</v>
      </c>
      <c r="AT542" s="194">
        <f t="shared" si="244"/>
        <v>0</v>
      </c>
      <c r="AU542" s="176">
        <f t="shared" si="244"/>
        <v>0</v>
      </c>
      <c r="AV542" s="329"/>
    </row>
    <row r="543" spans="1:48" ht="17.25" customHeight="1" x14ac:dyDescent="0.25">
      <c r="A543" s="498"/>
      <c r="B543" s="499" t="s">
        <v>343</v>
      </c>
      <c r="C543" s="603" t="s">
        <v>637</v>
      </c>
      <c r="D543" s="500" t="s">
        <v>635</v>
      </c>
      <c r="E543" s="516" t="s">
        <v>638</v>
      </c>
      <c r="F543" s="83" t="s">
        <v>18</v>
      </c>
      <c r="G543" s="83" t="s">
        <v>20</v>
      </c>
      <c r="H543" s="83" t="s">
        <v>59</v>
      </c>
      <c r="I543" s="83" t="s">
        <v>639</v>
      </c>
      <c r="J543" s="502">
        <v>2015</v>
      </c>
      <c r="K543" s="502">
        <v>2019</v>
      </c>
      <c r="L543" s="519">
        <v>7.5549999999999997</v>
      </c>
      <c r="M543" s="519">
        <f>Q550+R550+S550+T550</f>
        <v>6.5925900000000004</v>
      </c>
      <c r="N543" s="87">
        <v>0</v>
      </c>
      <c r="O543" s="87">
        <v>0</v>
      </c>
      <c r="P543" s="87">
        <v>0</v>
      </c>
      <c r="Q543" s="87">
        <v>0</v>
      </c>
      <c r="R543" s="87">
        <v>0</v>
      </c>
      <c r="S543" s="87">
        <v>0</v>
      </c>
      <c r="T543" s="87">
        <v>0</v>
      </c>
      <c r="U543" s="84">
        <f t="shared" si="240"/>
        <v>0</v>
      </c>
      <c r="V543" s="171" t="s">
        <v>3</v>
      </c>
      <c r="W543" s="208">
        <v>0</v>
      </c>
      <c r="X543" s="208">
        <v>0</v>
      </c>
      <c r="Y543" s="208">
        <v>0</v>
      </c>
      <c r="Z543" s="208">
        <v>0</v>
      </c>
      <c r="AA543" s="208">
        <v>0</v>
      </c>
      <c r="AB543" s="208">
        <v>0</v>
      </c>
      <c r="AC543" s="208">
        <v>0</v>
      </c>
      <c r="AD543" s="208">
        <v>0</v>
      </c>
      <c r="AE543" s="208">
        <v>0</v>
      </c>
      <c r="AF543" s="208">
        <v>0</v>
      </c>
      <c r="AG543" s="208">
        <v>0</v>
      </c>
      <c r="AH543" s="87">
        <v>0</v>
      </c>
      <c r="AI543" s="87">
        <v>0</v>
      </c>
      <c r="AJ543" s="87">
        <v>0</v>
      </c>
      <c r="AK543" s="208">
        <v>0</v>
      </c>
      <c r="AL543" s="208">
        <v>0</v>
      </c>
      <c r="AM543" s="208">
        <v>0</v>
      </c>
      <c r="AN543" s="208">
        <v>0</v>
      </c>
      <c r="AO543" s="208">
        <v>0</v>
      </c>
      <c r="AP543" s="208">
        <v>0</v>
      </c>
      <c r="AQ543" s="208">
        <v>0</v>
      </c>
      <c r="AR543" s="208">
        <v>0</v>
      </c>
      <c r="AS543" s="208">
        <v>0</v>
      </c>
      <c r="AT543" s="208">
        <v>0</v>
      </c>
      <c r="AU543" s="87">
        <v>0</v>
      </c>
      <c r="AV543" s="303"/>
    </row>
    <row r="544" spans="1:48" ht="21" customHeight="1" x14ac:dyDescent="0.25">
      <c r="A544" s="498"/>
      <c r="B544" s="499"/>
      <c r="C544" s="603"/>
      <c r="D544" s="500"/>
      <c r="E544" s="517"/>
      <c r="F544" s="83" t="s">
        <v>19</v>
      </c>
      <c r="G544" s="83" t="s">
        <v>22</v>
      </c>
      <c r="H544" s="83" t="s">
        <v>59</v>
      </c>
      <c r="I544" s="83" t="s">
        <v>640</v>
      </c>
      <c r="J544" s="502"/>
      <c r="K544" s="502"/>
      <c r="L544" s="519"/>
      <c r="M544" s="519"/>
      <c r="N544" s="87">
        <v>0</v>
      </c>
      <c r="O544" s="87">
        <v>0</v>
      </c>
      <c r="P544" s="87">
        <v>0</v>
      </c>
      <c r="Q544" s="87">
        <v>0</v>
      </c>
      <c r="R544" s="87">
        <v>6.5925900000000004</v>
      </c>
      <c r="S544" s="87">
        <v>0</v>
      </c>
      <c r="T544" s="87">
        <v>0</v>
      </c>
      <c r="U544" s="84">
        <f t="shared" si="240"/>
        <v>6.5925900000000004</v>
      </c>
      <c r="V544" s="172" t="s">
        <v>8</v>
      </c>
      <c r="W544" s="208">
        <v>0</v>
      </c>
      <c r="X544" s="208">
        <f>SUM(X545:X546)</f>
        <v>0</v>
      </c>
      <c r="Y544" s="208">
        <f t="shared" ref="Y544:AT544" si="245">SUM(Y545:Y546)</f>
        <v>0</v>
      </c>
      <c r="Z544" s="208">
        <f t="shared" si="245"/>
        <v>0</v>
      </c>
      <c r="AA544" s="208">
        <f t="shared" si="245"/>
        <v>0</v>
      </c>
      <c r="AB544" s="208">
        <f t="shared" si="245"/>
        <v>0</v>
      </c>
      <c r="AC544" s="208">
        <f t="shared" si="245"/>
        <v>0</v>
      </c>
      <c r="AD544" s="208">
        <f t="shared" si="245"/>
        <v>0</v>
      </c>
      <c r="AE544" s="208">
        <f t="shared" si="245"/>
        <v>0</v>
      </c>
      <c r="AF544" s="208">
        <f t="shared" si="245"/>
        <v>0</v>
      </c>
      <c r="AG544" s="208">
        <f t="shared" si="245"/>
        <v>0</v>
      </c>
      <c r="AH544" s="208">
        <f t="shared" si="245"/>
        <v>0</v>
      </c>
      <c r="AI544" s="208">
        <f t="shared" si="245"/>
        <v>0</v>
      </c>
      <c r="AJ544" s="208">
        <f t="shared" si="245"/>
        <v>0</v>
      </c>
      <c r="AK544" s="208">
        <f t="shared" si="245"/>
        <v>1110.08</v>
      </c>
      <c r="AL544" s="208">
        <f t="shared" si="245"/>
        <v>0</v>
      </c>
      <c r="AM544" s="208">
        <f t="shared" si="245"/>
        <v>0</v>
      </c>
      <c r="AN544" s="208">
        <f t="shared" si="245"/>
        <v>0</v>
      </c>
      <c r="AO544" s="208">
        <f t="shared" si="245"/>
        <v>0</v>
      </c>
      <c r="AP544" s="208">
        <f t="shared" si="245"/>
        <v>0</v>
      </c>
      <c r="AQ544" s="208">
        <f t="shared" si="245"/>
        <v>0</v>
      </c>
      <c r="AR544" s="208">
        <f t="shared" si="245"/>
        <v>0</v>
      </c>
      <c r="AS544" s="208">
        <f t="shared" si="245"/>
        <v>0</v>
      </c>
      <c r="AT544" s="208">
        <f t="shared" si="245"/>
        <v>0</v>
      </c>
      <c r="AU544" s="87">
        <v>0</v>
      </c>
      <c r="AV544" s="303"/>
    </row>
    <row r="545" spans="1:48" s="276" customFormat="1" ht="27" hidden="1" customHeight="1" x14ac:dyDescent="0.2">
      <c r="A545" s="498"/>
      <c r="B545" s="499"/>
      <c r="C545" s="603"/>
      <c r="D545" s="500"/>
      <c r="E545" s="517"/>
      <c r="F545" s="281"/>
      <c r="G545" s="281"/>
      <c r="H545" s="281"/>
      <c r="I545" s="281"/>
      <c r="J545" s="502"/>
      <c r="K545" s="502"/>
      <c r="L545" s="519"/>
      <c r="M545" s="519"/>
      <c r="N545" s="282"/>
      <c r="O545" s="282"/>
      <c r="P545" s="282"/>
      <c r="Q545" s="282"/>
      <c r="R545" s="282"/>
      <c r="S545" s="282"/>
      <c r="T545" s="282"/>
      <c r="U545" s="283"/>
      <c r="V545" s="284" t="s">
        <v>965</v>
      </c>
      <c r="W545" s="285"/>
      <c r="X545" s="285"/>
      <c r="Y545" s="285"/>
      <c r="Z545" s="285"/>
      <c r="AA545" s="285"/>
      <c r="AB545" s="285"/>
      <c r="AC545" s="285"/>
      <c r="AD545" s="285"/>
      <c r="AE545" s="285"/>
      <c r="AF545" s="285"/>
      <c r="AG545" s="285"/>
      <c r="AH545" s="282"/>
      <c r="AI545" s="282"/>
      <c r="AJ545" s="282"/>
      <c r="AK545" s="285"/>
      <c r="AL545" s="285"/>
      <c r="AM545" s="285"/>
      <c r="AN545" s="285"/>
      <c r="AO545" s="285"/>
      <c r="AP545" s="285"/>
      <c r="AQ545" s="285"/>
      <c r="AR545" s="285"/>
      <c r="AS545" s="285"/>
      <c r="AT545" s="285"/>
      <c r="AU545" s="282"/>
      <c r="AV545" s="331"/>
    </row>
    <row r="546" spans="1:48" s="276" customFormat="1" ht="27" hidden="1" customHeight="1" x14ac:dyDescent="0.2">
      <c r="A546" s="498"/>
      <c r="B546" s="499"/>
      <c r="C546" s="603"/>
      <c r="D546" s="500"/>
      <c r="E546" s="517"/>
      <c r="F546" s="281"/>
      <c r="G546" s="281"/>
      <c r="H546" s="281"/>
      <c r="I546" s="281"/>
      <c r="J546" s="502"/>
      <c r="K546" s="502"/>
      <c r="L546" s="519"/>
      <c r="M546" s="519"/>
      <c r="N546" s="282"/>
      <c r="O546" s="282"/>
      <c r="P546" s="282"/>
      <c r="Q546" s="282"/>
      <c r="R546" s="282"/>
      <c r="S546" s="282"/>
      <c r="T546" s="282"/>
      <c r="U546" s="283"/>
      <c r="V546" s="284" t="s">
        <v>930</v>
      </c>
      <c r="W546" s="285"/>
      <c r="X546" s="285"/>
      <c r="Y546" s="285"/>
      <c r="Z546" s="285"/>
      <c r="AA546" s="285"/>
      <c r="AB546" s="285"/>
      <c r="AC546" s="285"/>
      <c r="AD546" s="285"/>
      <c r="AE546" s="285"/>
      <c r="AF546" s="285"/>
      <c r="AG546" s="285"/>
      <c r="AH546" s="282"/>
      <c r="AI546" s="282"/>
      <c r="AJ546" s="282"/>
      <c r="AK546" s="285">
        <v>1110.08</v>
      </c>
      <c r="AL546" s="285"/>
      <c r="AM546" s="285"/>
      <c r="AN546" s="285"/>
      <c r="AO546" s="285"/>
      <c r="AP546" s="285"/>
      <c r="AQ546" s="285"/>
      <c r="AR546" s="285"/>
      <c r="AS546" s="285"/>
      <c r="AT546" s="285"/>
      <c r="AU546" s="282"/>
      <c r="AV546" s="331"/>
    </row>
    <row r="547" spans="1:48" ht="17.25" customHeight="1" x14ac:dyDescent="0.25">
      <c r="A547" s="498"/>
      <c r="B547" s="499"/>
      <c r="C547" s="603"/>
      <c r="D547" s="500"/>
      <c r="E547" s="517"/>
      <c r="F547" s="497" t="s">
        <v>39</v>
      </c>
      <c r="G547" s="497" t="s">
        <v>21</v>
      </c>
      <c r="H547" s="497" t="s">
        <v>59</v>
      </c>
      <c r="I547" s="497" t="s">
        <v>376</v>
      </c>
      <c r="J547" s="502"/>
      <c r="K547" s="502"/>
      <c r="L547" s="519"/>
      <c r="M547" s="519"/>
      <c r="N547" s="87">
        <v>0</v>
      </c>
      <c r="O547" s="87">
        <v>0</v>
      </c>
      <c r="P547" s="87">
        <v>0</v>
      </c>
      <c r="Q547" s="87">
        <v>0</v>
      </c>
      <c r="R547" s="87">
        <v>0</v>
      </c>
      <c r="S547" s="87">
        <v>0</v>
      </c>
      <c r="T547" s="87">
        <v>0</v>
      </c>
      <c r="U547" s="84">
        <f t="shared" si="240"/>
        <v>0</v>
      </c>
      <c r="V547" s="171" t="s">
        <v>50</v>
      </c>
      <c r="W547" s="208">
        <v>0</v>
      </c>
      <c r="X547" s="208">
        <v>0</v>
      </c>
      <c r="Y547" s="208">
        <v>0</v>
      </c>
      <c r="Z547" s="208">
        <v>0</v>
      </c>
      <c r="AA547" s="208">
        <v>0</v>
      </c>
      <c r="AB547" s="208">
        <v>0</v>
      </c>
      <c r="AC547" s="208">
        <v>0</v>
      </c>
      <c r="AD547" s="208">
        <v>0</v>
      </c>
      <c r="AE547" s="208">
        <v>0</v>
      </c>
      <c r="AF547" s="208">
        <v>0</v>
      </c>
      <c r="AG547" s="208">
        <v>0</v>
      </c>
      <c r="AH547" s="87">
        <v>0</v>
      </c>
      <c r="AI547" s="87">
        <v>0</v>
      </c>
      <c r="AJ547" s="87">
        <v>0</v>
      </c>
      <c r="AK547" s="208">
        <v>0</v>
      </c>
      <c r="AL547" s="208">
        <v>0</v>
      </c>
      <c r="AM547" s="208">
        <v>0</v>
      </c>
      <c r="AN547" s="208">
        <v>0</v>
      </c>
      <c r="AO547" s="208">
        <v>0</v>
      </c>
      <c r="AP547" s="208">
        <v>0</v>
      </c>
      <c r="AQ547" s="208">
        <v>0</v>
      </c>
      <c r="AR547" s="208">
        <v>0</v>
      </c>
      <c r="AS547" s="208">
        <v>0</v>
      </c>
      <c r="AT547" s="208">
        <v>0</v>
      </c>
      <c r="AU547" s="87">
        <v>0</v>
      </c>
      <c r="AV547" s="303"/>
    </row>
    <row r="548" spans="1:48" ht="19.5" customHeight="1" x14ac:dyDescent="0.25">
      <c r="A548" s="498"/>
      <c r="B548" s="499"/>
      <c r="C548" s="603"/>
      <c r="D548" s="500"/>
      <c r="E548" s="517"/>
      <c r="F548" s="497"/>
      <c r="G548" s="497"/>
      <c r="H548" s="497"/>
      <c r="I548" s="497"/>
      <c r="J548" s="502"/>
      <c r="K548" s="502"/>
      <c r="L548" s="519"/>
      <c r="M548" s="519"/>
      <c r="N548" s="87">
        <v>0</v>
      </c>
      <c r="O548" s="87">
        <v>0</v>
      </c>
      <c r="P548" s="87">
        <v>0</v>
      </c>
      <c r="Q548" s="87">
        <v>0</v>
      </c>
      <c r="R548" s="87">
        <v>0</v>
      </c>
      <c r="S548" s="87">
        <v>0</v>
      </c>
      <c r="T548" s="87">
        <v>0</v>
      </c>
      <c r="U548" s="84">
        <f t="shared" si="240"/>
        <v>0</v>
      </c>
      <c r="V548" s="171" t="s">
        <v>51</v>
      </c>
      <c r="W548" s="208">
        <v>0</v>
      </c>
      <c r="X548" s="208">
        <v>0</v>
      </c>
      <c r="Y548" s="208">
        <v>0</v>
      </c>
      <c r="Z548" s="208">
        <v>0</v>
      </c>
      <c r="AA548" s="208">
        <v>0</v>
      </c>
      <c r="AB548" s="208">
        <v>0</v>
      </c>
      <c r="AC548" s="208">
        <v>0</v>
      </c>
      <c r="AD548" s="208">
        <v>0</v>
      </c>
      <c r="AE548" s="208">
        <v>0</v>
      </c>
      <c r="AF548" s="208">
        <v>0</v>
      </c>
      <c r="AG548" s="208">
        <v>0</v>
      </c>
      <c r="AH548" s="87">
        <v>0</v>
      </c>
      <c r="AI548" s="87">
        <v>0</v>
      </c>
      <c r="AJ548" s="87">
        <v>0</v>
      </c>
      <c r="AK548" s="208">
        <v>0</v>
      </c>
      <c r="AL548" s="208">
        <v>0</v>
      </c>
      <c r="AM548" s="208">
        <v>0</v>
      </c>
      <c r="AN548" s="208">
        <v>0</v>
      </c>
      <c r="AO548" s="208">
        <v>0</v>
      </c>
      <c r="AP548" s="208">
        <v>0</v>
      </c>
      <c r="AQ548" s="208">
        <v>0</v>
      </c>
      <c r="AR548" s="208">
        <v>0</v>
      </c>
      <c r="AS548" s="208">
        <v>0</v>
      </c>
      <c r="AT548" s="208">
        <v>0</v>
      </c>
      <c r="AU548" s="87">
        <v>0</v>
      </c>
      <c r="AV548" s="303"/>
    </row>
    <row r="549" spans="1:48" ht="17.25" customHeight="1" x14ac:dyDescent="0.25">
      <c r="A549" s="498"/>
      <c r="B549" s="499"/>
      <c r="C549" s="603"/>
      <c r="D549" s="500"/>
      <c r="E549" s="517"/>
      <c r="F549" s="497"/>
      <c r="G549" s="497"/>
      <c r="H549" s="497"/>
      <c r="I549" s="497"/>
      <c r="J549" s="502"/>
      <c r="K549" s="502"/>
      <c r="L549" s="519"/>
      <c r="M549" s="519"/>
      <c r="N549" s="87">
        <v>0.40332999999999997</v>
      </c>
      <c r="O549" s="87">
        <v>0</v>
      </c>
      <c r="P549" s="87">
        <v>0</v>
      </c>
      <c r="Q549" s="87">
        <v>0</v>
      </c>
      <c r="R549" s="87">
        <v>0</v>
      </c>
      <c r="S549" s="87">
        <v>0</v>
      </c>
      <c r="T549" s="87">
        <v>0</v>
      </c>
      <c r="U549" s="84">
        <f t="shared" si="240"/>
        <v>0.40332999999999997</v>
      </c>
      <c r="V549" s="171" t="s">
        <v>52</v>
      </c>
      <c r="W549" s="208">
        <v>0</v>
      </c>
      <c r="X549" s="208">
        <v>0</v>
      </c>
      <c r="Y549" s="208">
        <v>0</v>
      </c>
      <c r="Z549" s="208">
        <v>0</v>
      </c>
      <c r="AA549" s="208">
        <v>0</v>
      </c>
      <c r="AB549" s="208">
        <v>0</v>
      </c>
      <c r="AC549" s="208">
        <v>0</v>
      </c>
      <c r="AD549" s="208">
        <v>0</v>
      </c>
      <c r="AE549" s="208">
        <v>0</v>
      </c>
      <c r="AF549" s="208">
        <v>0</v>
      </c>
      <c r="AG549" s="208">
        <v>0</v>
      </c>
      <c r="AH549" s="87">
        <v>0</v>
      </c>
      <c r="AI549" s="87">
        <v>0</v>
      </c>
      <c r="AJ549" s="87">
        <v>0</v>
      </c>
      <c r="AK549" s="208">
        <v>0</v>
      </c>
      <c r="AL549" s="208">
        <v>0</v>
      </c>
      <c r="AM549" s="208">
        <v>0</v>
      </c>
      <c r="AN549" s="208">
        <v>0</v>
      </c>
      <c r="AO549" s="208">
        <v>0</v>
      </c>
      <c r="AP549" s="208">
        <v>0</v>
      </c>
      <c r="AQ549" s="208">
        <v>0</v>
      </c>
      <c r="AR549" s="208">
        <v>0</v>
      </c>
      <c r="AS549" s="208">
        <v>0</v>
      </c>
      <c r="AT549" s="208">
        <v>0</v>
      </c>
      <c r="AU549" s="87">
        <v>0</v>
      </c>
      <c r="AV549" s="303"/>
    </row>
    <row r="550" spans="1:48" ht="17.25" customHeight="1" x14ac:dyDescent="0.25">
      <c r="A550" s="498"/>
      <c r="B550" s="499"/>
      <c r="C550" s="603"/>
      <c r="D550" s="500"/>
      <c r="E550" s="518"/>
      <c r="F550" s="497"/>
      <c r="G550" s="497"/>
      <c r="H550" s="497"/>
      <c r="I550" s="497"/>
      <c r="J550" s="502"/>
      <c r="K550" s="502"/>
      <c r="L550" s="519"/>
      <c r="M550" s="519"/>
      <c r="N550" s="89">
        <f>SUM(N543:N549)</f>
        <v>0.40332999999999997</v>
      </c>
      <c r="O550" s="89">
        <f t="shared" ref="O550:T550" si="246">SUM(O543:O549)</f>
        <v>0</v>
      </c>
      <c r="P550" s="89">
        <f t="shared" si="246"/>
        <v>0</v>
      </c>
      <c r="Q550" s="176">
        <f t="shared" si="246"/>
        <v>0</v>
      </c>
      <c r="R550" s="176">
        <f t="shared" si="246"/>
        <v>6.5925900000000004</v>
      </c>
      <c r="S550" s="176">
        <f t="shared" si="246"/>
        <v>0</v>
      </c>
      <c r="T550" s="176">
        <f t="shared" si="246"/>
        <v>0</v>
      </c>
      <c r="U550" s="177">
        <f t="shared" si="240"/>
        <v>6.9959199999999999</v>
      </c>
      <c r="V550" s="178" t="s">
        <v>11</v>
      </c>
      <c r="W550" s="194">
        <f t="shared" ref="W550" si="247">SUM(W543:W549)</f>
        <v>0</v>
      </c>
      <c r="X550" s="194">
        <f>X544</f>
        <v>0</v>
      </c>
      <c r="Y550" s="194">
        <f t="shared" ref="Y550:AU550" si="248">Y544</f>
        <v>0</v>
      </c>
      <c r="Z550" s="194">
        <f t="shared" si="248"/>
        <v>0</v>
      </c>
      <c r="AA550" s="194">
        <f t="shared" si="248"/>
        <v>0</v>
      </c>
      <c r="AB550" s="194">
        <f t="shared" si="248"/>
        <v>0</v>
      </c>
      <c r="AC550" s="194">
        <f t="shared" si="248"/>
        <v>0</v>
      </c>
      <c r="AD550" s="194">
        <f t="shared" si="248"/>
        <v>0</v>
      </c>
      <c r="AE550" s="194">
        <f t="shared" si="248"/>
        <v>0</v>
      </c>
      <c r="AF550" s="194">
        <f t="shared" si="248"/>
        <v>0</v>
      </c>
      <c r="AG550" s="194">
        <f t="shared" si="248"/>
        <v>0</v>
      </c>
      <c r="AH550" s="194">
        <f t="shared" si="248"/>
        <v>0</v>
      </c>
      <c r="AI550" s="194">
        <f t="shared" si="248"/>
        <v>0</v>
      </c>
      <c r="AJ550" s="194">
        <f t="shared" si="248"/>
        <v>0</v>
      </c>
      <c r="AK550" s="194">
        <f t="shared" si="248"/>
        <v>1110.08</v>
      </c>
      <c r="AL550" s="194">
        <f t="shared" si="248"/>
        <v>0</v>
      </c>
      <c r="AM550" s="194">
        <f t="shared" si="248"/>
        <v>0</v>
      </c>
      <c r="AN550" s="194">
        <f t="shared" si="248"/>
        <v>0</v>
      </c>
      <c r="AO550" s="194">
        <f t="shared" si="248"/>
        <v>0</v>
      </c>
      <c r="AP550" s="194">
        <f t="shared" si="248"/>
        <v>0</v>
      </c>
      <c r="AQ550" s="194">
        <f t="shared" si="248"/>
        <v>0</v>
      </c>
      <c r="AR550" s="194">
        <f t="shared" si="248"/>
        <v>0</v>
      </c>
      <c r="AS550" s="194">
        <f t="shared" si="248"/>
        <v>0</v>
      </c>
      <c r="AT550" s="194">
        <f t="shared" si="248"/>
        <v>0</v>
      </c>
      <c r="AU550" s="194">
        <f t="shared" si="248"/>
        <v>0</v>
      </c>
      <c r="AV550" s="329"/>
    </row>
    <row r="551" spans="1:48" ht="19.5" hidden="1" customHeight="1" x14ac:dyDescent="0.25">
      <c r="A551" s="503" t="s">
        <v>641</v>
      </c>
      <c r="B551" s="504"/>
      <c r="C551" s="504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5"/>
      <c r="X551" s="505"/>
      <c r="Y551" s="505"/>
      <c r="Z551" s="505"/>
      <c r="AA551" s="505"/>
      <c r="AB551" s="505"/>
      <c r="AC551" s="505"/>
      <c r="AD551" s="505"/>
      <c r="AE551" s="505"/>
      <c r="AF551" s="505"/>
      <c r="AG551" s="505"/>
      <c r="AH551" s="505"/>
      <c r="AI551" s="505"/>
      <c r="AJ551" s="505"/>
      <c r="AK551" s="505"/>
      <c r="AL551" s="505"/>
      <c r="AM551" s="505"/>
      <c r="AN551" s="505"/>
      <c r="AO551" s="505"/>
      <c r="AP551" s="505"/>
      <c r="AQ551" s="505"/>
      <c r="AR551" s="505"/>
      <c r="AS551" s="505"/>
      <c r="AT551" s="505"/>
      <c r="AU551" s="505"/>
      <c r="AV551" s="506"/>
    </row>
    <row r="552" spans="1:48" ht="17.25" hidden="1" customHeight="1" x14ac:dyDescent="0.25">
      <c r="A552" s="526" t="s">
        <v>642</v>
      </c>
      <c r="B552" s="526"/>
      <c r="C552" s="526"/>
      <c r="D552" s="526"/>
      <c r="E552" s="526"/>
      <c r="F552" s="526"/>
      <c r="G552" s="526"/>
      <c r="H552" s="526"/>
      <c r="I552" s="526"/>
      <c r="J552" s="526"/>
      <c r="K552" s="526"/>
      <c r="L552" s="526"/>
      <c r="M552" s="526"/>
      <c r="N552" s="526"/>
      <c r="O552" s="526"/>
      <c r="P552" s="526"/>
      <c r="Q552" s="526"/>
      <c r="R552" s="526"/>
      <c r="S552" s="526"/>
      <c r="T552" s="526"/>
      <c r="U552" s="526"/>
      <c r="V552" s="527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89"/>
      <c r="AI552" s="189"/>
      <c r="AJ552" s="189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89"/>
      <c r="AV552" s="303"/>
    </row>
    <row r="553" spans="1:48" ht="15.75" hidden="1" customHeight="1" x14ac:dyDescent="0.25">
      <c r="A553" s="180"/>
      <c r="B553" s="595" t="s">
        <v>643</v>
      </c>
      <c r="C553" s="596"/>
      <c r="D553" s="596"/>
      <c r="E553" s="596"/>
      <c r="F553" s="596"/>
      <c r="G553" s="596"/>
      <c r="H553" s="596"/>
      <c r="I553" s="596"/>
      <c r="J553" s="596"/>
      <c r="K553" s="596"/>
      <c r="L553" s="596"/>
      <c r="M553" s="596"/>
      <c r="N553" s="596"/>
      <c r="O553" s="596"/>
      <c r="P553" s="596"/>
      <c r="Q553" s="596"/>
      <c r="R553" s="596"/>
      <c r="S553" s="596"/>
      <c r="T553" s="596"/>
      <c r="U553" s="596"/>
      <c r="V553" s="596"/>
      <c r="W553" s="408"/>
      <c r="X553" s="408"/>
      <c r="Y553" s="408"/>
      <c r="Z553" s="408"/>
      <c r="AA553" s="408"/>
      <c r="AB553" s="408"/>
      <c r="AC553" s="408"/>
      <c r="AD553" s="408"/>
      <c r="AE553" s="408"/>
      <c r="AF553" s="408"/>
      <c r="AG553" s="408"/>
      <c r="AH553" s="408"/>
      <c r="AI553" s="408"/>
      <c r="AJ553" s="408"/>
      <c r="AK553" s="408"/>
      <c r="AL553" s="408"/>
      <c r="AM553" s="408"/>
      <c r="AN553" s="408"/>
      <c r="AO553" s="408"/>
      <c r="AP553" s="408"/>
      <c r="AQ553" s="408"/>
      <c r="AR553" s="408"/>
      <c r="AS553" s="408"/>
      <c r="AT553" s="408"/>
      <c r="AU553" s="408"/>
      <c r="AV553" s="409"/>
    </row>
    <row r="554" spans="1:48" ht="19.5" hidden="1" customHeight="1" x14ac:dyDescent="0.25">
      <c r="A554" s="503" t="s">
        <v>626</v>
      </c>
      <c r="B554" s="504"/>
      <c r="C554" s="504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5"/>
      <c r="X554" s="505"/>
      <c r="Y554" s="505"/>
      <c r="Z554" s="505"/>
      <c r="AA554" s="505"/>
      <c r="AB554" s="505"/>
      <c r="AC554" s="505"/>
      <c r="AD554" s="505"/>
      <c r="AE554" s="505"/>
      <c r="AF554" s="505"/>
      <c r="AG554" s="505"/>
      <c r="AH554" s="505"/>
      <c r="AI554" s="505"/>
      <c r="AJ554" s="505"/>
      <c r="AK554" s="505"/>
      <c r="AL554" s="505"/>
      <c r="AM554" s="505"/>
      <c r="AN554" s="505"/>
      <c r="AO554" s="505"/>
      <c r="AP554" s="505"/>
      <c r="AQ554" s="505"/>
      <c r="AR554" s="505"/>
      <c r="AS554" s="505"/>
      <c r="AT554" s="505"/>
      <c r="AU554" s="505"/>
      <c r="AV554" s="506"/>
    </row>
    <row r="555" spans="1:48" ht="19.5" customHeight="1" x14ac:dyDescent="0.25">
      <c r="A555" s="528" t="s">
        <v>53</v>
      </c>
      <c r="B555" s="520" t="s">
        <v>644</v>
      </c>
      <c r="C555" s="603" t="s">
        <v>645</v>
      </c>
      <c r="D555" s="523" t="s">
        <v>628</v>
      </c>
      <c r="E555" s="516" t="s">
        <v>646</v>
      </c>
      <c r="F555" s="83" t="s">
        <v>18</v>
      </c>
      <c r="G555" s="83" t="s">
        <v>20</v>
      </c>
      <c r="H555" s="83" t="s">
        <v>296</v>
      </c>
      <c r="I555" s="83" t="s">
        <v>296</v>
      </c>
      <c r="J555" s="507">
        <v>2022</v>
      </c>
      <c r="K555" s="507">
        <v>2022</v>
      </c>
      <c r="L555" s="510">
        <v>21.626999999999999</v>
      </c>
      <c r="M555" s="510">
        <f>Q560+R560+S560+T560</f>
        <v>21.62771</v>
      </c>
      <c r="N555" s="87">
        <v>0</v>
      </c>
      <c r="O555" s="87">
        <v>0</v>
      </c>
      <c r="P555" s="87">
        <v>0</v>
      </c>
      <c r="Q555" s="87">
        <v>0</v>
      </c>
      <c r="R555" s="87">
        <v>0</v>
      </c>
      <c r="S555" s="87">
        <v>0</v>
      </c>
      <c r="T555" s="87">
        <v>0</v>
      </c>
      <c r="U555" s="84">
        <f>SUM(N555:T555)</f>
        <v>0</v>
      </c>
      <c r="V555" s="171" t="s">
        <v>3</v>
      </c>
      <c r="W555" s="208">
        <v>0</v>
      </c>
      <c r="X555" s="208">
        <v>0</v>
      </c>
      <c r="Y555" s="208">
        <v>0</v>
      </c>
      <c r="Z555" s="208">
        <v>0</v>
      </c>
      <c r="AA555" s="208">
        <v>0</v>
      </c>
      <c r="AB555" s="208">
        <v>0</v>
      </c>
      <c r="AC555" s="208">
        <v>0</v>
      </c>
      <c r="AD555" s="208">
        <v>0</v>
      </c>
      <c r="AE555" s="208">
        <v>0</v>
      </c>
      <c r="AF555" s="208">
        <v>0</v>
      </c>
      <c r="AG555" s="208">
        <v>0</v>
      </c>
      <c r="AH555" s="87">
        <v>0</v>
      </c>
      <c r="AI555" s="87">
        <v>0</v>
      </c>
      <c r="AJ555" s="87">
        <v>0</v>
      </c>
      <c r="AK555" s="208">
        <v>0</v>
      </c>
      <c r="AL555" s="208">
        <v>0</v>
      </c>
      <c r="AM555" s="208">
        <v>0</v>
      </c>
      <c r="AN555" s="208">
        <v>0</v>
      </c>
      <c r="AO555" s="208">
        <v>0</v>
      </c>
      <c r="AP555" s="208">
        <v>0</v>
      </c>
      <c r="AQ555" s="208">
        <v>0</v>
      </c>
      <c r="AR555" s="208">
        <v>0</v>
      </c>
      <c r="AS555" s="208">
        <v>0</v>
      </c>
      <c r="AT555" s="208">
        <v>0</v>
      </c>
      <c r="AU555" s="87">
        <v>0</v>
      </c>
      <c r="AV555" s="583" t="s">
        <v>1001</v>
      </c>
    </row>
    <row r="556" spans="1:48" ht="17.25" customHeight="1" x14ac:dyDescent="0.25">
      <c r="A556" s="529"/>
      <c r="B556" s="521"/>
      <c r="C556" s="603"/>
      <c r="D556" s="524"/>
      <c r="E556" s="517"/>
      <c r="F556" s="83" t="s">
        <v>19</v>
      </c>
      <c r="G556" s="83" t="s">
        <v>22</v>
      </c>
      <c r="H556" s="83" t="s">
        <v>296</v>
      </c>
      <c r="I556" s="83" t="s">
        <v>296</v>
      </c>
      <c r="J556" s="508"/>
      <c r="K556" s="508"/>
      <c r="L556" s="511"/>
      <c r="M556" s="511"/>
      <c r="N556" s="87">
        <v>0</v>
      </c>
      <c r="O556" s="87">
        <v>0</v>
      </c>
      <c r="P556" s="87">
        <v>0</v>
      </c>
      <c r="Q556" s="87">
        <v>21.62771</v>
      </c>
      <c r="R556" s="87">
        <v>0</v>
      </c>
      <c r="S556" s="87">
        <v>0</v>
      </c>
      <c r="T556" s="87">
        <v>0</v>
      </c>
      <c r="U556" s="84">
        <f t="shared" ref="U556:U560" si="249">SUM(N556:T556)</f>
        <v>21.62771</v>
      </c>
      <c r="V556" s="172" t="s">
        <v>8</v>
      </c>
      <c r="W556" s="208">
        <v>21627.71</v>
      </c>
      <c r="X556" s="208">
        <v>0</v>
      </c>
      <c r="Y556" s="208">
        <v>0</v>
      </c>
      <c r="Z556" s="208">
        <v>0</v>
      </c>
      <c r="AA556" s="208">
        <v>0</v>
      </c>
      <c r="AB556" s="208">
        <v>0</v>
      </c>
      <c r="AC556" s="208">
        <v>0</v>
      </c>
      <c r="AD556" s="208">
        <v>0</v>
      </c>
      <c r="AE556" s="208">
        <v>0</v>
      </c>
      <c r="AF556" s="208">
        <v>0</v>
      </c>
      <c r="AG556" s="208">
        <v>0</v>
      </c>
      <c r="AH556" s="87">
        <v>0</v>
      </c>
      <c r="AI556" s="87">
        <v>0</v>
      </c>
      <c r="AJ556" s="87">
        <v>0</v>
      </c>
      <c r="AK556" s="208">
        <v>0</v>
      </c>
      <c r="AL556" s="208">
        <v>0</v>
      </c>
      <c r="AM556" s="208">
        <v>0</v>
      </c>
      <c r="AN556" s="208">
        <v>0</v>
      </c>
      <c r="AO556" s="208">
        <v>0</v>
      </c>
      <c r="AP556" s="208">
        <v>0</v>
      </c>
      <c r="AQ556" s="208">
        <v>0</v>
      </c>
      <c r="AR556" s="208">
        <v>0</v>
      </c>
      <c r="AS556" s="208">
        <v>0</v>
      </c>
      <c r="AT556" s="208">
        <v>0</v>
      </c>
      <c r="AU556" s="87">
        <v>0</v>
      </c>
      <c r="AV556" s="584"/>
    </row>
    <row r="557" spans="1:48" ht="17.25" customHeight="1" x14ac:dyDescent="0.25">
      <c r="A557" s="529"/>
      <c r="B557" s="521"/>
      <c r="C557" s="603"/>
      <c r="D557" s="524"/>
      <c r="E557" s="517"/>
      <c r="F557" s="513" t="s">
        <v>39</v>
      </c>
      <c r="G557" s="513" t="s">
        <v>21</v>
      </c>
      <c r="H557" s="513" t="s">
        <v>59</v>
      </c>
      <c r="I557" s="513" t="s">
        <v>371</v>
      </c>
      <c r="J557" s="508"/>
      <c r="K557" s="508"/>
      <c r="L557" s="511"/>
      <c r="M557" s="511"/>
      <c r="N557" s="87">
        <v>0</v>
      </c>
      <c r="O557" s="87">
        <v>0</v>
      </c>
      <c r="P557" s="87">
        <v>0</v>
      </c>
      <c r="Q557" s="87">
        <v>0</v>
      </c>
      <c r="R557" s="87">
        <v>0</v>
      </c>
      <c r="S557" s="87">
        <v>0</v>
      </c>
      <c r="T557" s="87">
        <v>0</v>
      </c>
      <c r="U557" s="84">
        <f t="shared" si="249"/>
        <v>0</v>
      </c>
      <c r="V557" s="171" t="s">
        <v>50</v>
      </c>
      <c r="W557" s="208">
        <v>0</v>
      </c>
      <c r="X557" s="208">
        <v>0</v>
      </c>
      <c r="Y557" s="208">
        <v>0</v>
      </c>
      <c r="Z557" s="208">
        <v>0</v>
      </c>
      <c r="AA557" s="208">
        <v>0</v>
      </c>
      <c r="AB557" s="208">
        <v>0</v>
      </c>
      <c r="AC557" s="208">
        <v>0</v>
      </c>
      <c r="AD557" s="208">
        <v>0</v>
      </c>
      <c r="AE557" s="208">
        <v>0</v>
      </c>
      <c r="AF557" s="208">
        <v>0</v>
      </c>
      <c r="AG557" s="208">
        <v>0</v>
      </c>
      <c r="AH557" s="87">
        <v>0</v>
      </c>
      <c r="AI557" s="87">
        <v>0</v>
      </c>
      <c r="AJ557" s="87">
        <v>0</v>
      </c>
      <c r="AK557" s="208">
        <v>0</v>
      </c>
      <c r="AL557" s="208">
        <v>0</v>
      </c>
      <c r="AM557" s="208">
        <v>0</v>
      </c>
      <c r="AN557" s="208">
        <v>0</v>
      </c>
      <c r="AO557" s="208">
        <v>0</v>
      </c>
      <c r="AP557" s="208">
        <v>0</v>
      </c>
      <c r="AQ557" s="208">
        <v>0</v>
      </c>
      <c r="AR557" s="208">
        <v>0</v>
      </c>
      <c r="AS557" s="208">
        <v>0</v>
      </c>
      <c r="AT557" s="208">
        <v>0</v>
      </c>
      <c r="AU557" s="87">
        <v>0</v>
      </c>
      <c r="AV557" s="584"/>
    </row>
    <row r="558" spans="1:48" ht="17.25" customHeight="1" x14ac:dyDescent="0.25">
      <c r="A558" s="529"/>
      <c r="B558" s="521"/>
      <c r="C558" s="603"/>
      <c r="D558" s="524"/>
      <c r="E558" s="517"/>
      <c r="F558" s="514"/>
      <c r="G558" s="514"/>
      <c r="H558" s="514"/>
      <c r="I558" s="514"/>
      <c r="J558" s="508"/>
      <c r="K558" s="508"/>
      <c r="L558" s="511"/>
      <c r="M558" s="511"/>
      <c r="N558" s="87">
        <v>0</v>
      </c>
      <c r="O558" s="87">
        <v>0</v>
      </c>
      <c r="P558" s="87">
        <v>0</v>
      </c>
      <c r="Q558" s="87">
        <v>0</v>
      </c>
      <c r="R558" s="87">
        <v>0</v>
      </c>
      <c r="S558" s="87">
        <v>0</v>
      </c>
      <c r="T558" s="87">
        <v>0</v>
      </c>
      <c r="U558" s="84">
        <f t="shared" si="249"/>
        <v>0</v>
      </c>
      <c r="V558" s="171" t="s">
        <v>51</v>
      </c>
      <c r="W558" s="208">
        <v>0</v>
      </c>
      <c r="X558" s="208">
        <v>0</v>
      </c>
      <c r="Y558" s="208">
        <v>0</v>
      </c>
      <c r="Z558" s="208">
        <v>0</v>
      </c>
      <c r="AA558" s="208">
        <v>0</v>
      </c>
      <c r="AB558" s="208">
        <v>0</v>
      </c>
      <c r="AC558" s="208">
        <v>0</v>
      </c>
      <c r="AD558" s="208">
        <v>0</v>
      </c>
      <c r="AE558" s="208">
        <v>0</v>
      </c>
      <c r="AF558" s="208">
        <v>0</v>
      </c>
      <c r="AG558" s="208">
        <v>0</v>
      </c>
      <c r="AH558" s="87">
        <v>0</v>
      </c>
      <c r="AI558" s="87">
        <v>0</v>
      </c>
      <c r="AJ558" s="87">
        <v>0</v>
      </c>
      <c r="AK558" s="208">
        <v>0</v>
      </c>
      <c r="AL558" s="208">
        <v>0</v>
      </c>
      <c r="AM558" s="208">
        <v>0</v>
      </c>
      <c r="AN558" s="208">
        <v>0</v>
      </c>
      <c r="AO558" s="208">
        <v>0</v>
      </c>
      <c r="AP558" s="208">
        <v>0</v>
      </c>
      <c r="AQ558" s="208">
        <v>0</v>
      </c>
      <c r="AR558" s="208">
        <v>0</v>
      </c>
      <c r="AS558" s="208">
        <v>0</v>
      </c>
      <c r="AT558" s="208">
        <v>0</v>
      </c>
      <c r="AU558" s="87">
        <v>0</v>
      </c>
      <c r="AV558" s="584"/>
    </row>
    <row r="559" spans="1:48" ht="17.25" customHeight="1" x14ac:dyDescent="0.25">
      <c r="A559" s="529"/>
      <c r="B559" s="521"/>
      <c r="C559" s="603"/>
      <c r="D559" s="524"/>
      <c r="E559" s="517"/>
      <c r="F559" s="514"/>
      <c r="G559" s="514"/>
      <c r="H559" s="514"/>
      <c r="I559" s="514"/>
      <c r="J559" s="508"/>
      <c r="K559" s="508"/>
      <c r="L559" s="511"/>
      <c r="M559" s="511"/>
      <c r="N559" s="87">
        <v>0</v>
      </c>
      <c r="O559" s="87">
        <v>0</v>
      </c>
      <c r="P559" s="87">
        <v>0</v>
      </c>
      <c r="Q559" s="87">
        <v>0</v>
      </c>
      <c r="R559" s="87">
        <v>0</v>
      </c>
      <c r="S559" s="87">
        <v>0</v>
      </c>
      <c r="T559" s="87">
        <v>0</v>
      </c>
      <c r="U559" s="84">
        <f t="shared" si="249"/>
        <v>0</v>
      </c>
      <c r="V559" s="171" t="s">
        <v>52</v>
      </c>
      <c r="W559" s="208">
        <v>0</v>
      </c>
      <c r="X559" s="208">
        <v>0</v>
      </c>
      <c r="Y559" s="208">
        <v>0</v>
      </c>
      <c r="Z559" s="208">
        <v>0</v>
      </c>
      <c r="AA559" s="208">
        <v>0</v>
      </c>
      <c r="AB559" s="208">
        <v>0</v>
      </c>
      <c r="AC559" s="208">
        <v>0</v>
      </c>
      <c r="AD559" s="208">
        <v>0</v>
      </c>
      <c r="AE559" s="208">
        <v>0</v>
      </c>
      <c r="AF559" s="208">
        <v>0</v>
      </c>
      <c r="AG559" s="208">
        <v>0</v>
      </c>
      <c r="AH559" s="87">
        <v>0</v>
      </c>
      <c r="AI559" s="87">
        <v>0</v>
      </c>
      <c r="AJ559" s="87">
        <v>0</v>
      </c>
      <c r="AK559" s="208">
        <v>0</v>
      </c>
      <c r="AL559" s="208">
        <v>0</v>
      </c>
      <c r="AM559" s="208">
        <v>0</v>
      </c>
      <c r="AN559" s="208">
        <v>0</v>
      </c>
      <c r="AO559" s="208">
        <v>0</v>
      </c>
      <c r="AP559" s="208">
        <v>0</v>
      </c>
      <c r="AQ559" s="208">
        <v>0</v>
      </c>
      <c r="AR559" s="208">
        <v>0</v>
      </c>
      <c r="AS559" s="208">
        <v>0</v>
      </c>
      <c r="AT559" s="208">
        <v>0</v>
      </c>
      <c r="AU559" s="87">
        <v>0</v>
      </c>
      <c r="AV559" s="585"/>
    </row>
    <row r="560" spans="1:48" ht="17.25" customHeight="1" x14ac:dyDescent="0.25">
      <c r="A560" s="529"/>
      <c r="B560" s="522"/>
      <c r="C560" s="603"/>
      <c r="D560" s="525"/>
      <c r="E560" s="518"/>
      <c r="F560" s="515"/>
      <c r="G560" s="515"/>
      <c r="H560" s="515"/>
      <c r="I560" s="515"/>
      <c r="J560" s="509"/>
      <c r="K560" s="509"/>
      <c r="L560" s="512"/>
      <c r="M560" s="512"/>
      <c r="N560" s="89">
        <f>SUM(N555:N559)</f>
        <v>0</v>
      </c>
      <c r="O560" s="89">
        <f t="shared" ref="O560:T560" si="250">SUM(O555:O559)</f>
        <v>0</v>
      </c>
      <c r="P560" s="89">
        <f t="shared" si="250"/>
        <v>0</v>
      </c>
      <c r="Q560" s="176">
        <f t="shared" si="250"/>
        <v>21.62771</v>
      </c>
      <c r="R560" s="176">
        <f t="shared" si="250"/>
        <v>0</v>
      </c>
      <c r="S560" s="176">
        <f t="shared" si="250"/>
        <v>0</v>
      </c>
      <c r="T560" s="176">
        <f t="shared" si="250"/>
        <v>0</v>
      </c>
      <c r="U560" s="177">
        <f t="shared" si="249"/>
        <v>21.62771</v>
      </c>
      <c r="V560" s="178" t="s">
        <v>11</v>
      </c>
      <c r="W560" s="194">
        <f t="shared" ref="W560:AU560" si="251">SUM(W555:W559)</f>
        <v>21627.71</v>
      </c>
      <c r="X560" s="194">
        <f t="shared" si="251"/>
        <v>0</v>
      </c>
      <c r="Y560" s="194">
        <f t="shared" si="251"/>
        <v>0</v>
      </c>
      <c r="Z560" s="194">
        <f t="shared" si="251"/>
        <v>0</v>
      </c>
      <c r="AA560" s="194">
        <f t="shared" si="251"/>
        <v>0</v>
      </c>
      <c r="AB560" s="194">
        <f t="shared" si="251"/>
        <v>0</v>
      </c>
      <c r="AC560" s="194">
        <f t="shared" si="251"/>
        <v>0</v>
      </c>
      <c r="AD560" s="194">
        <f t="shared" si="251"/>
        <v>0</v>
      </c>
      <c r="AE560" s="194">
        <f t="shared" si="251"/>
        <v>0</v>
      </c>
      <c r="AF560" s="194">
        <f t="shared" si="251"/>
        <v>0</v>
      </c>
      <c r="AG560" s="194">
        <f t="shared" si="251"/>
        <v>0</v>
      </c>
      <c r="AH560" s="176">
        <f t="shared" si="251"/>
        <v>0</v>
      </c>
      <c r="AI560" s="176">
        <f t="shared" si="251"/>
        <v>0</v>
      </c>
      <c r="AJ560" s="176">
        <f t="shared" si="251"/>
        <v>0</v>
      </c>
      <c r="AK560" s="194">
        <f t="shared" si="251"/>
        <v>0</v>
      </c>
      <c r="AL560" s="194">
        <f t="shared" si="251"/>
        <v>0</v>
      </c>
      <c r="AM560" s="194">
        <f t="shared" si="251"/>
        <v>0</v>
      </c>
      <c r="AN560" s="194">
        <f t="shared" si="251"/>
        <v>0</v>
      </c>
      <c r="AO560" s="194">
        <f t="shared" si="251"/>
        <v>0</v>
      </c>
      <c r="AP560" s="194">
        <f t="shared" si="251"/>
        <v>0</v>
      </c>
      <c r="AQ560" s="194">
        <f t="shared" si="251"/>
        <v>0</v>
      </c>
      <c r="AR560" s="194">
        <f t="shared" si="251"/>
        <v>0</v>
      </c>
      <c r="AS560" s="194">
        <f t="shared" si="251"/>
        <v>0</v>
      </c>
      <c r="AT560" s="194">
        <f t="shared" si="251"/>
        <v>0</v>
      </c>
      <c r="AU560" s="176">
        <f t="shared" si="251"/>
        <v>0</v>
      </c>
      <c r="AV560" s="329"/>
    </row>
    <row r="561" spans="1:48" ht="17.25" customHeight="1" x14ac:dyDescent="0.25">
      <c r="A561" s="529"/>
      <c r="B561" s="520" t="s">
        <v>647</v>
      </c>
      <c r="C561" s="603" t="s">
        <v>648</v>
      </c>
      <c r="D561" s="523" t="s">
        <v>628</v>
      </c>
      <c r="E561" s="516" t="s">
        <v>649</v>
      </c>
      <c r="F561" s="83" t="s">
        <v>18</v>
      </c>
      <c r="G561" s="83" t="s">
        <v>20</v>
      </c>
      <c r="H561" s="83" t="s">
        <v>296</v>
      </c>
      <c r="I561" s="83" t="s">
        <v>296</v>
      </c>
      <c r="J561" s="507">
        <v>2022</v>
      </c>
      <c r="K561" s="507">
        <v>2022</v>
      </c>
      <c r="L561" s="510">
        <v>12.759</v>
      </c>
      <c r="M561" s="510">
        <f>Q566+R566+S566+T566</f>
        <v>12.759949999999998</v>
      </c>
      <c r="N561" s="87">
        <v>0</v>
      </c>
      <c r="O561" s="87">
        <v>0</v>
      </c>
      <c r="P561" s="87">
        <v>0</v>
      </c>
      <c r="Q561" s="87">
        <v>0</v>
      </c>
      <c r="R561" s="87">
        <v>0</v>
      </c>
      <c r="S561" s="87">
        <v>0</v>
      </c>
      <c r="T561" s="87">
        <v>0</v>
      </c>
      <c r="U561" s="84">
        <f>SUM(N561:T561)</f>
        <v>0</v>
      </c>
      <c r="V561" s="171" t="s">
        <v>3</v>
      </c>
      <c r="W561" s="208">
        <v>0</v>
      </c>
      <c r="X561" s="208">
        <v>0</v>
      </c>
      <c r="Y561" s="208">
        <v>0</v>
      </c>
      <c r="Z561" s="208">
        <v>0</v>
      </c>
      <c r="AA561" s="208">
        <v>0</v>
      </c>
      <c r="AB561" s="208">
        <v>0</v>
      </c>
      <c r="AC561" s="208">
        <v>0</v>
      </c>
      <c r="AD561" s="208">
        <v>0</v>
      </c>
      <c r="AE561" s="208">
        <v>0</v>
      </c>
      <c r="AF561" s="208">
        <v>0</v>
      </c>
      <c r="AG561" s="208">
        <v>0</v>
      </c>
      <c r="AH561" s="87">
        <v>0</v>
      </c>
      <c r="AI561" s="87">
        <v>0</v>
      </c>
      <c r="AJ561" s="87">
        <v>0</v>
      </c>
      <c r="AK561" s="208">
        <v>0</v>
      </c>
      <c r="AL561" s="208">
        <v>0</v>
      </c>
      <c r="AM561" s="208">
        <v>0</v>
      </c>
      <c r="AN561" s="208">
        <v>0</v>
      </c>
      <c r="AO561" s="208">
        <v>0</v>
      </c>
      <c r="AP561" s="208">
        <v>0</v>
      </c>
      <c r="AQ561" s="208">
        <v>0</v>
      </c>
      <c r="AR561" s="208">
        <v>0</v>
      </c>
      <c r="AS561" s="208">
        <v>0</v>
      </c>
      <c r="AT561" s="208">
        <v>0</v>
      </c>
      <c r="AU561" s="87">
        <v>0</v>
      </c>
      <c r="AV561" s="583" t="s">
        <v>1001</v>
      </c>
    </row>
    <row r="562" spans="1:48" ht="19.5" customHeight="1" x14ac:dyDescent="0.25">
      <c r="A562" s="529"/>
      <c r="B562" s="521"/>
      <c r="C562" s="603"/>
      <c r="D562" s="524"/>
      <c r="E562" s="517"/>
      <c r="F562" s="83" t="s">
        <v>19</v>
      </c>
      <c r="G562" s="83" t="s">
        <v>22</v>
      </c>
      <c r="H562" s="83" t="s">
        <v>296</v>
      </c>
      <c r="I562" s="83" t="s">
        <v>296</v>
      </c>
      <c r="J562" s="508"/>
      <c r="K562" s="508"/>
      <c r="L562" s="511"/>
      <c r="M562" s="511"/>
      <c r="N562" s="87">
        <v>0</v>
      </c>
      <c r="O562" s="87">
        <v>0</v>
      </c>
      <c r="P562" s="87">
        <v>0</v>
      </c>
      <c r="Q562" s="87">
        <v>12.759949999999998</v>
      </c>
      <c r="R562" s="87">
        <v>0</v>
      </c>
      <c r="S562" s="87">
        <v>0</v>
      </c>
      <c r="T562" s="87">
        <v>0</v>
      </c>
      <c r="U562" s="84">
        <f t="shared" ref="U562:U566" si="252">SUM(N562:T562)</f>
        <v>12.759949999999998</v>
      </c>
      <c r="V562" s="172" t="s">
        <v>8</v>
      </c>
      <c r="W562" s="208">
        <v>12759.95</v>
      </c>
      <c r="X562" s="208">
        <v>0</v>
      </c>
      <c r="Y562" s="208">
        <v>0</v>
      </c>
      <c r="Z562" s="208">
        <v>0</v>
      </c>
      <c r="AA562" s="208">
        <v>0</v>
      </c>
      <c r="AB562" s="208">
        <v>0</v>
      </c>
      <c r="AC562" s="208">
        <v>0</v>
      </c>
      <c r="AD562" s="208">
        <v>0</v>
      </c>
      <c r="AE562" s="208">
        <v>0</v>
      </c>
      <c r="AF562" s="208">
        <v>0</v>
      </c>
      <c r="AG562" s="208">
        <v>0</v>
      </c>
      <c r="AH562" s="87">
        <v>0</v>
      </c>
      <c r="AI562" s="87">
        <v>0</v>
      </c>
      <c r="AJ562" s="87">
        <v>0</v>
      </c>
      <c r="AK562" s="208">
        <v>0</v>
      </c>
      <c r="AL562" s="208">
        <v>0</v>
      </c>
      <c r="AM562" s="208">
        <v>0</v>
      </c>
      <c r="AN562" s="208">
        <v>0</v>
      </c>
      <c r="AO562" s="208">
        <v>0</v>
      </c>
      <c r="AP562" s="208">
        <v>0</v>
      </c>
      <c r="AQ562" s="208">
        <v>0</v>
      </c>
      <c r="AR562" s="208">
        <v>0</v>
      </c>
      <c r="AS562" s="208">
        <v>0</v>
      </c>
      <c r="AT562" s="208">
        <v>0</v>
      </c>
      <c r="AU562" s="87">
        <v>0</v>
      </c>
      <c r="AV562" s="584"/>
    </row>
    <row r="563" spans="1:48" ht="17.25" customHeight="1" x14ac:dyDescent="0.25">
      <c r="A563" s="529"/>
      <c r="B563" s="521"/>
      <c r="C563" s="603"/>
      <c r="D563" s="524"/>
      <c r="E563" s="517"/>
      <c r="F563" s="513" t="s">
        <v>39</v>
      </c>
      <c r="G563" s="513" t="s">
        <v>21</v>
      </c>
      <c r="H563" s="513" t="s">
        <v>377</v>
      </c>
      <c r="I563" s="513" t="s">
        <v>365</v>
      </c>
      <c r="J563" s="508"/>
      <c r="K563" s="508"/>
      <c r="L563" s="511"/>
      <c r="M563" s="511"/>
      <c r="N563" s="87">
        <v>0</v>
      </c>
      <c r="O563" s="87">
        <v>0</v>
      </c>
      <c r="P563" s="87">
        <v>0</v>
      </c>
      <c r="Q563" s="87">
        <v>0</v>
      </c>
      <c r="R563" s="87">
        <v>0</v>
      </c>
      <c r="S563" s="87">
        <v>0</v>
      </c>
      <c r="T563" s="87">
        <v>0</v>
      </c>
      <c r="U563" s="84">
        <f t="shared" si="252"/>
        <v>0</v>
      </c>
      <c r="V563" s="171" t="s">
        <v>50</v>
      </c>
      <c r="W563" s="208">
        <v>0</v>
      </c>
      <c r="X563" s="208">
        <v>0</v>
      </c>
      <c r="Y563" s="208">
        <v>0</v>
      </c>
      <c r="Z563" s="208">
        <v>0</v>
      </c>
      <c r="AA563" s="208">
        <v>0</v>
      </c>
      <c r="AB563" s="208">
        <v>0</v>
      </c>
      <c r="AC563" s="208">
        <v>0</v>
      </c>
      <c r="AD563" s="208">
        <v>0</v>
      </c>
      <c r="AE563" s="208">
        <v>0</v>
      </c>
      <c r="AF563" s="208">
        <v>0</v>
      </c>
      <c r="AG563" s="208">
        <v>0</v>
      </c>
      <c r="AH563" s="87">
        <v>0</v>
      </c>
      <c r="AI563" s="87">
        <v>0</v>
      </c>
      <c r="AJ563" s="87">
        <v>0</v>
      </c>
      <c r="AK563" s="208">
        <v>0</v>
      </c>
      <c r="AL563" s="208">
        <v>0</v>
      </c>
      <c r="AM563" s="208">
        <v>0</v>
      </c>
      <c r="AN563" s="208">
        <v>0</v>
      </c>
      <c r="AO563" s="208">
        <v>0</v>
      </c>
      <c r="AP563" s="208">
        <v>0</v>
      </c>
      <c r="AQ563" s="208">
        <v>0</v>
      </c>
      <c r="AR563" s="208">
        <v>0</v>
      </c>
      <c r="AS563" s="208">
        <v>0</v>
      </c>
      <c r="AT563" s="208">
        <v>0</v>
      </c>
      <c r="AU563" s="87">
        <v>0</v>
      </c>
      <c r="AV563" s="584"/>
    </row>
    <row r="564" spans="1:48" ht="17.25" customHeight="1" x14ac:dyDescent="0.25">
      <c r="A564" s="529"/>
      <c r="B564" s="521"/>
      <c r="C564" s="603"/>
      <c r="D564" s="524"/>
      <c r="E564" s="517"/>
      <c r="F564" s="514"/>
      <c r="G564" s="514"/>
      <c r="H564" s="514"/>
      <c r="I564" s="514"/>
      <c r="J564" s="508"/>
      <c r="K564" s="508"/>
      <c r="L564" s="511"/>
      <c r="M564" s="511"/>
      <c r="N564" s="87">
        <v>0</v>
      </c>
      <c r="O564" s="87">
        <v>0</v>
      </c>
      <c r="P564" s="87">
        <v>0</v>
      </c>
      <c r="Q564" s="87">
        <v>0</v>
      </c>
      <c r="R564" s="87">
        <v>0</v>
      </c>
      <c r="S564" s="87">
        <v>0</v>
      </c>
      <c r="T564" s="87">
        <v>0</v>
      </c>
      <c r="U564" s="84">
        <f t="shared" si="252"/>
        <v>0</v>
      </c>
      <c r="V564" s="171" t="s">
        <v>51</v>
      </c>
      <c r="W564" s="208">
        <v>0</v>
      </c>
      <c r="X564" s="208">
        <v>0</v>
      </c>
      <c r="Y564" s="208">
        <v>0</v>
      </c>
      <c r="Z564" s="208">
        <v>0</v>
      </c>
      <c r="AA564" s="208">
        <v>0</v>
      </c>
      <c r="AB564" s="208">
        <v>0</v>
      </c>
      <c r="AC564" s="208">
        <v>0</v>
      </c>
      <c r="AD564" s="208">
        <v>0</v>
      </c>
      <c r="AE564" s="208">
        <v>0</v>
      </c>
      <c r="AF564" s="208">
        <v>0</v>
      </c>
      <c r="AG564" s="208">
        <v>0</v>
      </c>
      <c r="AH564" s="87">
        <v>0</v>
      </c>
      <c r="AI564" s="87">
        <v>0</v>
      </c>
      <c r="AJ564" s="87">
        <v>0</v>
      </c>
      <c r="AK564" s="208">
        <v>0</v>
      </c>
      <c r="AL564" s="208">
        <v>0</v>
      </c>
      <c r="AM564" s="208">
        <v>0</v>
      </c>
      <c r="AN564" s="208">
        <v>0</v>
      </c>
      <c r="AO564" s="208">
        <v>0</v>
      </c>
      <c r="AP564" s="208">
        <v>0</v>
      </c>
      <c r="AQ564" s="208">
        <v>0</v>
      </c>
      <c r="AR564" s="208">
        <v>0</v>
      </c>
      <c r="AS564" s="208">
        <v>0</v>
      </c>
      <c r="AT564" s="208">
        <v>0</v>
      </c>
      <c r="AU564" s="87">
        <v>0</v>
      </c>
      <c r="AV564" s="584"/>
    </row>
    <row r="565" spans="1:48" ht="17.25" customHeight="1" x14ac:dyDescent="0.25">
      <c r="A565" s="529"/>
      <c r="B565" s="521"/>
      <c r="C565" s="603"/>
      <c r="D565" s="524"/>
      <c r="E565" s="517"/>
      <c r="F565" s="514"/>
      <c r="G565" s="514"/>
      <c r="H565" s="514"/>
      <c r="I565" s="514"/>
      <c r="J565" s="508"/>
      <c r="K565" s="508"/>
      <c r="L565" s="511"/>
      <c r="M565" s="511"/>
      <c r="N565" s="87">
        <v>0</v>
      </c>
      <c r="O565" s="87">
        <v>0</v>
      </c>
      <c r="P565" s="87">
        <v>0</v>
      </c>
      <c r="Q565" s="87">
        <v>0</v>
      </c>
      <c r="R565" s="87">
        <v>0</v>
      </c>
      <c r="S565" s="87">
        <v>0</v>
      </c>
      <c r="T565" s="87">
        <v>0</v>
      </c>
      <c r="U565" s="84">
        <f t="shared" si="252"/>
        <v>0</v>
      </c>
      <c r="V565" s="171" t="s">
        <v>52</v>
      </c>
      <c r="W565" s="208">
        <v>0</v>
      </c>
      <c r="X565" s="208">
        <v>0</v>
      </c>
      <c r="Y565" s="208">
        <v>0</v>
      </c>
      <c r="Z565" s="208">
        <v>0</v>
      </c>
      <c r="AA565" s="208">
        <v>0</v>
      </c>
      <c r="AB565" s="208">
        <v>0</v>
      </c>
      <c r="AC565" s="208">
        <v>0</v>
      </c>
      <c r="AD565" s="208">
        <v>0</v>
      </c>
      <c r="AE565" s="208">
        <v>0</v>
      </c>
      <c r="AF565" s="208">
        <v>0</v>
      </c>
      <c r="AG565" s="208">
        <v>0</v>
      </c>
      <c r="AH565" s="87">
        <v>0</v>
      </c>
      <c r="AI565" s="87">
        <v>0</v>
      </c>
      <c r="AJ565" s="87">
        <v>0</v>
      </c>
      <c r="AK565" s="208">
        <v>0</v>
      </c>
      <c r="AL565" s="208">
        <v>0</v>
      </c>
      <c r="AM565" s="208">
        <v>0</v>
      </c>
      <c r="AN565" s="208">
        <v>0</v>
      </c>
      <c r="AO565" s="208">
        <v>0</v>
      </c>
      <c r="AP565" s="208">
        <v>0</v>
      </c>
      <c r="AQ565" s="208">
        <v>0</v>
      </c>
      <c r="AR565" s="208">
        <v>0</v>
      </c>
      <c r="AS565" s="208">
        <v>0</v>
      </c>
      <c r="AT565" s="208">
        <v>0</v>
      </c>
      <c r="AU565" s="87">
        <v>0</v>
      </c>
      <c r="AV565" s="585"/>
    </row>
    <row r="566" spans="1:48" ht="17.25" customHeight="1" x14ac:dyDescent="0.25">
      <c r="A566" s="529"/>
      <c r="B566" s="522"/>
      <c r="C566" s="603"/>
      <c r="D566" s="525"/>
      <c r="E566" s="518"/>
      <c r="F566" s="515"/>
      <c r="G566" s="515"/>
      <c r="H566" s="515"/>
      <c r="I566" s="515"/>
      <c r="J566" s="509"/>
      <c r="K566" s="509"/>
      <c r="L566" s="512"/>
      <c r="M566" s="512"/>
      <c r="N566" s="89">
        <f>SUM(N561:N565)</f>
        <v>0</v>
      </c>
      <c r="O566" s="89">
        <f t="shared" ref="O566:T566" si="253">SUM(O561:O565)</f>
        <v>0</v>
      </c>
      <c r="P566" s="89">
        <f t="shared" si="253"/>
        <v>0</v>
      </c>
      <c r="Q566" s="176">
        <f t="shared" si="253"/>
        <v>12.759949999999998</v>
      </c>
      <c r="R566" s="176">
        <f t="shared" si="253"/>
        <v>0</v>
      </c>
      <c r="S566" s="176">
        <f t="shared" si="253"/>
        <v>0</v>
      </c>
      <c r="T566" s="176">
        <f t="shared" si="253"/>
        <v>0</v>
      </c>
      <c r="U566" s="177">
        <f t="shared" si="252"/>
        <v>12.759949999999998</v>
      </c>
      <c r="V566" s="178" t="s">
        <v>11</v>
      </c>
      <c r="W566" s="194">
        <f t="shared" ref="W566:AU566" si="254">SUM(W561:W565)</f>
        <v>12759.95</v>
      </c>
      <c r="X566" s="194">
        <f t="shared" si="254"/>
        <v>0</v>
      </c>
      <c r="Y566" s="194">
        <f t="shared" si="254"/>
        <v>0</v>
      </c>
      <c r="Z566" s="194">
        <f t="shared" si="254"/>
        <v>0</v>
      </c>
      <c r="AA566" s="194">
        <f t="shared" si="254"/>
        <v>0</v>
      </c>
      <c r="AB566" s="194">
        <f t="shared" si="254"/>
        <v>0</v>
      </c>
      <c r="AC566" s="194">
        <f t="shared" si="254"/>
        <v>0</v>
      </c>
      <c r="AD566" s="194">
        <f t="shared" si="254"/>
        <v>0</v>
      </c>
      <c r="AE566" s="194">
        <f t="shared" si="254"/>
        <v>0</v>
      </c>
      <c r="AF566" s="194">
        <f t="shared" si="254"/>
        <v>0</v>
      </c>
      <c r="AG566" s="194">
        <f t="shared" si="254"/>
        <v>0</v>
      </c>
      <c r="AH566" s="176">
        <f t="shared" si="254"/>
        <v>0</v>
      </c>
      <c r="AI566" s="176">
        <f t="shared" si="254"/>
        <v>0</v>
      </c>
      <c r="AJ566" s="176">
        <f t="shared" si="254"/>
        <v>0</v>
      </c>
      <c r="AK566" s="194">
        <f t="shared" si="254"/>
        <v>0</v>
      </c>
      <c r="AL566" s="194">
        <f t="shared" si="254"/>
        <v>0</v>
      </c>
      <c r="AM566" s="194">
        <f t="shared" si="254"/>
        <v>0</v>
      </c>
      <c r="AN566" s="194">
        <f t="shared" si="254"/>
        <v>0</v>
      </c>
      <c r="AO566" s="194">
        <f t="shared" si="254"/>
        <v>0</v>
      </c>
      <c r="AP566" s="194">
        <f t="shared" si="254"/>
        <v>0</v>
      </c>
      <c r="AQ566" s="194">
        <f t="shared" si="254"/>
        <v>0</v>
      </c>
      <c r="AR566" s="194">
        <f t="shared" si="254"/>
        <v>0</v>
      </c>
      <c r="AS566" s="194">
        <f t="shared" si="254"/>
        <v>0</v>
      </c>
      <c r="AT566" s="194">
        <f t="shared" si="254"/>
        <v>0</v>
      </c>
      <c r="AU566" s="176">
        <f t="shared" si="254"/>
        <v>0</v>
      </c>
      <c r="AV566" s="329"/>
    </row>
    <row r="567" spans="1:48" ht="17.25" customHeight="1" x14ac:dyDescent="0.25">
      <c r="A567" s="529"/>
      <c r="B567" s="520" t="s">
        <v>650</v>
      </c>
      <c r="C567" s="603" t="s">
        <v>651</v>
      </c>
      <c r="D567" s="523" t="s">
        <v>628</v>
      </c>
      <c r="E567" s="516" t="s">
        <v>652</v>
      </c>
      <c r="F567" s="83" t="s">
        <v>18</v>
      </c>
      <c r="G567" s="83" t="s">
        <v>20</v>
      </c>
      <c r="H567" s="83" t="s">
        <v>296</v>
      </c>
      <c r="I567" s="83" t="s">
        <v>296</v>
      </c>
      <c r="J567" s="507">
        <v>2022</v>
      </c>
      <c r="K567" s="507">
        <v>2022</v>
      </c>
      <c r="L567" s="510">
        <v>12.759</v>
      </c>
      <c r="M567" s="510">
        <f>Q572+R572+S572+T572</f>
        <v>12.759589999999999</v>
      </c>
      <c r="N567" s="87">
        <v>0</v>
      </c>
      <c r="O567" s="87">
        <v>0</v>
      </c>
      <c r="P567" s="87">
        <v>0</v>
      </c>
      <c r="Q567" s="87">
        <v>0</v>
      </c>
      <c r="R567" s="87">
        <v>0</v>
      </c>
      <c r="S567" s="87">
        <v>0</v>
      </c>
      <c r="T567" s="87">
        <v>0</v>
      </c>
      <c r="U567" s="84">
        <f>SUM(N567:T567)</f>
        <v>0</v>
      </c>
      <c r="V567" s="171" t="s">
        <v>3</v>
      </c>
      <c r="W567" s="208">
        <v>0</v>
      </c>
      <c r="X567" s="208">
        <v>0</v>
      </c>
      <c r="Y567" s="208">
        <v>0</v>
      </c>
      <c r="Z567" s="208">
        <v>0</v>
      </c>
      <c r="AA567" s="208">
        <v>0</v>
      </c>
      <c r="AB567" s="208">
        <v>0</v>
      </c>
      <c r="AC567" s="208">
        <v>0</v>
      </c>
      <c r="AD567" s="208">
        <v>0</v>
      </c>
      <c r="AE567" s="208">
        <v>0</v>
      </c>
      <c r="AF567" s="208">
        <v>0</v>
      </c>
      <c r="AG567" s="208">
        <v>0</v>
      </c>
      <c r="AH567" s="87">
        <v>0</v>
      </c>
      <c r="AI567" s="87">
        <v>0</v>
      </c>
      <c r="AJ567" s="87">
        <v>0</v>
      </c>
      <c r="AK567" s="208">
        <v>0</v>
      </c>
      <c r="AL567" s="208">
        <v>0</v>
      </c>
      <c r="AM567" s="208">
        <v>0</v>
      </c>
      <c r="AN567" s="208">
        <v>0</v>
      </c>
      <c r="AO567" s="208">
        <v>0</v>
      </c>
      <c r="AP567" s="208">
        <v>0</v>
      </c>
      <c r="AQ567" s="208">
        <v>0</v>
      </c>
      <c r="AR567" s="208">
        <v>0</v>
      </c>
      <c r="AS567" s="208">
        <v>0</v>
      </c>
      <c r="AT567" s="208">
        <v>0</v>
      </c>
      <c r="AU567" s="87">
        <v>0</v>
      </c>
      <c r="AV567" s="583" t="s">
        <v>1001</v>
      </c>
    </row>
    <row r="568" spans="1:48" ht="17.25" customHeight="1" x14ac:dyDescent="0.25">
      <c r="A568" s="529"/>
      <c r="B568" s="521"/>
      <c r="C568" s="603"/>
      <c r="D568" s="524"/>
      <c r="E568" s="517"/>
      <c r="F568" s="83" t="s">
        <v>19</v>
      </c>
      <c r="G568" s="83" t="s">
        <v>22</v>
      </c>
      <c r="H568" s="83" t="s">
        <v>296</v>
      </c>
      <c r="I568" s="83" t="s">
        <v>296</v>
      </c>
      <c r="J568" s="508"/>
      <c r="K568" s="508"/>
      <c r="L568" s="511"/>
      <c r="M568" s="511"/>
      <c r="N568" s="87">
        <v>0</v>
      </c>
      <c r="O568" s="87">
        <v>0</v>
      </c>
      <c r="P568" s="87">
        <v>0</v>
      </c>
      <c r="Q568" s="87">
        <v>12.759589999999999</v>
      </c>
      <c r="R568" s="87">
        <v>0</v>
      </c>
      <c r="S568" s="87">
        <v>0</v>
      </c>
      <c r="T568" s="87">
        <v>0</v>
      </c>
      <c r="U568" s="84">
        <f t="shared" ref="U568:U572" si="255">SUM(N568:T568)</f>
        <v>12.759589999999999</v>
      </c>
      <c r="V568" s="172" t="s">
        <v>8</v>
      </c>
      <c r="W568" s="208">
        <v>12759.59</v>
      </c>
      <c r="X568" s="208">
        <v>0</v>
      </c>
      <c r="Y568" s="208">
        <v>0</v>
      </c>
      <c r="Z568" s="208">
        <v>0</v>
      </c>
      <c r="AA568" s="208">
        <v>0</v>
      </c>
      <c r="AB568" s="208">
        <v>0</v>
      </c>
      <c r="AC568" s="208">
        <v>0</v>
      </c>
      <c r="AD568" s="208">
        <v>0</v>
      </c>
      <c r="AE568" s="208">
        <v>0</v>
      </c>
      <c r="AF568" s="208">
        <v>0</v>
      </c>
      <c r="AG568" s="208">
        <v>0</v>
      </c>
      <c r="AH568" s="87">
        <v>0</v>
      </c>
      <c r="AI568" s="87">
        <v>0</v>
      </c>
      <c r="AJ568" s="87">
        <v>0</v>
      </c>
      <c r="AK568" s="208">
        <v>0</v>
      </c>
      <c r="AL568" s="208">
        <v>0</v>
      </c>
      <c r="AM568" s="208">
        <v>0</v>
      </c>
      <c r="AN568" s="208">
        <v>0</v>
      </c>
      <c r="AO568" s="208">
        <v>0</v>
      </c>
      <c r="AP568" s="208">
        <v>0</v>
      </c>
      <c r="AQ568" s="208">
        <v>0</v>
      </c>
      <c r="AR568" s="208">
        <v>0</v>
      </c>
      <c r="AS568" s="208">
        <v>0</v>
      </c>
      <c r="AT568" s="208">
        <v>0</v>
      </c>
      <c r="AU568" s="87">
        <v>0</v>
      </c>
      <c r="AV568" s="584"/>
    </row>
    <row r="569" spans="1:48" ht="17.25" customHeight="1" x14ac:dyDescent="0.25">
      <c r="A569" s="529"/>
      <c r="B569" s="521"/>
      <c r="C569" s="603"/>
      <c r="D569" s="524"/>
      <c r="E569" s="517"/>
      <c r="F569" s="513" t="s">
        <v>39</v>
      </c>
      <c r="G569" s="513" t="s">
        <v>21</v>
      </c>
      <c r="H569" s="513" t="s">
        <v>377</v>
      </c>
      <c r="I569" s="513" t="s">
        <v>365</v>
      </c>
      <c r="J569" s="508"/>
      <c r="K569" s="508"/>
      <c r="L569" s="511"/>
      <c r="M569" s="511"/>
      <c r="N569" s="87">
        <v>0</v>
      </c>
      <c r="O569" s="87">
        <v>0</v>
      </c>
      <c r="P569" s="87">
        <v>0</v>
      </c>
      <c r="Q569" s="87">
        <v>0</v>
      </c>
      <c r="R569" s="87">
        <v>0</v>
      </c>
      <c r="S569" s="87">
        <v>0</v>
      </c>
      <c r="T569" s="87">
        <v>0</v>
      </c>
      <c r="U569" s="84">
        <f t="shared" si="255"/>
        <v>0</v>
      </c>
      <c r="V569" s="171" t="s">
        <v>50</v>
      </c>
      <c r="W569" s="208">
        <v>0</v>
      </c>
      <c r="X569" s="208">
        <v>0</v>
      </c>
      <c r="Y569" s="208">
        <v>0</v>
      </c>
      <c r="Z569" s="208">
        <v>0</v>
      </c>
      <c r="AA569" s="208">
        <v>0</v>
      </c>
      <c r="AB569" s="208">
        <v>0</v>
      </c>
      <c r="AC569" s="208">
        <v>0</v>
      </c>
      <c r="AD569" s="208">
        <v>0</v>
      </c>
      <c r="AE569" s="208">
        <v>0</v>
      </c>
      <c r="AF569" s="208">
        <v>0</v>
      </c>
      <c r="AG569" s="208">
        <v>0</v>
      </c>
      <c r="AH569" s="87">
        <v>0</v>
      </c>
      <c r="AI569" s="87">
        <v>0</v>
      </c>
      <c r="AJ569" s="87">
        <v>0</v>
      </c>
      <c r="AK569" s="208">
        <v>0</v>
      </c>
      <c r="AL569" s="208">
        <v>0</v>
      </c>
      <c r="AM569" s="208">
        <v>0</v>
      </c>
      <c r="AN569" s="208">
        <v>0</v>
      </c>
      <c r="AO569" s="208">
        <v>0</v>
      </c>
      <c r="AP569" s="208">
        <v>0</v>
      </c>
      <c r="AQ569" s="208">
        <v>0</v>
      </c>
      <c r="AR569" s="208">
        <v>0</v>
      </c>
      <c r="AS569" s="208">
        <v>0</v>
      </c>
      <c r="AT569" s="208">
        <v>0</v>
      </c>
      <c r="AU569" s="87">
        <v>0</v>
      </c>
      <c r="AV569" s="584"/>
    </row>
    <row r="570" spans="1:48" x14ac:dyDescent="0.25">
      <c r="A570" s="529"/>
      <c r="B570" s="521"/>
      <c r="C570" s="603"/>
      <c r="D570" s="524"/>
      <c r="E570" s="517"/>
      <c r="F570" s="514"/>
      <c r="G570" s="514"/>
      <c r="H570" s="514"/>
      <c r="I570" s="514"/>
      <c r="J570" s="508"/>
      <c r="K570" s="508"/>
      <c r="L570" s="511"/>
      <c r="M570" s="511"/>
      <c r="N570" s="87">
        <v>0</v>
      </c>
      <c r="O570" s="87">
        <v>0</v>
      </c>
      <c r="P570" s="87">
        <v>0</v>
      </c>
      <c r="Q570" s="87">
        <v>0</v>
      </c>
      <c r="R570" s="87">
        <v>0</v>
      </c>
      <c r="S570" s="87">
        <v>0</v>
      </c>
      <c r="T570" s="87">
        <v>0</v>
      </c>
      <c r="U570" s="84">
        <f t="shared" si="255"/>
        <v>0</v>
      </c>
      <c r="V570" s="171" t="s">
        <v>51</v>
      </c>
      <c r="W570" s="208">
        <v>0</v>
      </c>
      <c r="X570" s="208">
        <v>0</v>
      </c>
      <c r="Y570" s="208">
        <v>0</v>
      </c>
      <c r="Z570" s="208">
        <v>0</v>
      </c>
      <c r="AA570" s="208">
        <v>0</v>
      </c>
      <c r="AB570" s="208">
        <v>0</v>
      </c>
      <c r="AC570" s="208">
        <v>0</v>
      </c>
      <c r="AD570" s="208">
        <v>0</v>
      </c>
      <c r="AE570" s="208">
        <v>0</v>
      </c>
      <c r="AF570" s="208">
        <v>0</v>
      </c>
      <c r="AG570" s="208">
        <v>0</v>
      </c>
      <c r="AH570" s="87">
        <v>0</v>
      </c>
      <c r="AI570" s="87">
        <v>0</v>
      </c>
      <c r="AJ570" s="87">
        <v>0</v>
      </c>
      <c r="AK570" s="208">
        <v>0</v>
      </c>
      <c r="AL570" s="208">
        <v>0</v>
      </c>
      <c r="AM570" s="208">
        <v>0</v>
      </c>
      <c r="AN570" s="208">
        <v>0</v>
      </c>
      <c r="AO570" s="208">
        <v>0</v>
      </c>
      <c r="AP570" s="208">
        <v>0</v>
      </c>
      <c r="AQ570" s="208">
        <v>0</v>
      </c>
      <c r="AR570" s="208">
        <v>0</v>
      </c>
      <c r="AS570" s="208">
        <v>0</v>
      </c>
      <c r="AT570" s="208">
        <v>0</v>
      </c>
      <c r="AU570" s="87">
        <v>0</v>
      </c>
      <c r="AV570" s="584"/>
    </row>
    <row r="571" spans="1:48" x14ac:dyDescent="0.25">
      <c r="A571" s="529"/>
      <c r="B571" s="521"/>
      <c r="C571" s="603"/>
      <c r="D571" s="524"/>
      <c r="E571" s="517"/>
      <c r="F571" s="514"/>
      <c r="G571" s="514"/>
      <c r="H571" s="514"/>
      <c r="I571" s="514"/>
      <c r="J571" s="508"/>
      <c r="K571" s="508"/>
      <c r="L571" s="511"/>
      <c r="M571" s="511"/>
      <c r="N571" s="87">
        <v>0</v>
      </c>
      <c r="O571" s="87">
        <v>0</v>
      </c>
      <c r="P571" s="87">
        <v>0</v>
      </c>
      <c r="Q571" s="87">
        <v>0</v>
      </c>
      <c r="R571" s="87">
        <v>0</v>
      </c>
      <c r="S571" s="87">
        <v>0</v>
      </c>
      <c r="T571" s="87">
        <v>0</v>
      </c>
      <c r="U571" s="84">
        <f t="shared" si="255"/>
        <v>0</v>
      </c>
      <c r="V571" s="171" t="s">
        <v>52</v>
      </c>
      <c r="W571" s="208">
        <v>0</v>
      </c>
      <c r="X571" s="208">
        <v>0</v>
      </c>
      <c r="Y571" s="208">
        <v>0</v>
      </c>
      <c r="Z571" s="208">
        <v>0</v>
      </c>
      <c r="AA571" s="208">
        <v>0</v>
      </c>
      <c r="AB571" s="208">
        <v>0</v>
      </c>
      <c r="AC571" s="208">
        <v>0</v>
      </c>
      <c r="AD571" s="208">
        <v>0</v>
      </c>
      <c r="AE571" s="208">
        <v>0</v>
      </c>
      <c r="AF571" s="208">
        <v>0</v>
      </c>
      <c r="AG571" s="208">
        <v>0</v>
      </c>
      <c r="AH571" s="87">
        <v>0</v>
      </c>
      <c r="AI571" s="87">
        <v>0</v>
      </c>
      <c r="AJ571" s="87">
        <v>0</v>
      </c>
      <c r="AK571" s="208">
        <v>0</v>
      </c>
      <c r="AL571" s="208">
        <v>0</v>
      </c>
      <c r="AM571" s="208">
        <v>0</v>
      </c>
      <c r="AN571" s="208">
        <v>0</v>
      </c>
      <c r="AO571" s="208">
        <v>0</v>
      </c>
      <c r="AP571" s="208">
        <v>0</v>
      </c>
      <c r="AQ571" s="208">
        <v>0</v>
      </c>
      <c r="AR571" s="208">
        <v>0</v>
      </c>
      <c r="AS571" s="208">
        <v>0</v>
      </c>
      <c r="AT571" s="208">
        <v>0</v>
      </c>
      <c r="AU571" s="87">
        <v>0</v>
      </c>
      <c r="AV571" s="585"/>
    </row>
    <row r="572" spans="1:48" x14ac:dyDescent="0.25">
      <c r="A572" s="529"/>
      <c r="B572" s="522"/>
      <c r="C572" s="603"/>
      <c r="D572" s="525"/>
      <c r="E572" s="518"/>
      <c r="F572" s="515"/>
      <c r="G572" s="515"/>
      <c r="H572" s="515"/>
      <c r="I572" s="515"/>
      <c r="J572" s="509"/>
      <c r="K572" s="509"/>
      <c r="L572" s="512"/>
      <c r="M572" s="512"/>
      <c r="N572" s="89">
        <f>SUM(N567:N571)</f>
        <v>0</v>
      </c>
      <c r="O572" s="89">
        <f t="shared" ref="O572:T572" si="256">SUM(O567:O571)</f>
        <v>0</v>
      </c>
      <c r="P572" s="89">
        <f t="shared" si="256"/>
        <v>0</v>
      </c>
      <c r="Q572" s="176">
        <f t="shared" si="256"/>
        <v>12.759589999999999</v>
      </c>
      <c r="R572" s="176">
        <f t="shared" si="256"/>
        <v>0</v>
      </c>
      <c r="S572" s="176">
        <f t="shared" si="256"/>
        <v>0</v>
      </c>
      <c r="T572" s="176">
        <f t="shared" si="256"/>
        <v>0</v>
      </c>
      <c r="U572" s="177">
        <f t="shared" si="255"/>
        <v>12.759589999999999</v>
      </c>
      <c r="V572" s="178" t="s">
        <v>11</v>
      </c>
      <c r="W572" s="194">
        <f t="shared" ref="W572:AU572" si="257">SUM(W567:W571)</f>
        <v>12759.59</v>
      </c>
      <c r="X572" s="194">
        <f t="shared" si="257"/>
        <v>0</v>
      </c>
      <c r="Y572" s="194">
        <f t="shared" si="257"/>
        <v>0</v>
      </c>
      <c r="Z572" s="194">
        <f t="shared" si="257"/>
        <v>0</v>
      </c>
      <c r="AA572" s="194">
        <f t="shared" si="257"/>
        <v>0</v>
      </c>
      <c r="AB572" s="194">
        <f t="shared" si="257"/>
        <v>0</v>
      </c>
      <c r="AC572" s="194">
        <f t="shared" si="257"/>
        <v>0</v>
      </c>
      <c r="AD572" s="194">
        <f t="shared" si="257"/>
        <v>0</v>
      </c>
      <c r="AE572" s="194">
        <f t="shared" si="257"/>
        <v>0</v>
      </c>
      <c r="AF572" s="194">
        <f t="shared" si="257"/>
        <v>0</v>
      </c>
      <c r="AG572" s="194">
        <f t="shared" si="257"/>
        <v>0</v>
      </c>
      <c r="AH572" s="176">
        <f t="shared" si="257"/>
        <v>0</v>
      </c>
      <c r="AI572" s="176">
        <f t="shared" si="257"/>
        <v>0</v>
      </c>
      <c r="AJ572" s="176">
        <f t="shared" si="257"/>
        <v>0</v>
      </c>
      <c r="AK572" s="194">
        <f t="shared" si="257"/>
        <v>0</v>
      </c>
      <c r="AL572" s="194">
        <f t="shared" si="257"/>
        <v>0</v>
      </c>
      <c r="AM572" s="194">
        <f t="shared" si="257"/>
        <v>0</v>
      </c>
      <c r="AN572" s="194">
        <f t="shared" si="257"/>
        <v>0</v>
      </c>
      <c r="AO572" s="194">
        <f t="shared" si="257"/>
        <v>0</v>
      </c>
      <c r="AP572" s="194">
        <f t="shared" si="257"/>
        <v>0</v>
      </c>
      <c r="AQ572" s="194">
        <f t="shared" si="257"/>
        <v>0</v>
      </c>
      <c r="AR572" s="194">
        <f t="shared" si="257"/>
        <v>0</v>
      </c>
      <c r="AS572" s="194">
        <f t="shared" si="257"/>
        <v>0</v>
      </c>
      <c r="AT572" s="194">
        <f t="shared" si="257"/>
        <v>0</v>
      </c>
      <c r="AU572" s="176">
        <f t="shared" si="257"/>
        <v>0</v>
      </c>
      <c r="AV572" s="329"/>
    </row>
    <row r="573" spans="1:48" ht="15.75" customHeight="1" x14ac:dyDescent="0.25">
      <c r="A573" s="529"/>
      <c r="B573" s="520" t="s">
        <v>653</v>
      </c>
      <c r="C573" s="603" t="s">
        <v>654</v>
      </c>
      <c r="D573" s="523" t="s">
        <v>628</v>
      </c>
      <c r="E573" s="516" t="s">
        <v>655</v>
      </c>
      <c r="F573" s="83" t="s">
        <v>18</v>
      </c>
      <c r="G573" s="83" t="s">
        <v>20</v>
      </c>
      <c r="H573" s="83" t="s">
        <v>296</v>
      </c>
      <c r="I573" s="83" t="s">
        <v>296</v>
      </c>
      <c r="J573" s="507">
        <v>2022</v>
      </c>
      <c r="K573" s="507">
        <v>2023</v>
      </c>
      <c r="L573" s="510">
        <v>199.01900000000001</v>
      </c>
      <c r="M573" s="510">
        <f>Q581+R581+S581+T581</f>
        <v>140.67331000000001</v>
      </c>
      <c r="N573" s="87">
        <v>0</v>
      </c>
      <c r="O573" s="87">
        <v>0</v>
      </c>
      <c r="P573" s="87">
        <v>0</v>
      </c>
      <c r="Q573" s="87">
        <v>0</v>
      </c>
      <c r="R573" s="87">
        <v>0</v>
      </c>
      <c r="S573" s="87">
        <v>0</v>
      </c>
      <c r="T573" s="87">
        <v>0</v>
      </c>
      <c r="U573" s="84">
        <f>SUM(N573:T573)</f>
        <v>0</v>
      </c>
      <c r="V573" s="171" t="s">
        <v>3</v>
      </c>
      <c r="W573" s="208">
        <v>0</v>
      </c>
      <c r="X573" s="208">
        <v>0</v>
      </c>
      <c r="Y573" s="208">
        <v>0</v>
      </c>
      <c r="Z573" s="208">
        <v>0</v>
      </c>
      <c r="AA573" s="208">
        <v>0</v>
      </c>
      <c r="AB573" s="208">
        <v>0</v>
      </c>
      <c r="AC573" s="208">
        <v>0</v>
      </c>
      <c r="AD573" s="208">
        <v>0</v>
      </c>
      <c r="AE573" s="208">
        <v>0</v>
      </c>
      <c r="AF573" s="208">
        <v>0</v>
      </c>
      <c r="AG573" s="208">
        <v>0</v>
      </c>
      <c r="AH573" s="87">
        <v>0</v>
      </c>
      <c r="AI573" s="87">
        <v>0</v>
      </c>
      <c r="AJ573" s="87">
        <v>0</v>
      </c>
      <c r="AK573" s="208">
        <v>0</v>
      </c>
      <c r="AL573" s="208">
        <v>0</v>
      </c>
      <c r="AM573" s="208">
        <v>0</v>
      </c>
      <c r="AN573" s="208">
        <v>0</v>
      </c>
      <c r="AO573" s="208">
        <v>0</v>
      </c>
      <c r="AP573" s="208">
        <v>0</v>
      </c>
      <c r="AQ573" s="208">
        <v>0</v>
      </c>
      <c r="AR573" s="208">
        <v>0</v>
      </c>
      <c r="AS573" s="208">
        <v>0</v>
      </c>
      <c r="AT573" s="208">
        <v>0</v>
      </c>
      <c r="AU573" s="87">
        <v>0</v>
      </c>
      <c r="AV573" s="583" t="s">
        <v>998</v>
      </c>
    </row>
    <row r="574" spans="1:48" ht="18" customHeight="1" x14ac:dyDescent="0.25">
      <c r="A574" s="529"/>
      <c r="B574" s="521"/>
      <c r="C574" s="603"/>
      <c r="D574" s="524"/>
      <c r="E574" s="517"/>
      <c r="F574" s="83" t="s">
        <v>19</v>
      </c>
      <c r="G574" s="83" t="s">
        <v>22</v>
      </c>
      <c r="H574" s="83" t="s">
        <v>296</v>
      </c>
      <c r="I574" s="83" t="s">
        <v>296</v>
      </c>
      <c r="J574" s="508"/>
      <c r="K574" s="508"/>
      <c r="L574" s="511"/>
      <c r="M574" s="511"/>
      <c r="N574" s="87">
        <v>0</v>
      </c>
      <c r="O574" s="87">
        <v>0</v>
      </c>
      <c r="P574" s="87">
        <v>0</v>
      </c>
      <c r="Q574" s="87">
        <v>0.1</v>
      </c>
      <c r="R574" s="87">
        <v>40.572489999999995</v>
      </c>
      <c r="S574" s="87">
        <v>24.812000000000001</v>
      </c>
      <c r="T574" s="87">
        <v>24.812000000000001</v>
      </c>
      <c r="U574" s="84">
        <f t="shared" ref="U574:U581" si="258">SUM(N574:T574)</f>
        <v>90.296489999999991</v>
      </c>
      <c r="V574" s="172" t="s">
        <v>8</v>
      </c>
      <c r="W574" s="208">
        <v>100</v>
      </c>
      <c r="X574" s="208">
        <f>SUM(X575:X577)</f>
        <v>0</v>
      </c>
      <c r="Y574" s="208">
        <f t="shared" ref="Y574:AU574" si="259">SUM(Y575:Y577)</f>
        <v>0</v>
      </c>
      <c r="Z574" s="208">
        <f t="shared" si="259"/>
        <v>0</v>
      </c>
      <c r="AA574" s="208">
        <f t="shared" si="259"/>
        <v>0</v>
      </c>
      <c r="AB574" s="208">
        <f t="shared" si="259"/>
        <v>0</v>
      </c>
      <c r="AC574" s="208">
        <f t="shared" si="259"/>
        <v>0</v>
      </c>
      <c r="AD574" s="208">
        <f t="shared" si="259"/>
        <v>0</v>
      </c>
      <c r="AE574" s="208">
        <f t="shared" si="259"/>
        <v>0</v>
      </c>
      <c r="AF574" s="208">
        <f t="shared" si="259"/>
        <v>0</v>
      </c>
      <c r="AG574" s="208">
        <f t="shared" si="259"/>
        <v>0</v>
      </c>
      <c r="AH574" s="208">
        <f t="shared" si="259"/>
        <v>0</v>
      </c>
      <c r="AI574" s="208">
        <f t="shared" si="259"/>
        <v>0</v>
      </c>
      <c r="AJ574" s="208">
        <f t="shared" si="259"/>
        <v>0</v>
      </c>
      <c r="AK574" s="208">
        <f t="shared" si="259"/>
        <v>0</v>
      </c>
      <c r="AL574" s="208">
        <f t="shared" si="259"/>
        <v>0</v>
      </c>
      <c r="AM574" s="208">
        <f t="shared" si="259"/>
        <v>0</v>
      </c>
      <c r="AN574" s="208">
        <f t="shared" si="259"/>
        <v>0</v>
      </c>
      <c r="AO574" s="208">
        <f t="shared" si="259"/>
        <v>0</v>
      </c>
      <c r="AP574" s="208">
        <f t="shared" si="259"/>
        <v>0</v>
      </c>
      <c r="AQ574" s="208">
        <f t="shared" si="259"/>
        <v>0</v>
      </c>
      <c r="AR574" s="208">
        <f t="shared" si="259"/>
        <v>0</v>
      </c>
      <c r="AS574" s="208">
        <f t="shared" si="259"/>
        <v>0</v>
      </c>
      <c r="AT574" s="208">
        <f t="shared" si="259"/>
        <v>0</v>
      </c>
      <c r="AU574" s="208">
        <f t="shared" si="259"/>
        <v>0</v>
      </c>
      <c r="AV574" s="587"/>
    </row>
    <row r="575" spans="1:48" s="276" customFormat="1" ht="25.5" hidden="1" customHeight="1" x14ac:dyDescent="0.2">
      <c r="A575" s="529"/>
      <c r="B575" s="521"/>
      <c r="C575" s="603"/>
      <c r="D575" s="524"/>
      <c r="E575" s="517"/>
      <c r="F575" s="286"/>
      <c r="G575" s="286"/>
      <c r="H575" s="286"/>
      <c r="I575" s="286"/>
      <c r="J575" s="508"/>
      <c r="K575" s="508"/>
      <c r="L575" s="511"/>
      <c r="M575" s="511"/>
      <c r="N575" s="282"/>
      <c r="O575" s="282"/>
      <c r="P575" s="282"/>
      <c r="Q575" s="282"/>
      <c r="R575" s="282"/>
      <c r="S575" s="282"/>
      <c r="T575" s="282"/>
      <c r="U575" s="283"/>
      <c r="V575" s="284" t="s">
        <v>966</v>
      </c>
      <c r="W575" s="285"/>
      <c r="X575" s="285"/>
      <c r="Y575" s="285"/>
      <c r="Z575" s="285"/>
      <c r="AA575" s="285"/>
      <c r="AB575" s="285"/>
      <c r="AC575" s="285"/>
      <c r="AD575" s="285"/>
      <c r="AE575" s="285"/>
      <c r="AF575" s="285"/>
      <c r="AG575" s="285"/>
      <c r="AH575" s="282"/>
      <c r="AI575" s="282"/>
      <c r="AJ575" s="282"/>
      <c r="AK575" s="285"/>
      <c r="AL575" s="285"/>
      <c r="AM575" s="285"/>
      <c r="AN575" s="285"/>
      <c r="AO575" s="285"/>
      <c r="AP575" s="285"/>
      <c r="AQ575" s="285"/>
      <c r="AR575" s="285"/>
      <c r="AS575" s="285"/>
      <c r="AT575" s="285"/>
      <c r="AU575" s="282"/>
      <c r="AV575" s="587"/>
    </row>
    <row r="576" spans="1:48" s="276" customFormat="1" ht="25.5" hidden="1" customHeight="1" x14ac:dyDescent="0.2">
      <c r="A576" s="529"/>
      <c r="B576" s="521"/>
      <c r="C576" s="603"/>
      <c r="D576" s="524"/>
      <c r="E576" s="517"/>
      <c r="F576" s="286"/>
      <c r="G576" s="286"/>
      <c r="H576" s="286"/>
      <c r="I576" s="286"/>
      <c r="J576" s="508"/>
      <c r="K576" s="508"/>
      <c r="L576" s="511"/>
      <c r="M576" s="511"/>
      <c r="N576" s="282"/>
      <c r="O576" s="282"/>
      <c r="P576" s="282"/>
      <c r="Q576" s="282"/>
      <c r="R576" s="282"/>
      <c r="S576" s="282"/>
      <c r="T576" s="282"/>
      <c r="U576" s="283"/>
      <c r="V576" s="284" t="s">
        <v>967</v>
      </c>
      <c r="W576" s="285"/>
      <c r="X576" s="285"/>
      <c r="Y576" s="285"/>
      <c r="Z576" s="285"/>
      <c r="AA576" s="285"/>
      <c r="AB576" s="285"/>
      <c r="AC576" s="285"/>
      <c r="AD576" s="285"/>
      <c r="AE576" s="285"/>
      <c r="AF576" s="285"/>
      <c r="AG576" s="285"/>
      <c r="AH576" s="282"/>
      <c r="AI576" s="282"/>
      <c r="AJ576" s="282"/>
      <c r="AK576" s="285"/>
      <c r="AL576" s="285"/>
      <c r="AM576" s="285"/>
      <c r="AN576" s="285"/>
      <c r="AO576" s="285"/>
      <c r="AP576" s="285"/>
      <c r="AQ576" s="285"/>
      <c r="AR576" s="285"/>
      <c r="AS576" s="285"/>
      <c r="AT576" s="285"/>
      <c r="AU576" s="282"/>
      <c r="AV576" s="587"/>
    </row>
    <row r="577" spans="1:48" s="276" customFormat="1" ht="25.5" hidden="1" customHeight="1" x14ac:dyDescent="0.2">
      <c r="A577" s="529"/>
      <c r="B577" s="521"/>
      <c r="C577" s="603"/>
      <c r="D577" s="524"/>
      <c r="E577" s="517"/>
      <c r="F577" s="286"/>
      <c r="G577" s="286"/>
      <c r="H577" s="286"/>
      <c r="I577" s="286"/>
      <c r="J577" s="508"/>
      <c r="K577" s="508"/>
      <c r="L577" s="511"/>
      <c r="M577" s="511"/>
      <c r="N577" s="282"/>
      <c r="O577" s="282"/>
      <c r="P577" s="282"/>
      <c r="Q577" s="282"/>
      <c r="R577" s="282"/>
      <c r="S577" s="282"/>
      <c r="T577" s="282"/>
      <c r="U577" s="283"/>
      <c r="V577" s="284" t="s">
        <v>968</v>
      </c>
      <c r="W577" s="285"/>
      <c r="X577" s="285"/>
      <c r="Y577" s="285"/>
      <c r="Z577" s="285"/>
      <c r="AA577" s="285"/>
      <c r="AB577" s="285"/>
      <c r="AC577" s="285"/>
      <c r="AD577" s="285"/>
      <c r="AE577" s="285"/>
      <c r="AF577" s="285"/>
      <c r="AG577" s="285"/>
      <c r="AH577" s="282"/>
      <c r="AI577" s="282"/>
      <c r="AJ577" s="282"/>
      <c r="AK577" s="285"/>
      <c r="AL577" s="285"/>
      <c r="AM577" s="285"/>
      <c r="AN577" s="285"/>
      <c r="AO577" s="285"/>
      <c r="AP577" s="285"/>
      <c r="AQ577" s="285"/>
      <c r="AR577" s="285"/>
      <c r="AS577" s="285"/>
      <c r="AT577" s="285"/>
      <c r="AU577" s="282"/>
      <c r="AV577" s="587"/>
    </row>
    <row r="578" spans="1:48" ht="15.75" customHeight="1" x14ac:dyDescent="0.25">
      <c r="A578" s="529"/>
      <c r="B578" s="521"/>
      <c r="C578" s="603"/>
      <c r="D578" s="524"/>
      <c r="E578" s="517"/>
      <c r="F578" s="513" t="s">
        <v>39</v>
      </c>
      <c r="G578" s="513" t="s">
        <v>21</v>
      </c>
      <c r="H578" s="513" t="s">
        <v>656</v>
      </c>
      <c r="I578" s="513" t="s">
        <v>657</v>
      </c>
      <c r="J578" s="508"/>
      <c r="K578" s="508"/>
      <c r="L578" s="511"/>
      <c r="M578" s="511"/>
      <c r="N578" s="87">
        <v>0</v>
      </c>
      <c r="O578" s="87">
        <v>0</v>
      </c>
      <c r="P578" s="87">
        <v>0</v>
      </c>
      <c r="Q578" s="87">
        <v>0</v>
      </c>
      <c r="R578" s="87">
        <v>0</v>
      </c>
      <c r="S578" s="87">
        <v>25.188410000000001</v>
      </c>
      <c r="T578" s="87">
        <v>25.188410000000001</v>
      </c>
      <c r="U578" s="84">
        <f t="shared" si="258"/>
        <v>50.376820000000002</v>
      </c>
      <c r="V578" s="171" t="s">
        <v>50</v>
      </c>
      <c r="W578" s="208">
        <v>0</v>
      </c>
      <c r="X578" s="208">
        <v>0</v>
      </c>
      <c r="Y578" s="208">
        <v>0</v>
      </c>
      <c r="Z578" s="208">
        <v>0</v>
      </c>
      <c r="AA578" s="208">
        <v>0</v>
      </c>
      <c r="AB578" s="208">
        <v>0</v>
      </c>
      <c r="AC578" s="208">
        <v>0</v>
      </c>
      <c r="AD578" s="208">
        <v>0</v>
      </c>
      <c r="AE578" s="208">
        <v>0</v>
      </c>
      <c r="AF578" s="208">
        <v>0</v>
      </c>
      <c r="AG578" s="208">
        <v>0</v>
      </c>
      <c r="AH578" s="87">
        <v>0</v>
      </c>
      <c r="AI578" s="87">
        <v>0</v>
      </c>
      <c r="AJ578" s="87">
        <v>0</v>
      </c>
      <c r="AK578" s="208">
        <v>0</v>
      </c>
      <c r="AL578" s="208">
        <v>0</v>
      </c>
      <c r="AM578" s="208">
        <v>0</v>
      </c>
      <c r="AN578" s="208">
        <v>0</v>
      </c>
      <c r="AO578" s="208">
        <v>0</v>
      </c>
      <c r="AP578" s="208">
        <v>0</v>
      </c>
      <c r="AQ578" s="208">
        <v>0</v>
      </c>
      <c r="AR578" s="208">
        <v>0</v>
      </c>
      <c r="AS578" s="208">
        <v>0</v>
      </c>
      <c r="AT578" s="208">
        <v>0</v>
      </c>
      <c r="AU578" s="87">
        <v>0</v>
      </c>
      <c r="AV578" s="587"/>
    </row>
    <row r="579" spans="1:48" ht="15.75" customHeight="1" x14ac:dyDescent="0.25">
      <c r="A579" s="529"/>
      <c r="B579" s="521"/>
      <c r="C579" s="603"/>
      <c r="D579" s="524"/>
      <c r="E579" s="517"/>
      <c r="F579" s="514"/>
      <c r="G579" s="514"/>
      <c r="H579" s="514"/>
      <c r="I579" s="514"/>
      <c r="J579" s="508"/>
      <c r="K579" s="508"/>
      <c r="L579" s="511"/>
      <c r="M579" s="511"/>
      <c r="N579" s="87">
        <v>0</v>
      </c>
      <c r="O579" s="87">
        <v>0</v>
      </c>
      <c r="P579" s="87">
        <v>0</v>
      </c>
      <c r="Q579" s="87">
        <v>0</v>
      </c>
      <c r="R579" s="87">
        <v>0</v>
      </c>
      <c r="S579" s="87">
        <v>0</v>
      </c>
      <c r="T579" s="87">
        <v>0</v>
      </c>
      <c r="U579" s="84">
        <f t="shared" si="258"/>
        <v>0</v>
      </c>
      <c r="V579" s="171" t="s">
        <v>51</v>
      </c>
      <c r="W579" s="208">
        <v>0</v>
      </c>
      <c r="X579" s="208">
        <v>0</v>
      </c>
      <c r="Y579" s="208">
        <v>0</v>
      </c>
      <c r="Z579" s="208">
        <v>0</v>
      </c>
      <c r="AA579" s="208">
        <v>0</v>
      </c>
      <c r="AB579" s="208">
        <v>0</v>
      </c>
      <c r="AC579" s="208">
        <v>0</v>
      </c>
      <c r="AD579" s="208">
        <v>0</v>
      </c>
      <c r="AE579" s="208">
        <v>0</v>
      </c>
      <c r="AF579" s="208">
        <v>0</v>
      </c>
      <c r="AG579" s="208">
        <v>0</v>
      </c>
      <c r="AH579" s="87">
        <v>0</v>
      </c>
      <c r="AI579" s="87">
        <v>0</v>
      </c>
      <c r="AJ579" s="87">
        <v>0</v>
      </c>
      <c r="AK579" s="208">
        <v>0</v>
      </c>
      <c r="AL579" s="208">
        <v>0</v>
      </c>
      <c r="AM579" s="208">
        <v>0</v>
      </c>
      <c r="AN579" s="208">
        <v>0</v>
      </c>
      <c r="AO579" s="208">
        <v>0</v>
      </c>
      <c r="AP579" s="208">
        <v>0</v>
      </c>
      <c r="AQ579" s="208">
        <v>0</v>
      </c>
      <c r="AR579" s="208">
        <v>0</v>
      </c>
      <c r="AS579" s="208">
        <v>0</v>
      </c>
      <c r="AT579" s="208">
        <v>0</v>
      </c>
      <c r="AU579" s="87">
        <v>0</v>
      </c>
      <c r="AV579" s="587"/>
    </row>
    <row r="580" spans="1:48" ht="15.75" customHeight="1" x14ac:dyDescent="0.25">
      <c r="A580" s="529"/>
      <c r="B580" s="521"/>
      <c r="C580" s="603"/>
      <c r="D580" s="524"/>
      <c r="E580" s="517"/>
      <c r="F580" s="514"/>
      <c r="G580" s="514"/>
      <c r="H580" s="514"/>
      <c r="I580" s="514"/>
      <c r="J580" s="508"/>
      <c r="K580" s="508"/>
      <c r="L580" s="511"/>
      <c r="M580" s="511"/>
      <c r="N580" s="87">
        <v>0</v>
      </c>
      <c r="O580" s="87">
        <v>0</v>
      </c>
      <c r="P580" s="87">
        <v>0</v>
      </c>
      <c r="Q580" s="87">
        <v>0</v>
      </c>
      <c r="R580" s="87">
        <v>0</v>
      </c>
      <c r="S580" s="87">
        <v>0</v>
      </c>
      <c r="T580" s="87">
        <v>0</v>
      </c>
      <c r="U580" s="84">
        <f t="shared" si="258"/>
        <v>0</v>
      </c>
      <c r="V580" s="171" t="s">
        <v>52</v>
      </c>
      <c r="W580" s="208">
        <v>0</v>
      </c>
      <c r="X580" s="208">
        <v>0</v>
      </c>
      <c r="Y580" s="208">
        <v>0</v>
      </c>
      <c r="Z580" s="208">
        <v>0</v>
      </c>
      <c r="AA580" s="208">
        <v>0</v>
      </c>
      <c r="AB580" s="208">
        <v>0</v>
      </c>
      <c r="AC580" s="208">
        <v>0</v>
      </c>
      <c r="AD580" s="208">
        <v>0</v>
      </c>
      <c r="AE580" s="208">
        <v>0</v>
      </c>
      <c r="AF580" s="208">
        <v>0</v>
      </c>
      <c r="AG580" s="208">
        <v>0</v>
      </c>
      <c r="AH580" s="87">
        <v>0</v>
      </c>
      <c r="AI580" s="87">
        <v>0</v>
      </c>
      <c r="AJ580" s="87">
        <v>0</v>
      </c>
      <c r="AK580" s="208">
        <v>0</v>
      </c>
      <c r="AL580" s="208">
        <v>0</v>
      </c>
      <c r="AM580" s="208">
        <v>0</v>
      </c>
      <c r="AN580" s="208">
        <v>0</v>
      </c>
      <c r="AO580" s="208">
        <v>0</v>
      </c>
      <c r="AP580" s="208">
        <v>0</v>
      </c>
      <c r="AQ580" s="208">
        <v>0</v>
      </c>
      <c r="AR580" s="208">
        <v>0</v>
      </c>
      <c r="AS580" s="208">
        <v>0</v>
      </c>
      <c r="AT580" s="208">
        <v>0</v>
      </c>
      <c r="AU580" s="87">
        <v>0</v>
      </c>
      <c r="AV580" s="586"/>
    </row>
    <row r="581" spans="1:48" x14ac:dyDescent="0.25">
      <c r="A581" s="530"/>
      <c r="B581" s="522"/>
      <c r="C581" s="603"/>
      <c r="D581" s="525"/>
      <c r="E581" s="518"/>
      <c r="F581" s="515"/>
      <c r="G581" s="515"/>
      <c r="H581" s="515"/>
      <c r="I581" s="515"/>
      <c r="J581" s="509"/>
      <c r="K581" s="509"/>
      <c r="L581" s="512"/>
      <c r="M581" s="512"/>
      <c r="N581" s="89">
        <f>SUM(N573:N580)</f>
        <v>0</v>
      </c>
      <c r="O581" s="89">
        <f t="shared" ref="O581:T581" si="260">SUM(O573:O580)</f>
        <v>0</v>
      </c>
      <c r="P581" s="89">
        <f t="shared" si="260"/>
        <v>0</v>
      </c>
      <c r="Q581" s="176">
        <f t="shared" si="260"/>
        <v>0.1</v>
      </c>
      <c r="R581" s="176">
        <f t="shared" si="260"/>
        <v>40.572489999999995</v>
      </c>
      <c r="S581" s="176">
        <f t="shared" si="260"/>
        <v>50.000410000000002</v>
      </c>
      <c r="T581" s="176">
        <f t="shared" si="260"/>
        <v>50.000410000000002</v>
      </c>
      <c r="U581" s="177">
        <f t="shared" si="258"/>
        <v>140.67331000000001</v>
      </c>
      <c r="V581" s="178" t="s">
        <v>11</v>
      </c>
      <c r="W581" s="194">
        <f t="shared" ref="W581" si="261">SUM(W573:W580)</f>
        <v>100</v>
      </c>
      <c r="X581" s="194">
        <f>X574</f>
        <v>0</v>
      </c>
      <c r="Y581" s="194">
        <f t="shared" ref="Y581:AU581" si="262">Y574</f>
        <v>0</v>
      </c>
      <c r="Z581" s="194">
        <f t="shared" si="262"/>
        <v>0</v>
      </c>
      <c r="AA581" s="194">
        <f t="shared" si="262"/>
        <v>0</v>
      </c>
      <c r="AB581" s="194">
        <f t="shared" si="262"/>
        <v>0</v>
      </c>
      <c r="AC581" s="194">
        <f t="shared" si="262"/>
        <v>0</v>
      </c>
      <c r="AD581" s="194">
        <f t="shared" si="262"/>
        <v>0</v>
      </c>
      <c r="AE581" s="194">
        <f t="shared" si="262"/>
        <v>0</v>
      </c>
      <c r="AF581" s="194">
        <f t="shared" si="262"/>
        <v>0</v>
      </c>
      <c r="AG581" s="194">
        <f t="shared" si="262"/>
        <v>0</v>
      </c>
      <c r="AH581" s="194">
        <f t="shared" si="262"/>
        <v>0</v>
      </c>
      <c r="AI581" s="194">
        <f t="shared" si="262"/>
        <v>0</v>
      </c>
      <c r="AJ581" s="194">
        <f t="shared" si="262"/>
        <v>0</v>
      </c>
      <c r="AK581" s="194">
        <f t="shared" si="262"/>
        <v>0</v>
      </c>
      <c r="AL581" s="194">
        <f t="shared" si="262"/>
        <v>0</v>
      </c>
      <c r="AM581" s="194">
        <f t="shared" si="262"/>
        <v>0</v>
      </c>
      <c r="AN581" s="194">
        <f t="shared" si="262"/>
        <v>0</v>
      </c>
      <c r="AO581" s="194">
        <f t="shared" si="262"/>
        <v>0</v>
      </c>
      <c r="AP581" s="194">
        <f t="shared" si="262"/>
        <v>0</v>
      </c>
      <c r="AQ581" s="194">
        <f t="shared" si="262"/>
        <v>0</v>
      </c>
      <c r="AR581" s="194">
        <f t="shared" si="262"/>
        <v>0</v>
      </c>
      <c r="AS581" s="194">
        <f t="shared" si="262"/>
        <v>0</v>
      </c>
      <c r="AT581" s="194">
        <f t="shared" si="262"/>
        <v>0</v>
      </c>
      <c r="AU581" s="194">
        <f t="shared" si="262"/>
        <v>0</v>
      </c>
      <c r="AV581" s="329"/>
    </row>
    <row r="582" spans="1:48" ht="19.5" hidden="1" customHeight="1" x14ac:dyDescent="0.25">
      <c r="A582" s="503" t="s">
        <v>641</v>
      </c>
      <c r="B582" s="504"/>
      <c r="C582" s="504"/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5"/>
      <c r="X582" s="505" t="s">
        <v>915</v>
      </c>
      <c r="Y582" s="505"/>
      <c r="Z582" s="505"/>
      <c r="AA582" s="505"/>
      <c r="AB582" s="505"/>
      <c r="AC582" s="505"/>
      <c r="AD582" s="505"/>
      <c r="AE582" s="505"/>
      <c r="AF582" s="505"/>
      <c r="AG582" s="505"/>
      <c r="AH582" s="505"/>
      <c r="AI582" s="505"/>
      <c r="AJ582" s="505"/>
      <c r="AK582" s="505"/>
      <c r="AL582" s="505"/>
      <c r="AM582" s="505"/>
      <c r="AN582" s="505"/>
      <c r="AO582" s="505"/>
      <c r="AP582" s="505"/>
      <c r="AQ582" s="505"/>
      <c r="AR582" s="505"/>
      <c r="AS582" s="505"/>
      <c r="AT582" s="505"/>
      <c r="AU582" s="505"/>
      <c r="AV582" s="506"/>
    </row>
    <row r="583" spans="1:48" ht="15.75" customHeight="1" x14ac:dyDescent="0.25">
      <c r="A583" s="528" t="s">
        <v>54</v>
      </c>
      <c r="B583" s="520" t="s">
        <v>658</v>
      </c>
      <c r="C583" s="603" t="s">
        <v>659</v>
      </c>
      <c r="D583" s="523" t="s">
        <v>660</v>
      </c>
      <c r="E583" s="516" t="s">
        <v>661</v>
      </c>
      <c r="F583" s="83" t="s">
        <v>18</v>
      </c>
      <c r="G583" s="83" t="s">
        <v>20</v>
      </c>
      <c r="H583" s="83" t="s">
        <v>296</v>
      </c>
      <c r="I583" s="83" t="s">
        <v>296</v>
      </c>
      <c r="J583" s="507">
        <v>2023</v>
      </c>
      <c r="K583" s="507">
        <v>2025</v>
      </c>
      <c r="L583" s="510">
        <v>4.1669999999999998</v>
      </c>
      <c r="M583" s="510">
        <v>0</v>
      </c>
      <c r="N583" s="87">
        <v>0</v>
      </c>
      <c r="O583" s="87">
        <v>0</v>
      </c>
      <c r="P583" s="87">
        <v>0</v>
      </c>
      <c r="Q583" s="87">
        <v>0</v>
      </c>
      <c r="R583" s="87">
        <v>0</v>
      </c>
      <c r="S583" s="87">
        <v>0</v>
      </c>
      <c r="T583" s="87">
        <v>0</v>
      </c>
      <c r="U583" s="84">
        <f>SUM(N583:T583)</f>
        <v>0</v>
      </c>
      <c r="V583" s="171" t="s">
        <v>3</v>
      </c>
      <c r="W583" s="208">
        <v>0</v>
      </c>
      <c r="X583" s="208">
        <v>0</v>
      </c>
      <c r="Y583" s="208">
        <v>0</v>
      </c>
      <c r="Z583" s="208">
        <v>0</v>
      </c>
      <c r="AA583" s="208">
        <v>0</v>
      </c>
      <c r="AB583" s="208">
        <v>0</v>
      </c>
      <c r="AC583" s="208">
        <v>0</v>
      </c>
      <c r="AD583" s="208">
        <v>0</v>
      </c>
      <c r="AE583" s="208">
        <v>0</v>
      </c>
      <c r="AF583" s="208">
        <v>0</v>
      </c>
      <c r="AG583" s="208">
        <v>0</v>
      </c>
      <c r="AH583" s="87">
        <v>0</v>
      </c>
      <c r="AI583" s="87">
        <v>0</v>
      </c>
      <c r="AJ583" s="87">
        <v>0</v>
      </c>
      <c r="AK583" s="208">
        <v>0</v>
      </c>
      <c r="AL583" s="208">
        <v>0</v>
      </c>
      <c r="AM583" s="208">
        <v>0</v>
      </c>
      <c r="AN583" s="208">
        <v>0</v>
      </c>
      <c r="AO583" s="208">
        <v>0</v>
      </c>
      <c r="AP583" s="208">
        <v>0</v>
      </c>
      <c r="AQ583" s="208">
        <v>0</v>
      </c>
      <c r="AR583" s="208">
        <v>0</v>
      </c>
      <c r="AS583" s="208">
        <v>0</v>
      </c>
      <c r="AT583" s="208">
        <v>0</v>
      </c>
      <c r="AU583" s="87">
        <v>0</v>
      </c>
      <c r="AV583" s="303"/>
    </row>
    <row r="584" spans="1:48" ht="21" customHeight="1" x14ac:dyDescent="0.25">
      <c r="A584" s="529"/>
      <c r="B584" s="521"/>
      <c r="C584" s="603"/>
      <c r="D584" s="524"/>
      <c r="E584" s="517"/>
      <c r="F584" s="83" t="s">
        <v>19</v>
      </c>
      <c r="G584" s="83" t="s">
        <v>22</v>
      </c>
      <c r="H584" s="83" t="s">
        <v>296</v>
      </c>
      <c r="I584" s="83" t="s">
        <v>296</v>
      </c>
      <c r="J584" s="508"/>
      <c r="K584" s="508"/>
      <c r="L584" s="511"/>
      <c r="M584" s="511"/>
      <c r="N584" s="87">
        <v>0</v>
      </c>
      <c r="O584" s="87">
        <v>0</v>
      </c>
      <c r="P584" s="87">
        <v>0</v>
      </c>
      <c r="Q584" s="87">
        <v>0</v>
      </c>
      <c r="R584" s="87">
        <v>0.25</v>
      </c>
      <c r="S584" s="87">
        <v>1.95858</v>
      </c>
      <c r="T584" s="87">
        <v>1.95858</v>
      </c>
      <c r="U584" s="84">
        <f t="shared" ref="U584:U588" si="263">SUM(N584:T584)</f>
        <v>4.16716</v>
      </c>
      <c r="V584" s="172" t="s">
        <v>8</v>
      </c>
      <c r="W584" s="208">
        <v>0</v>
      </c>
      <c r="X584" s="208">
        <v>0</v>
      </c>
      <c r="Y584" s="208">
        <v>0</v>
      </c>
      <c r="Z584" s="208">
        <v>0</v>
      </c>
      <c r="AA584" s="208">
        <v>0</v>
      </c>
      <c r="AB584" s="208">
        <v>0</v>
      </c>
      <c r="AC584" s="208">
        <v>0</v>
      </c>
      <c r="AD584" s="208">
        <v>0</v>
      </c>
      <c r="AE584" s="208">
        <v>0</v>
      </c>
      <c r="AF584" s="208">
        <v>0</v>
      </c>
      <c r="AG584" s="208">
        <v>0</v>
      </c>
      <c r="AH584" s="87">
        <v>0</v>
      </c>
      <c r="AI584" s="87">
        <v>0</v>
      </c>
      <c r="AJ584" s="87">
        <v>0</v>
      </c>
      <c r="AK584" s="208">
        <v>0</v>
      </c>
      <c r="AL584" s="208">
        <v>0</v>
      </c>
      <c r="AM584" s="208">
        <v>0</v>
      </c>
      <c r="AN584" s="208">
        <v>0</v>
      </c>
      <c r="AO584" s="208">
        <v>0</v>
      </c>
      <c r="AP584" s="208">
        <v>0</v>
      </c>
      <c r="AQ584" s="208">
        <v>0</v>
      </c>
      <c r="AR584" s="208">
        <v>0</v>
      </c>
      <c r="AS584" s="208">
        <v>0</v>
      </c>
      <c r="AT584" s="208">
        <v>0</v>
      </c>
      <c r="AU584" s="87">
        <v>0</v>
      </c>
      <c r="AV584" s="303"/>
    </row>
    <row r="585" spans="1:48" ht="21.75" customHeight="1" x14ac:dyDescent="0.25">
      <c r="A585" s="529"/>
      <c r="B585" s="521"/>
      <c r="C585" s="603"/>
      <c r="D585" s="524"/>
      <c r="E585" s="517"/>
      <c r="F585" s="513" t="s">
        <v>39</v>
      </c>
      <c r="G585" s="513" t="s">
        <v>21</v>
      </c>
      <c r="H585" s="513" t="s">
        <v>662</v>
      </c>
      <c r="I585" s="513" t="s">
        <v>663</v>
      </c>
      <c r="J585" s="508"/>
      <c r="K585" s="508"/>
      <c r="L585" s="511"/>
      <c r="M585" s="511"/>
      <c r="N585" s="87">
        <v>0</v>
      </c>
      <c r="O585" s="87">
        <v>0</v>
      </c>
      <c r="P585" s="87">
        <v>0</v>
      </c>
      <c r="Q585" s="87">
        <v>0</v>
      </c>
      <c r="R585" s="87">
        <v>0</v>
      </c>
      <c r="S585" s="87">
        <v>0</v>
      </c>
      <c r="T585" s="87">
        <v>0</v>
      </c>
      <c r="U585" s="84">
        <f t="shared" si="263"/>
        <v>0</v>
      </c>
      <c r="V585" s="171" t="s">
        <v>50</v>
      </c>
      <c r="W585" s="208">
        <v>0</v>
      </c>
      <c r="X585" s="208">
        <v>0</v>
      </c>
      <c r="Y585" s="208">
        <v>0</v>
      </c>
      <c r="Z585" s="208">
        <v>0</v>
      </c>
      <c r="AA585" s="208">
        <v>0</v>
      </c>
      <c r="AB585" s="208">
        <v>0</v>
      </c>
      <c r="AC585" s="208">
        <v>0</v>
      </c>
      <c r="AD585" s="208">
        <v>0</v>
      </c>
      <c r="AE585" s="208">
        <v>0</v>
      </c>
      <c r="AF585" s="208">
        <v>0</v>
      </c>
      <c r="AG585" s="208">
        <v>0</v>
      </c>
      <c r="AH585" s="87">
        <v>0</v>
      </c>
      <c r="AI585" s="87">
        <v>0</v>
      </c>
      <c r="AJ585" s="87">
        <v>0</v>
      </c>
      <c r="AK585" s="208">
        <v>0</v>
      </c>
      <c r="AL585" s="208">
        <v>0</v>
      </c>
      <c r="AM585" s="208">
        <v>0</v>
      </c>
      <c r="AN585" s="208">
        <v>0</v>
      </c>
      <c r="AO585" s="208">
        <v>0</v>
      </c>
      <c r="AP585" s="208">
        <v>0</v>
      </c>
      <c r="AQ585" s="208">
        <v>0</v>
      </c>
      <c r="AR585" s="208">
        <v>0</v>
      </c>
      <c r="AS585" s="208">
        <v>0</v>
      </c>
      <c r="AT585" s="208">
        <v>0</v>
      </c>
      <c r="AU585" s="87">
        <v>0</v>
      </c>
      <c r="AV585" s="303"/>
    </row>
    <row r="586" spans="1:48" ht="15.75" customHeight="1" x14ac:dyDescent="0.25">
      <c r="A586" s="529"/>
      <c r="B586" s="521"/>
      <c r="C586" s="603"/>
      <c r="D586" s="524"/>
      <c r="E586" s="517"/>
      <c r="F586" s="514"/>
      <c r="G586" s="514"/>
      <c r="H586" s="514"/>
      <c r="I586" s="514"/>
      <c r="J586" s="508"/>
      <c r="K586" s="508"/>
      <c r="L586" s="511"/>
      <c r="M586" s="511"/>
      <c r="N586" s="87">
        <v>0</v>
      </c>
      <c r="O586" s="87">
        <v>0</v>
      </c>
      <c r="P586" s="87">
        <v>0</v>
      </c>
      <c r="Q586" s="87">
        <v>0</v>
      </c>
      <c r="R586" s="87">
        <v>0</v>
      </c>
      <c r="S586" s="87">
        <v>0</v>
      </c>
      <c r="T586" s="87">
        <v>0</v>
      </c>
      <c r="U586" s="84">
        <f t="shared" si="263"/>
        <v>0</v>
      </c>
      <c r="V586" s="171" t="s">
        <v>51</v>
      </c>
      <c r="W586" s="208">
        <v>0</v>
      </c>
      <c r="X586" s="208">
        <v>0</v>
      </c>
      <c r="Y586" s="208">
        <v>0</v>
      </c>
      <c r="Z586" s="208">
        <v>0</v>
      </c>
      <c r="AA586" s="208">
        <v>0</v>
      </c>
      <c r="AB586" s="208">
        <v>0</v>
      </c>
      <c r="AC586" s="208">
        <v>0</v>
      </c>
      <c r="AD586" s="208">
        <v>0</v>
      </c>
      <c r="AE586" s="208">
        <v>0</v>
      </c>
      <c r="AF586" s="208">
        <v>0</v>
      </c>
      <c r="AG586" s="208">
        <v>0</v>
      </c>
      <c r="AH586" s="87">
        <v>0</v>
      </c>
      <c r="AI586" s="87">
        <v>0</v>
      </c>
      <c r="AJ586" s="87">
        <v>0</v>
      </c>
      <c r="AK586" s="208">
        <v>0</v>
      </c>
      <c r="AL586" s="208">
        <v>0</v>
      </c>
      <c r="AM586" s="208">
        <v>0</v>
      </c>
      <c r="AN586" s="208">
        <v>0</v>
      </c>
      <c r="AO586" s="208">
        <v>0</v>
      </c>
      <c r="AP586" s="208">
        <v>0</v>
      </c>
      <c r="AQ586" s="208">
        <v>0</v>
      </c>
      <c r="AR586" s="208">
        <v>0</v>
      </c>
      <c r="AS586" s="208">
        <v>0</v>
      </c>
      <c r="AT586" s="208">
        <v>0</v>
      </c>
      <c r="AU586" s="87">
        <v>0</v>
      </c>
      <c r="AV586" s="303"/>
    </row>
    <row r="587" spans="1:48" x14ac:dyDescent="0.25">
      <c r="A587" s="529"/>
      <c r="B587" s="521"/>
      <c r="C587" s="603"/>
      <c r="D587" s="524"/>
      <c r="E587" s="517"/>
      <c r="F587" s="514"/>
      <c r="G587" s="514"/>
      <c r="H587" s="514"/>
      <c r="I587" s="514"/>
      <c r="J587" s="508"/>
      <c r="K587" s="508"/>
      <c r="L587" s="511"/>
      <c r="M587" s="511"/>
      <c r="N587" s="87">
        <v>0</v>
      </c>
      <c r="O587" s="87">
        <v>0</v>
      </c>
      <c r="P587" s="87">
        <v>0</v>
      </c>
      <c r="Q587" s="87">
        <v>0</v>
      </c>
      <c r="R587" s="87">
        <v>0</v>
      </c>
      <c r="S587" s="87">
        <v>0</v>
      </c>
      <c r="T587" s="87">
        <v>0</v>
      </c>
      <c r="U587" s="84">
        <f t="shared" si="263"/>
        <v>0</v>
      </c>
      <c r="V587" s="171" t="s">
        <v>52</v>
      </c>
      <c r="W587" s="208">
        <v>0</v>
      </c>
      <c r="X587" s="208">
        <v>0</v>
      </c>
      <c r="Y587" s="208">
        <v>0</v>
      </c>
      <c r="Z587" s="208">
        <v>0</v>
      </c>
      <c r="AA587" s="208">
        <v>0</v>
      </c>
      <c r="AB587" s="208">
        <v>0</v>
      </c>
      <c r="AC587" s="208">
        <v>0</v>
      </c>
      <c r="AD587" s="208">
        <v>0</v>
      </c>
      <c r="AE587" s="208">
        <v>0</v>
      </c>
      <c r="AF587" s="208">
        <v>0</v>
      </c>
      <c r="AG587" s="208">
        <v>0</v>
      </c>
      <c r="AH587" s="87">
        <v>0</v>
      </c>
      <c r="AI587" s="87">
        <v>0</v>
      </c>
      <c r="AJ587" s="87">
        <v>0</v>
      </c>
      <c r="AK587" s="208">
        <v>0</v>
      </c>
      <c r="AL587" s="208">
        <v>0</v>
      </c>
      <c r="AM587" s="208">
        <v>0</v>
      </c>
      <c r="AN587" s="208">
        <v>0</v>
      </c>
      <c r="AO587" s="208">
        <v>0</v>
      </c>
      <c r="AP587" s="208">
        <v>0</v>
      </c>
      <c r="AQ587" s="208">
        <v>0</v>
      </c>
      <c r="AR587" s="208">
        <v>0</v>
      </c>
      <c r="AS587" s="208">
        <v>0</v>
      </c>
      <c r="AT587" s="208">
        <v>0</v>
      </c>
      <c r="AU587" s="87">
        <v>0</v>
      </c>
      <c r="AV587" s="303"/>
    </row>
    <row r="588" spans="1:48" x14ac:dyDescent="0.25">
      <c r="A588" s="529"/>
      <c r="B588" s="522"/>
      <c r="C588" s="603"/>
      <c r="D588" s="525"/>
      <c r="E588" s="518"/>
      <c r="F588" s="515"/>
      <c r="G588" s="515"/>
      <c r="H588" s="515"/>
      <c r="I588" s="515"/>
      <c r="J588" s="509"/>
      <c r="K588" s="509"/>
      <c r="L588" s="512"/>
      <c r="M588" s="512"/>
      <c r="N588" s="89">
        <f>SUM(N583:N587)</f>
        <v>0</v>
      </c>
      <c r="O588" s="89">
        <f t="shared" ref="O588:T588" si="264">SUM(O583:O587)</f>
        <v>0</v>
      </c>
      <c r="P588" s="89">
        <f t="shared" si="264"/>
        <v>0</v>
      </c>
      <c r="Q588" s="176">
        <f t="shared" si="264"/>
        <v>0</v>
      </c>
      <c r="R588" s="176">
        <f t="shared" si="264"/>
        <v>0.25</v>
      </c>
      <c r="S588" s="176">
        <f t="shared" si="264"/>
        <v>1.95858</v>
      </c>
      <c r="T588" s="176">
        <f t="shared" si="264"/>
        <v>1.95858</v>
      </c>
      <c r="U588" s="177">
        <f t="shared" si="263"/>
        <v>4.16716</v>
      </c>
      <c r="V588" s="178" t="s">
        <v>11</v>
      </c>
      <c r="W588" s="194">
        <f t="shared" ref="W588:AU588" si="265">SUM(W583:W587)</f>
        <v>0</v>
      </c>
      <c r="X588" s="194">
        <f t="shared" si="265"/>
        <v>0</v>
      </c>
      <c r="Y588" s="194">
        <f t="shared" si="265"/>
        <v>0</v>
      </c>
      <c r="Z588" s="194">
        <f t="shared" si="265"/>
        <v>0</v>
      </c>
      <c r="AA588" s="194">
        <f t="shared" si="265"/>
        <v>0</v>
      </c>
      <c r="AB588" s="194">
        <f t="shared" si="265"/>
        <v>0</v>
      </c>
      <c r="AC588" s="194">
        <f t="shared" si="265"/>
        <v>0</v>
      </c>
      <c r="AD588" s="194">
        <f t="shared" si="265"/>
        <v>0</v>
      </c>
      <c r="AE588" s="194">
        <f t="shared" si="265"/>
        <v>0</v>
      </c>
      <c r="AF588" s="194">
        <f t="shared" si="265"/>
        <v>0</v>
      </c>
      <c r="AG588" s="194">
        <f t="shared" si="265"/>
        <v>0</v>
      </c>
      <c r="AH588" s="176">
        <f t="shared" si="265"/>
        <v>0</v>
      </c>
      <c r="AI588" s="176">
        <f t="shared" si="265"/>
        <v>0</v>
      </c>
      <c r="AJ588" s="176">
        <f t="shared" si="265"/>
        <v>0</v>
      </c>
      <c r="AK588" s="194">
        <f t="shared" si="265"/>
        <v>0</v>
      </c>
      <c r="AL588" s="194">
        <f t="shared" si="265"/>
        <v>0</v>
      </c>
      <c r="AM588" s="194">
        <f t="shared" si="265"/>
        <v>0</v>
      </c>
      <c r="AN588" s="194">
        <f t="shared" si="265"/>
        <v>0</v>
      </c>
      <c r="AO588" s="194">
        <f t="shared" si="265"/>
        <v>0</v>
      </c>
      <c r="AP588" s="194">
        <f t="shared" si="265"/>
        <v>0</v>
      </c>
      <c r="AQ588" s="194">
        <f t="shared" si="265"/>
        <v>0</v>
      </c>
      <c r="AR588" s="194">
        <f t="shared" si="265"/>
        <v>0</v>
      </c>
      <c r="AS588" s="194">
        <f t="shared" si="265"/>
        <v>0</v>
      </c>
      <c r="AT588" s="194">
        <f t="shared" si="265"/>
        <v>0</v>
      </c>
      <c r="AU588" s="176">
        <f t="shared" si="265"/>
        <v>0</v>
      </c>
      <c r="AV588" s="329"/>
    </row>
    <row r="589" spans="1:48" ht="15.75" customHeight="1" x14ac:dyDescent="0.25">
      <c r="A589" s="529"/>
      <c r="B589" s="520" t="s">
        <v>664</v>
      </c>
      <c r="C589" s="603" t="s">
        <v>665</v>
      </c>
      <c r="D589" s="523" t="s">
        <v>660</v>
      </c>
      <c r="E589" s="516" t="s">
        <v>666</v>
      </c>
      <c r="F589" s="83" t="s">
        <v>18</v>
      </c>
      <c r="G589" s="83" t="s">
        <v>20</v>
      </c>
      <c r="H589" s="83" t="s">
        <v>296</v>
      </c>
      <c r="I589" s="83" t="s">
        <v>296</v>
      </c>
      <c r="J589" s="507">
        <v>2023</v>
      </c>
      <c r="K589" s="507">
        <v>2025</v>
      </c>
      <c r="L589" s="510">
        <v>2.0830000000000002</v>
      </c>
      <c r="M589" s="510">
        <v>0</v>
      </c>
      <c r="N589" s="87">
        <v>0</v>
      </c>
      <c r="O589" s="87">
        <v>0</v>
      </c>
      <c r="P589" s="87">
        <v>0</v>
      </c>
      <c r="Q589" s="87">
        <v>0</v>
      </c>
      <c r="R589" s="87">
        <v>0</v>
      </c>
      <c r="S589" s="87">
        <v>0</v>
      </c>
      <c r="T589" s="87">
        <v>0</v>
      </c>
      <c r="U589" s="84">
        <f>SUM(N589:T589)</f>
        <v>0</v>
      </c>
      <c r="V589" s="171" t="s">
        <v>3</v>
      </c>
      <c r="W589" s="208">
        <v>0</v>
      </c>
      <c r="X589" s="208">
        <v>0</v>
      </c>
      <c r="Y589" s="208">
        <v>0</v>
      </c>
      <c r="Z589" s="208">
        <v>0</v>
      </c>
      <c r="AA589" s="208">
        <v>0</v>
      </c>
      <c r="AB589" s="208">
        <v>0</v>
      </c>
      <c r="AC589" s="208">
        <v>0</v>
      </c>
      <c r="AD589" s="208">
        <v>0</v>
      </c>
      <c r="AE589" s="208">
        <v>0</v>
      </c>
      <c r="AF589" s="208">
        <v>0</v>
      </c>
      <c r="AG589" s="208">
        <v>0</v>
      </c>
      <c r="AH589" s="87">
        <v>0</v>
      </c>
      <c r="AI589" s="87">
        <v>0</v>
      </c>
      <c r="AJ589" s="87">
        <v>0</v>
      </c>
      <c r="AK589" s="208">
        <v>0</v>
      </c>
      <c r="AL589" s="208">
        <v>0</v>
      </c>
      <c r="AM589" s="208">
        <v>0</v>
      </c>
      <c r="AN589" s="208">
        <v>0</v>
      </c>
      <c r="AO589" s="208">
        <v>0</v>
      </c>
      <c r="AP589" s="208">
        <v>0</v>
      </c>
      <c r="AQ589" s="208">
        <v>0</v>
      </c>
      <c r="AR589" s="208">
        <v>0</v>
      </c>
      <c r="AS589" s="208">
        <v>0</v>
      </c>
      <c r="AT589" s="208">
        <v>0</v>
      </c>
      <c r="AU589" s="87">
        <v>0</v>
      </c>
      <c r="AV589" s="303"/>
    </row>
    <row r="590" spans="1:48" ht="18.75" customHeight="1" x14ac:dyDescent="0.25">
      <c r="A590" s="529"/>
      <c r="B590" s="521"/>
      <c r="C590" s="603"/>
      <c r="D590" s="524"/>
      <c r="E590" s="517"/>
      <c r="F590" s="83" t="s">
        <v>19</v>
      </c>
      <c r="G590" s="83" t="s">
        <v>22</v>
      </c>
      <c r="H590" s="83" t="s">
        <v>296</v>
      </c>
      <c r="I590" s="83" t="s">
        <v>296</v>
      </c>
      <c r="J590" s="508"/>
      <c r="K590" s="508"/>
      <c r="L590" s="511"/>
      <c r="M590" s="511"/>
      <c r="N590" s="87">
        <v>0</v>
      </c>
      <c r="O590" s="87">
        <v>0</v>
      </c>
      <c r="P590" s="87">
        <v>0</v>
      </c>
      <c r="Q590" s="87">
        <v>0</v>
      </c>
      <c r="R590" s="87">
        <v>0.25</v>
      </c>
      <c r="S590" s="87">
        <v>0.91678999999999999</v>
      </c>
      <c r="T590" s="87">
        <v>0.91678999999999999</v>
      </c>
      <c r="U590" s="84">
        <f t="shared" ref="U590:U594" si="266">SUM(N590:T590)</f>
        <v>2.08358</v>
      </c>
      <c r="V590" s="172" t="s">
        <v>8</v>
      </c>
      <c r="W590" s="208">
        <v>0</v>
      </c>
      <c r="X590" s="208">
        <v>0</v>
      </c>
      <c r="Y590" s="208">
        <v>0</v>
      </c>
      <c r="Z590" s="208">
        <v>0</v>
      </c>
      <c r="AA590" s="208">
        <v>0</v>
      </c>
      <c r="AB590" s="208">
        <v>0</v>
      </c>
      <c r="AC590" s="208">
        <v>0</v>
      </c>
      <c r="AD590" s="208">
        <v>0</v>
      </c>
      <c r="AE590" s="208">
        <v>0</v>
      </c>
      <c r="AF590" s="208">
        <v>0</v>
      </c>
      <c r="AG590" s="208">
        <v>0</v>
      </c>
      <c r="AH590" s="87">
        <v>0</v>
      </c>
      <c r="AI590" s="87">
        <v>0</v>
      </c>
      <c r="AJ590" s="87">
        <v>0</v>
      </c>
      <c r="AK590" s="208">
        <v>0</v>
      </c>
      <c r="AL590" s="208">
        <v>0</v>
      </c>
      <c r="AM590" s="208">
        <v>0</v>
      </c>
      <c r="AN590" s="208">
        <v>0</v>
      </c>
      <c r="AO590" s="208">
        <v>0</v>
      </c>
      <c r="AP590" s="208">
        <v>0</v>
      </c>
      <c r="AQ590" s="208">
        <v>0</v>
      </c>
      <c r="AR590" s="208">
        <v>0</v>
      </c>
      <c r="AS590" s="208">
        <v>0</v>
      </c>
      <c r="AT590" s="208">
        <v>0</v>
      </c>
      <c r="AU590" s="87">
        <v>0</v>
      </c>
      <c r="AV590" s="303"/>
    </row>
    <row r="591" spans="1:48" ht="20.25" customHeight="1" x14ac:dyDescent="0.25">
      <c r="A591" s="529"/>
      <c r="B591" s="521"/>
      <c r="C591" s="603"/>
      <c r="D591" s="524"/>
      <c r="E591" s="517"/>
      <c r="F591" s="513" t="s">
        <v>39</v>
      </c>
      <c r="G591" s="513" t="s">
        <v>21</v>
      </c>
      <c r="H591" s="513" t="s">
        <v>316</v>
      </c>
      <c r="I591" s="513" t="s">
        <v>365</v>
      </c>
      <c r="J591" s="508"/>
      <c r="K591" s="508"/>
      <c r="L591" s="511"/>
      <c r="M591" s="511"/>
      <c r="N591" s="87">
        <v>0</v>
      </c>
      <c r="O591" s="87">
        <v>0</v>
      </c>
      <c r="P591" s="87">
        <v>0</v>
      </c>
      <c r="Q591" s="87">
        <v>0</v>
      </c>
      <c r="R591" s="87">
        <v>0</v>
      </c>
      <c r="S591" s="87">
        <v>0</v>
      </c>
      <c r="T591" s="87">
        <v>0</v>
      </c>
      <c r="U591" s="84">
        <f>SUM(N591:T591)</f>
        <v>0</v>
      </c>
      <c r="V591" s="171" t="s">
        <v>50</v>
      </c>
      <c r="W591" s="208">
        <v>0</v>
      </c>
      <c r="X591" s="208">
        <v>0</v>
      </c>
      <c r="Y591" s="208">
        <v>0</v>
      </c>
      <c r="Z591" s="208">
        <v>0</v>
      </c>
      <c r="AA591" s="208">
        <v>0</v>
      </c>
      <c r="AB591" s="208">
        <v>0</v>
      </c>
      <c r="AC591" s="208">
        <v>0</v>
      </c>
      <c r="AD591" s="208">
        <v>0</v>
      </c>
      <c r="AE591" s="208">
        <v>0</v>
      </c>
      <c r="AF591" s="208">
        <v>0</v>
      </c>
      <c r="AG591" s="208">
        <v>0</v>
      </c>
      <c r="AH591" s="87">
        <v>0</v>
      </c>
      <c r="AI591" s="87">
        <v>0</v>
      </c>
      <c r="AJ591" s="87">
        <v>0</v>
      </c>
      <c r="AK591" s="208">
        <v>0</v>
      </c>
      <c r="AL591" s="208">
        <v>0</v>
      </c>
      <c r="AM591" s="208">
        <v>0</v>
      </c>
      <c r="AN591" s="208">
        <v>0</v>
      </c>
      <c r="AO591" s="208">
        <v>0</v>
      </c>
      <c r="AP591" s="208">
        <v>0</v>
      </c>
      <c r="AQ591" s="208">
        <v>0</v>
      </c>
      <c r="AR591" s="208">
        <v>0</v>
      </c>
      <c r="AS591" s="208">
        <v>0</v>
      </c>
      <c r="AT591" s="208">
        <v>0</v>
      </c>
      <c r="AU591" s="87">
        <v>0</v>
      </c>
      <c r="AV591" s="303"/>
    </row>
    <row r="592" spans="1:48" ht="15.75" customHeight="1" x14ac:dyDescent="0.25">
      <c r="A592" s="529"/>
      <c r="B592" s="521"/>
      <c r="C592" s="603"/>
      <c r="D592" s="524"/>
      <c r="E592" s="517"/>
      <c r="F592" s="514"/>
      <c r="G592" s="514"/>
      <c r="H592" s="514"/>
      <c r="I592" s="514"/>
      <c r="J592" s="508"/>
      <c r="K592" s="508"/>
      <c r="L592" s="511"/>
      <c r="M592" s="511"/>
      <c r="N592" s="87">
        <v>0</v>
      </c>
      <c r="O592" s="87">
        <v>0</v>
      </c>
      <c r="P592" s="87">
        <v>0</v>
      </c>
      <c r="Q592" s="87">
        <v>0</v>
      </c>
      <c r="R592" s="87">
        <v>0</v>
      </c>
      <c r="S592" s="87">
        <v>0</v>
      </c>
      <c r="T592" s="87">
        <v>0</v>
      </c>
      <c r="U592" s="84">
        <f t="shared" si="266"/>
        <v>0</v>
      </c>
      <c r="V592" s="171" t="s">
        <v>51</v>
      </c>
      <c r="W592" s="208">
        <v>0</v>
      </c>
      <c r="X592" s="208">
        <v>0</v>
      </c>
      <c r="Y592" s="208">
        <v>0</v>
      </c>
      <c r="Z592" s="208">
        <v>0</v>
      </c>
      <c r="AA592" s="208">
        <v>0</v>
      </c>
      <c r="AB592" s="208">
        <v>0</v>
      </c>
      <c r="AC592" s="208">
        <v>0</v>
      </c>
      <c r="AD592" s="208">
        <v>0</v>
      </c>
      <c r="AE592" s="208">
        <v>0</v>
      </c>
      <c r="AF592" s="208">
        <v>0</v>
      </c>
      <c r="AG592" s="208">
        <v>0</v>
      </c>
      <c r="AH592" s="87">
        <v>0</v>
      </c>
      <c r="AI592" s="87">
        <v>0</v>
      </c>
      <c r="AJ592" s="87">
        <v>0</v>
      </c>
      <c r="AK592" s="208">
        <v>0</v>
      </c>
      <c r="AL592" s="208">
        <v>0</v>
      </c>
      <c r="AM592" s="208">
        <v>0</v>
      </c>
      <c r="AN592" s="208">
        <v>0</v>
      </c>
      <c r="AO592" s="208">
        <v>0</v>
      </c>
      <c r="AP592" s="208">
        <v>0</v>
      </c>
      <c r="AQ592" s="208">
        <v>0</v>
      </c>
      <c r="AR592" s="208">
        <v>0</v>
      </c>
      <c r="AS592" s="208">
        <v>0</v>
      </c>
      <c r="AT592" s="208">
        <v>0</v>
      </c>
      <c r="AU592" s="87">
        <v>0</v>
      </c>
      <c r="AV592" s="303"/>
    </row>
    <row r="593" spans="1:48" x14ac:dyDescent="0.25">
      <c r="A593" s="529"/>
      <c r="B593" s="521"/>
      <c r="C593" s="603"/>
      <c r="D593" s="524"/>
      <c r="E593" s="517"/>
      <c r="F593" s="514"/>
      <c r="G593" s="514"/>
      <c r="H593" s="514"/>
      <c r="I593" s="514"/>
      <c r="J593" s="508"/>
      <c r="K593" s="508"/>
      <c r="L593" s="511"/>
      <c r="M593" s="511"/>
      <c r="N593" s="87">
        <v>0</v>
      </c>
      <c r="O593" s="87">
        <v>0</v>
      </c>
      <c r="P593" s="87">
        <v>0</v>
      </c>
      <c r="Q593" s="87">
        <v>0</v>
      </c>
      <c r="R593" s="87">
        <v>0</v>
      </c>
      <c r="S593" s="87">
        <v>0</v>
      </c>
      <c r="T593" s="87">
        <v>0</v>
      </c>
      <c r="U593" s="84">
        <f t="shared" si="266"/>
        <v>0</v>
      </c>
      <c r="V593" s="171" t="s">
        <v>52</v>
      </c>
      <c r="W593" s="208">
        <v>0</v>
      </c>
      <c r="X593" s="208">
        <v>0</v>
      </c>
      <c r="Y593" s="208">
        <v>0</v>
      </c>
      <c r="Z593" s="208">
        <v>0</v>
      </c>
      <c r="AA593" s="208">
        <v>0</v>
      </c>
      <c r="AB593" s="208">
        <v>0</v>
      </c>
      <c r="AC593" s="208">
        <v>0</v>
      </c>
      <c r="AD593" s="208">
        <v>0</v>
      </c>
      <c r="AE593" s="208">
        <v>0</v>
      </c>
      <c r="AF593" s="208">
        <v>0</v>
      </c>
      <c r="AG593" s="208">
        <v>0</v>
      </c>
      <c r="AH593" s="87">
        <v>0</v>
      </c>
      <c r="AI593" s="87">
        <v>0</v>
      </c>
      <c r="AJ593" s="87">
        <v>0</v>
      </c>
      <c r="AK593" s="208">
        <v>0</v>
      </c>
      <c r="AL593" s="208">
        <v>0</v>
      </c>
      <c r="AM593" s="208">
        <v>0</v>
      </c>
      <c r="AN593" s="208">
        <v>0</v>
      </c>
      <c r="AO593" s="208">
        <v>0</v>
      </c>
      <c r="AP593" s="208">
        <v>0</v>
      </c>
      <c r="AQ593" s="208">
        <v>0</v>
      </c>
      <c r="AR593" s="208">
        <v>0</v>
      </c>
      <c r="AS593" s="208">
        <v>0</v>
      </c>
      <c r="AT593" s="208">
        <v>0</v>
      </c>
      <c r="AU593" s="87">
        <v>0</v>
      </c>
      <c r="AV593" s="303"/>
    </row>
    <row r="594" spans="1:48" x14ac:dyDescent="0.25">
      <c r="A594" s="530"/>
      <c r="B594" s="522"/>
      <c r="C594" s="603"/>
      <c r="D594" s="525"/>
      <c r="E594" s="518"/>
      <c r="F594" s="515"/>
      <c r="G594" s="515"/>
      <c r="H594" s="515"/>
      <c r="I594" s="515"/>
      <c r="J594" s="509"/>
      <c r="K594" s="509"/>
      <c r="L594" s="512"/>
      <c r="M594" s="512"/>
      <c r="N594" s="89">
        <f>SUM(N589:N593)</f>
        <v>0</v>
      </c>
      <c r="O594" s="89">
        <f t="shared" ref="O594:T594" si="267">SUM(O589:O593)</f>
        <v>0</v>
      </c>
      <c r="P594" s="89">
        <f t="shared" si="267"/>
        <v>0</v>
      </c>
      <c r="Q594" s="176">
        <f t="shared" si="267"/>
        <v>0</v>
      </c>
      <c r="R594" s="176">
        <f t="shared" si="267"/>
        <v>0.25</v>
      </c>
      <c r="S594" s="176">
        <f t="shared" si="267"/>
        <v>0.91678999999999999</v>
      </c>
      <c r="T594" s="176">
        <f t="shared" si="267"/>
        <v>0.91678999999999999</v>
      </c>
      <c r="U594" s="177">
        <f t="shared" si="266"/>
        <v>2.08358</v>
      </c>
      <c r="V594" s="178" t="s">
        <v>11</v>
      </c>
      <c r="W594" s="194">
        <f t="shared" ref="W594:AU594" si="268">SUM(W589:W593)</f>
        <v>0</v>
      </c>
      <c r="X594" s="194">
        <f t="shared" si="268"/>
        <v>0</v>
      </c>
      <c r="Y594" s="194">
        <f t="shared" si="268"/>
        <v>0</v>
      </c>
      <c r="Z594" s="194">
        <f t="shared" si="268"/>
        <v>0</v>
      </c>
      <c r="AA594" s="194">
        <f t="shared" si="268"/>
        <v>0</v>
      </c>
      <c r="AB594" s="194">
        <f t="shared" si="268"/>
        <v>0</v>
      </c>
      <c r="AC594" s="194">
        <f t="shared" si="268"/>
        <v>0</v>
      </c>
      <c r="AD594" s="194">
        <f t="shared" si="268"/>
        <v>0</v>
      </c>
      <c r="AE594" s="194">
        <f t="shared" si="268"/>
        <v>0</v>
      </c>
      <c r="AF594" s="194">
        <f t="shared" si="268"/>
        <v>0</v>
      </c>
      <c r="AG594" s="194">
        <f t="shared" si="268"/>
        <v>0</v>
      </c>
      <c r="AH594" s="176">
        <f t="shared" si="268"/>
        <v>0</v>
      </c>
      <c r="AI594" s="176">
        <f t="shared" si="268"/>
        <v>0</v>
      </c>
      <c r="AJ594" s="176">
        <f t="shared" si="268"/>
        <v>0</v>
      </c>
      <c r="AK594" s="194">
        <f t="shared" si="268"/>
        <v>0</v>
      </c>
      <c r="AL594" s="194">
        <f t="shared" si="268"/>
        <v>0</v>
      </c>
      <c r="AM594" s="194">
        <f t="shared" si="268"/>
        <v>0</v>
      </c>
      <c r="AN594" s="194">
        <f t="shared" si="268"/>
        <v>0</v>
      </c>
      <c r="AO594" s="194">
        <f t="shared" si="268"/>
        <v>0</v>
      </c>
      <c r="AP594" s="194">
        <f t="shared" si="268"/>
        <v>0</v>
      </c>
      <c r="AQ594" s="194">
        <f t="shared" si="268"/>
        <v>0</v>
      </c>
      <c r="AR594" s="194">
        <f t="shared" si="268"/>
        <v>0</v>
      </c>
      <c r="AS594" s="194">
        <f t="shared" si="268"/>
        <v>0</v>
      </c>
      <c r="AT594" s="194">
        <f t="shared" si="268"/>
        <v>0</v>
      </c>
      <c r="AU594" s="176">
        <f t="shared" si="268"/>
        <v>0</v>
      </c>
      <c r="AV594" s="329"/>
    </row>
    <row r="595" spans="1:48" ht="15.75" hidden="1" customHeight="1" x14ac:dyDescent="0.25">
      <c r="A595" s="180"/>
      <c r="B595" s="595" t="s">
        <v>667</v>
      </c>
      <c r="C595" s="596"/>
      <c r="D595" s="596"/>
      <c r="E595" s="596"/>
      <c r="F595" s="596"/>
      <c r="G595" s="596"/>
      <c r="H595" s="596"/>
      <c r="I595" s="596"/>
      <c r="J595" s="596"/>
      <c r="K595" s="596"/>
      <c r="L595" s="596"/>
      <c r="M595" s="596"/>
      <c r="N595" s="596"/>
      <c r="O595" s="596"/>
      <c r="P595" s="596"/>
      <c r="Q595" s="596"/>
      <c r="R595" s="596"/>
      <c r="S595" s="596"/>
      <c r="T595" s="596"/>
      <c r="U595" s="596"/>
      <c r="V595" s="596"/>
      <c r="W595" s="408"/>
      <c r="X595" s="408"/>
      <c r="Y595" s="408"/>
      <c r="Z595" s="408"/>
      <c r="AA595" s="408"/>
      <c r="AB595" s="408"/>
      <c r="AC595" s="408"/>
      <c r="AD595" s="408"/>
      <c r="AE595" s="408"/>
      <c r="AF595" s="408"/>
      <c r="AG595" s="408"/>
      <c r="AH595" s="408"/>
      <c r="AI595" s="408"/>
      <c r="AJ595" s="408"/>
      <c r="AK595" s="408"/>
      <c r="AL595" s="408"/>
      <c r="AM595" s="408"/>
      <c r="AN595" s="408"/>
      <c r="AO595" s="408"/>
      <c r="AP595" s="408"/>
      <c r="AQ595" s="408"/>
      <c r="AR595" s="408"/>
      <c r="AS595" s="408"/>
      <c r="AT595" s="408"/>
      <c r="AU595" s="408"/>
      <c r="AV595" s="409"/>
    </row>
    <row r="596" spans="1:48" ht="19.5" hidden="1" customHeight="1" x14ac:dyDescent="0.25">
      <c r="A596" s="503" t="s">
        <v>626</v>
      </c>
      <c r="B596" s="504"/>
      <c r="C596" s="504"/>
      <c r="D596" s="504"/>
      <c r="E596" s="504"/>
      <c r="F596" s="504"/>
      <c r="G596" s="504"/>
      <c r="H596" s="504"/>
      <c r="I596" s="504"/>
      <c r="J596" s="504"/>
      <c r="K596" s="504"/>
      <c r="L596" s="504"/>
      <c r="M596" s="504"/>
      <c r="N596" s="504"/>
      <c r="O596" s="504"/>
      <c r="P596" s="504"/>
      <c r="Q596" s="504"/>
      <c r="R596" s="504"/>
      <c r="S596" s="504"/>
      <c r="T596" s="504"/>
      <c r="U596" s="504"/>
      <c r="V596" s="504"/>
      <c r="W596" s="505"/>
      <c r="X596" s="505"/>
      <c r="Y596" s="505"/>
      <c r="Z596" s="505"/>
      <c r="AA596" s="505"/>
      <c r="AB596" s="505"/>
      <c r="AC596" s="505"/>
      <c r="AD596" s="505"/>
      <c r="AE596" s="505"/>
      <c r="AF596" s="505"/>
      <c r="AG596" s="505"/>
      <c r="AH596" s="505"/>
      <c r="AI596" s="505"/>
      <c r="AJ596" s="505"/>
      <c r="AK596" s="505"/>
      <c r="AL596" s="505"/>
      <c r="AM596" s="505"/>
      <c r="AN596" s="505"/>
      <c r="AO596" s="505"/>
      <c r="AP596" s="505"/>
      <c r="AQ596" s="505"/>
      <c r="AR596" s="505"/>
      <c r="AS596" s="505"/>
      <c r="AT596" s="505"/>
      <c r="AU596" s="505"/>
      <c r="AV596" s="506"/>
    </row>
    <row r="597" spans="1:48" ht="15.75" customHeight="1" x14ac:dyDescent="0.25">
      <c r="A597" s="531" t="s">
        <v>53</v>
      </c>
      <c r="B597" s="534" t="s">
        <v>668</v>
      </c>
      <c r="C597" s="603" t="s">
        <v>669</v>
      </c>
      <c r="D597" s="523" t="s">
        <v>660</v>
      </c>
      <c r="E597" s="516" t="s">
        <v>629</v>
      </c>
      <c r="F597" s="83" t="s">
        <v>18</v>
      </c>
      <c r="G597" s="83" t="s">
        <v>20</v>
      </c>
      <c r="H597" s="83" t="s">
        <v>366</v>
      </c>
      <c r="I597" s="83" t="s">
        <v>670</v>
      </c>
      <c r="J597" s="507">
        <v>2022</v>
      </c>
      <c r="K597" s="507">
        <v>2023</v>
      </c>
      <c r="L597" s="510">
        <v>364.64400000000001</v>
      </c>
      <c r="M597" s="510">
        <f>Q602+R602+S602+T602</f>
        <v>358.03521999999998</v>
      </c>
      <c r="N597" s="84">
        <v>0</v>
      </c>
      <c r="O597" s="84">
        <v>0</v>
      </c>
      <c r="P597" s="84">
        <v>0</v>
      </c>
      <c r="Q597" s="84">
        <v>0</v>
      </c>
      <c r="R597" s="84">
        <v>0</v>
      </c>
      <c r="S597" s="84">
        <v>0</v>
      </c>
      <c r="T597" s="84">
        <v>0</v>
      </c>
      <c r="U597" s="84">
        <f>SUM(N597:T597)</f>
        <v>0</v>
      </c>
      <c r="V597" s="171" t="s">
        <v>3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193">
        <v>0</v>
      </c>
      <c r="AD597" s="193">
        <v>0</v>
      </c>
      <c r="AE597" s="193">
        <v>0</v>
      </c>
      <c r="AF597" s="193">
        <v>0</v>
      </c>
      <c r="AG597" s="193">
        <v>0</v>
      </c>
      <c r="AH597" s="84">
        <v>0</v>
      </c>
      <c r="AI597" s="84">
        <v>0</v>
      </c>
      <c r="AJ597" s="84">
        <v>0</v>
      </c>
      <c r="AK597" s="193">
        <v>0</v>
      </c>
      <c r="AL597" s="193">
        <v>0</v>
      </c>
      <c r="AM597" s="193">
        <v>0</v>
      </c>
      <c r="AN597" s="193">
        <v>0</v>
      </c>
      <c r="AO597" s="193">
        <v>0</v>
      </c>
      <c r="AP597" s="193">
        <v>0</v>
      </c>
      <c r="AQ597" s="193">
        <v>0</v>
      </c>
      <c r="AR597" s="193">
        <v>0</v>
      </c>
      <c r="AS597" s="193">
        <v>0</v>
      </c>
      <c r="AT597" s="193">
        <v>0</v>
      </c>
      <c r="AU597" s="84">
        <v>0</v>
      </c>
      <c r="AV597" s="583" t="s">
        <v>996</v>
      </c>
    </row>
    <row r="598" spans="1:48" ht="15.75" customHeight="1" x14ac:dyDescent="0.25">
      <c r="A598" s="532"/>
      <c r="B598" s="535"/>
      <c r="C598" s="603"/>
      <c r="D598" s="524"/>
      <c r="E598" s="517"/>
      <c r="F598" s="83" t="s">
        <v>19</v>
      </c>
      <c r="G598" s="83" t="s">
        <v>22</v>
      </c>
      <c r="H598" s="83" t="s">
        <v>671</v>
      </c>
      <c r="I598" s="83" t="s">
        <v>671</v>
      </c>
      <c r="J598" s="508"/>
      <c r="K598" s="508"/>
      <c r="L598" s="511"/>
      <c r="M598" s="511"/>
      <c r="N598" s="87">
        <v>0</v>
      </c>
      <c r="O598" s="86">
        <v>0</v>
      </c>
      <c r="P598" s="86">
        <v>2.2950000000000002E-2</v>
      </c>
      <c r="Q598" s="87">
        <v>70</v>
      </c>
      <c r="R598" s="87">
        <v>125</v>
      </c>
      <c r="S598" s="87">
        <v>80.999179999999996</v>
      </c>
      <c r="T598" s="87">
        <v>55.811</v>
      </c>
      <c r="U598" s="84">
        <f t="shared" ref="U598:U602" si="269">SUM(N598:T598)</f>
        <v>331.83312999999993</v>
      </c>
      <c r="V598" s="172" t="s">
        <v>8</v>
      </c>
      <c r="W598" s="208">
        <v>70000</v>
      </c>
      <c r="X598" s="208">
        <v>0</v>
      </c>
      <c r="Y598" s="208">
        <v>0</v>
      </c>
      <c r="Z598" s="208">
        <v>0</v>
      </c>
      <c r="AA598" s="208">
        <v>0</v>
      </c>
      <c r="AB598" s="208">
        <v>0</v>
      </c>
      <c r="AC598" s="208">
        <v>0</v>
      </c>
      <c r="AD598" s="208">
        <v>0</v>
      </c>
      <c r="AE598" s="208">
        <v>0</v>
      </c>
      <c r="AF598" s="208">
        <v>0</v>
      </c>
      <c r="AG598" s="208">
        <v>0</v>
      </c>
      <c r="AH598" s="87">
        <v>0</v>
      </c>
      <c r="AI598" s="87">
        <v>0</v>
      </c>
      <c r="AJ598" s="87">
        <v>0</v>
      </c>
      <c r="AK598" s="208">
        <v>0</v>
      </c>
      <c r="AL598" s="208">
        <v>0</v>
      </c>
      <c r="AM598" s="208">
        <v>0</v>
      </c>
      <c r="AN598" s="208">
        <v>0</v>
      </c>
      <c r="AO598" s="208">
        <v>0</v>
      </c>
      <c r="AP598" s="208">
        <v>0</v>
      </c>
      <c r="AQ598" s="208">
        <v>0</v>
      </c>
      <c r="AR598" s="208">
        <v>0</v>
      </c>
      <c r="AS598" s="208">
        <v>0</v>
      </c>
      <c r="AT598" s="208">
        <v>0</v>
      </c>
      <c r="AU598" s="87">
        <v>0</v>
      </c>
      <c r="AV598" s="584"/>
    </row>
    <row r="599" spans="1:48" ht="19.5" customHeight="1" x14ac:dyDescent="0.25">
      <c r="A599" s="532"/>
      <c r="B599" s="535"/>
      <c r="C599" s="603"/>
      <c r="D599" s="524"/>
      <c r="E599" s="517"/>
      <c r="F599" s="83" t="s">
        <v>39</v>
      </c>
      <c r="G599" s="83" t="s">
        <v>21</v>
      </c>
      <c r="H599" s="513" t="s">
        <v>380</v>
      </c>
      <c r="I599" s="513" t="s">
        <v>672</v>
      </c>
      <c r="J599" s="508"/>
      <c r="K599" s="508"/>
      <c r="L599" s="511"/>
      <c r="M599" s="511"/>
      <c r="N599" s="84">
        <v>0</v>
      </c>
      <c r="O599" s="84">
        <v>0</v>
      </c>
      <c r="P599" s="84">
        <v>0</v>
      </c>
      <c r="Q599" s="84">
        <v>0</v>
      </c>
      <c r="R599" s="84">
        <v>0.37725999999999998</v>
      </c>
      <c r="S599" s="84">
        <v>0.65937000000000001</v>
      </c>
      <c r="T599" s="87">
        <v>25.188410000000001</v>
      </c>
      <c r="U599" s="84">
        <f>SUM(N599:T599)</f>
        <v>26.22504</v>
      </c>
      <c r="V599" s="171" t="s">
        <v>50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193">
        <v>0</v>
      </c>
      <c r="AD599" s="193">
        <v>0</v>
      </c>
      <c r="AE599" s="193">
        <v>0</v>
      </c>
      <c r="AF599" s="193">
        <v>0</v>
      </c>
      <c r="AG599" s="193">
        <v>0</v>
      </c>
      <c r="AH599" s="84">
        <v>0</v>
      </c>
      <c r="AI599" s="84">
        <v>0</v>
      </c>
      <c r="AJ599" s="84">
        <v>0</v>
      </c>
      <c r="AK599" s="193">
        <v>0</v>
      </c>
      <c r="AL599" s="193">
        <v>0</v>
      </c>
      <c r="AM599" s="193">
        <v>0</v>
      </c>
      <c r="AN599" s="193">
        <v>0</v>
      </c>
      <c r="AO599" s="193">
        <v>0</v>
      </c>
      <c r="AP599" s="193">
        <v>0</v>
      </c>
      <c r="AQ599" s="193">
        <v>0</v>
      </c>
      <c r="AR599" s="193">
        <v>0</v>
      </c>
      <c r="AS599" s="193">
        <v>0</v>
      </c>
      <c r="AT599" s="193">
        <v>0</v>
      </c>
      <c r="AU599" s="84">
        <v>0</v>
      </c>
      <c r="AV599" s="584"/>
    </row>
    <row r="600" spans="1:48" x14ac:dyDescent="0.25">
      <c r="A600" s="532"/>
      <c r="B600" s="535"/>
      <c r="C600" s="603"/>
      <c r="D600" s="524"/>
      <c r="E600" s="517"/>
      <c r="F600" s="83"/>
      <c r="G600" s="83"/>
      <c r="H600" s="514"/>
      <c r="I600" s="514"/>
      <c r="J600" s="508"/>
      <c r="K600" s="508"/>
      <c r="L600" s="511"/>
      <c r="M600" s="511"/>
      <c r="N600" s="84">
        <v>0</v>
      </c>
      <c r="O600" s="84">
        <v>0</v>
      </c>
      <c r="P600" s="84">
        <v>0</v>
      </c>
      <c r="Q600" s="84">
        <v>0</v>
      </c>
      <c r="R600" s="84">
        <v>0</v>
      </c>
      <c r="S600" s="84">
        <v>0</v>
      </c>
      <c r="T600" s="84">
        <v>0</v>
      </c>
      <c r="U600" s="84">
        <f t="shared" si="269"/>
        <v>0</v>
      </c>
      <c r="V600" s="171" t="s">
        <v>51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193">
        <v>0</v>
      </c>
      <c r="AD600" s="193">
        <v>0</v>
      </c>
      <c r="AE600" s="193">
        <v>0</v>
      </c>
      <c r="AF600" s="193">
        <v>0</v>
      </c>
      <c r="AG600" s="193">
        <v>0</v>
      </c>
      <c r="AH600" s="84">
        <v>0</v>
      </c>
      <c r="AI600" s="84">
        <v>0</v>
      </c>
      <c r="AJ600" s="84">
        <v>0</v>
      </c>
      <c r="AK600" s="193">
        <v>0</v>
      </c>
      <c r="AL600" s="193">
        <v>0</v>
      </c>
      <c r="AM600" s="193">
        <v>0</v>
      </c>
      <c r="AN600" s="193">
        <v>0</v>
      </c>
      <c r="AO600" s="193">
        <v>0</v>
      </c>
      <c r="AP600" s="193">
        <v>0</v>
      </c>
      <c r="AQ600" s="193">
        <v>0</v>
      </c>
      <c r="AR600" s="193">
        <v>0</v>
      </c>
      <c r="AS600" s="193">
        <v>0</v>
      </c>
      <c r="AT600" s="193">
        <v>0</v>
      </c>
      <c r="AU600" s="84">
        <v>0</v>
      </c>
      <c r="AV600" s="584"/>
    </row>
    <row r="601" spans="1:48" x14ac:dyDescent="0.25">
      <c r="A601" s="532"/>
      <c r="B601" s="535"/>
      <c r="C601" s="603"/>
      <c r="D601" s="524"/>
      <c r="E601" s="517"/>
      <c r="F601" s="83"/>
      <c r="G601" s="83"/>
      <c r="H601" s="514"/>
      <c r="I601" s="514"/>
      <c r="J601" s="508"/>
      <c r="K601" s="508"/>
      <c r="L601" s="511"/>
      <c r="M601" s="511"/>
      <c r="N601" s="87">
        <v>0</v>
      </c>
      <c r="O601" s="87">
        <v>0</v>
      </c>
      <c r="P601" s="87">
        <v>0</v>
      </c>
      <c r="Q601" s="87">
        <v>0</v>
      </c>
      <c r="R601" s="87">
        <v>0</v>
      </c>
      <c r="S601" s="87">
        <v>0</v>
      </c>
      <c r="T601" s="87">
        <v>0</v>
      </c>
      <c r="U601" s="84">
        <f t="shared" si="269"/>
        <v>0</v>
      </c>
      <c r="V601" s="171" t="s">
        <v>52</v>
      </c>
      <c r="W601" s="208">
        <v>0</v>
      </c>
      <c r="X601" s="208">
        <v>0</v>
      </c>
      <c r="Y601" s="208">
        <v>0</v>
      </c>
      <c r="Z601" s="208">
        <v>0</v>
      </c>
      <c r="AA601" s="208">
        <v>0</v>
      </c>
      <c r="AB601" s="208">
        <v>0</v>
      </c>
      <c r="AC601" s="208">
        <v>0</v>
      </c>
      <c r="AD601" s="208">
        <v>0</v>
      </c>
      <c r="AE601" s="208">
        <v>0</v>
      </c>
      <c r="AF601" s="208">
        <v>0</v>
      </c>
      <c r="AG601" s="208">
        <v>0</v>
      </c>
      <c r="AH601" s="87">
        <v>0</v>
      </c>
      <c r="AI601" s="87">
        <v>0</v>
      </c>
      <c r="AJ601" s="87">
        <v>0</v>
      </c>
      <c r="AK601" s="208">
        <v>0</v>
      </c>
      <c r="AL601" s="208">
        <v>0</v>
      </c>
      <c r="AM601" s="208">
        <v>0</v>
      </c>
      <c r="AN601" s="208">
        <v>0</v>
      </c>
      <c r="AO601" s="208">
        <v>0</v>
      </c>
      <c r="AP601" s="208">
        <v>0</v>
      </c>
      <c r="AQ601" s="208">
        <v>0</v>
      </c>
      <c r="AR601" s="208">
        <v>0</v>
      </c>
      <c r="AS601" s="208">
        <v>0</v>
      </c>
      <c r="AT601" s="208">
        <v>0</v>
      </c>
      <c r="AU601" s="87">
        <v>0</v>
      </c>
      <c r="AV601" s="585"/>
    </row>
    <row r="602" spans="1:48" x14ac:dyDescent="0.25">
      <c r="A602" s="532"/>
      <c r="B602" s="536"/>
      <c r="C602" s="603"/>
      <c r="D602" s="525"/>
      <c r="E602" s="518"/>
      <c r="F602" s="92"/>
      <c r="G602" s="92"/>
      <c r="H602" s="515"/>
      <c r="I602" s="515"/>
      <c r="J602" s="509"/>
      <c r="K602" s="509"/>
      <c r="L602" s="512"/>
      <c r="M602" s="512"/>
      <c r="N602" s="89">
        <f>SUM(N597:N601)</f>
        <v>0</v>
      </c>
      <c r="O602" s="89">
        <f t="shared" ref="O602:T602" si="270">SUM(O597:O601)</f>
        <v>0</v>
      </c>
      <c r="P602" s="89">
        <f t="shared" si="270"/>
        <v>2.2950000000000002E-2</v>
      </c>
      <c r="Q602" s="176">
        <f t="shared" si="270"/>
        <v>70</v>
      </c>
      <c r="R602" s="176">
        <f t="shared" si="270"/>
        <v>125.37726000000001</v>
      </c>
      <c r="S602" s="176">
        <f t="shared" si="270"/>
        <v>81.658549999999991</v>
      </c>
      <c r="T602" s="176">
        <f t="shared" si="270"/>
        <v>80.999409999999997</v>
      </c>
      <c r="U602" s="177">
        <f t="shared" si="269"/>
        <v>358.05817000000002</v>
      </c>
      <c r="V602" s="178" t="s">
        <v>11</v>
      </c>
      <c r="W602" s="194">
        <f t="shared" ref="W602:AU602" si="271">SUM(W597:W601)</f>
        <v>70000</v>
      </c>
      <c r="X602" s="194">
        <f t="shared" si="271"/>
        <v>0</v>
      </c>
      <c r="Y602" s="194">
        <f t="shared" si="271"/>
        <v>0</v>
      </c>
      <c r="Z602" s="194">
        <f t="shared" si="271"/>
        <v>0</v>
      </c>
      <c r="AA602" s="194">
        <f t="shared" si="271"/>
        <v>0</v>
      </c>
      <c r="AB602" s="194">
        <f t="shared" si="271"/>
        <v>0</v>
      </c>
      <c r="AC602" s="194">
        <f t="shared" si="271"/>
        <v>0</v>
      </c>
      <c r="AD602" s="194">
        <f t="shared" si="271"/>
        <v>0</v>
      </c>
      <c r="AE602" s="194">
        <f t="shared" si="271"/>
        <v>0</v>
      </c>
      <c r="AF602" s="194">
        <f t="shared" si="271"/>
        <v>0</v>
      </c>
      <c r="AG602" s="194">
        <f t="shared" si="271"/>
        <v>0</v>
      </c>
      <c r="AH602" s="176">
        <f t="shared" si="271"/>
        <v>0</v>
      </c>
      <c r="AI602" s="176">
        <f t="shared" si="271"/>
        <v>0</v>
      </c>
      <c r="AJ602" s="176">
        <f t="shared" si="271"/>
        <v>0</v>
      </c>
      <c r="AK602" s="194">
        <f t="shared" si="271"/>
        <v>0</v>
      </c>
      <c r="AL602" s="194">
        <f t="shared" si="271"/>
        <v>0</v>
      </c>
      <c r="AM602" s="194">
        <f t="shared" si="271"/>
        <v>0</v>
      </c>
      <c r="AN602" s="194">
        <f t="shared" si="271"/>
        <v>0</v>
      </c>
      <c r="AO602" s="194">
        <f t="shared" si="271"/>
        <v>0</v>
      </c>
      <c r="AP602" s="194">
        <f t="shared" si="271"/>
        <v>0</v>
      </c>
      <c r="AQ602" s="194">
        <f t="shared" si="271"/>
        <v>0</v>
      </c>
      <c r="AR602" s="194">
        <f t="shared" si="271"/>
        <v>0</v>
      </c>
      <c r="AS602" s="194">
        <f t="shared" si="271"/>
        <v>0</v>
      </c>
      <c r="AT602" s="194">
        <f t="shared" si="271"/>
        <v>0</v>
      </c>
      <c r="AU602" s="176">
        <f t="shared" si="271"/>
        <v>0</v>
      </c>
      <c r="AV602" s="329"/>
    </row>
    <row r="603" spans="1:48" ht="15.75" customHeight="1" x14ac:dyDescent="0.25">
      <c r="A603" s="532"/>
      <c r="B603" s="520" t="s">
        <v>673</v>
      </c>
      <c r="C603" s="603" t="s">
        <v>674</v>
      </c>
      <c r="D603" s="523" t="s">
        <v>660</v>
      </c>
      <c r="E603" s="516" t="s">
        <v>675</v>
      </c>
      <c r="F603" s="83" t="s">
        <v>18</v>
      </c>
      <c r="G603" s="83" t="s">
        <v>20</v>
      </c>
      <c r="H603" s="83" t="s">
        <v>676</v>
      </c>
      <c r="I603" s="83" t="s">
        <v>676</v>
      </c>
      <c r="J603" s="507">
        <v>2023</v>
      </c>
      <c r="K603" s="507">
        <v>2023</v>
      </c>
      <c r="L603" s="510">
        <v>7.96</v>
      </c>
      <c r="M603" s="510">
        <f>Q609+R609+S609+T609</f>
        <v>7.9602299999999993</v>
      </c>
      <c r="N603" s="87">
        <v>0</v>
      </c>
      <c r="O603" s="87">
        <v>0</v>
      </c>
      <c r="P603" s="87">
        <v>0</v>
      </c>
      <c r="Q603" s="87">
        <v>0</v>
      </c>
      <c r="R603" s="87">
        <v>0</v>
      </c>
      <c r="S603" s="87">
        <v>0</v>
      </c>
      <c r="T603" s="87">
        <v>0</v>
      </c>
      <c r="U603" s="84">
        <f>SUM(N603:T603)</f>
        <v>0</v>
      </c>
      <c r="V603" s="171" t="s">
        <v>3</v>
      </c>
      <c r="W603" s="208">
        <v>0</v>
      </c>
      <c r="X603" s="208">
        <v>0</v>
      </c>
      <c r="Y603" s="208">
        <v>0</v>
      </c>
      <c r="Z603" s="208">
        <v>0</v>
      </c>
      <c r="AA603" s="208">
        <v>0</v>
      </c>
      <c r="AB603" s="208">
        <v>0</v>
      </c>
      <c r="AC603" s="208">
        <v>0</v>
      </c>
      <c r="AD603" s="208">
        <v>0</v>
      </c>
      <c r="AE603" s="208">
        <v>0</v>
      </c>
      <c r="AF603" s="208">
        <v>0</v>
      </c>
      <c r="AG603" s="208">
        <v>0</v>
      </c>
      <c r="AH603" s="87">
        <v>0</v>
      </c>
      <c r="AI603" s="87">
        <v>0</v>
      </c>
      <c r="AJ603" s="87">
        <v>0</v>
      </c>
      <c r="AK603" s="208">
        <v>0</v>
      </c>
      <c r="AL603" s="208">
        <v>0</v>
      </c>
      <c r="AM603" s="208">
        <v>0</v>
      </c>
      <c r="AN603" s="208">
        <v>0</v>
      </c>
      <c r="AO603" s="208">
        <v>0</v>
      </c>
      <c r="AP603" s="208">
        <v>0</v>
      </c>
      <c r="AQ603" s="208">
        <v>0</v>
      </c>
      <c r="AR603" s="208">
        <v>0</v>
      </c>
      <c r="AS603" s="208">
        <v>0</v>
      </c>
      <c r="AT603" s="208">
        <v>0</v>
      </c>
      <c r="AU603" s="87">
        <v>0</v>
      </c>
      <c r="AV603" s="303"/>
    </row>
    <row r="604" spans="1:48" ht="18.75" customHeight="1" x14ac:dyDescent="0.25">
      <c r="A604" s="532"/>
      <c r="B604" s="521"/>
      <c r="C604" s="603"/>
      <c r="D604" s="524"/>
      <c r="E604" s="517"/>
      <c r="F604" s="83" t="s">
        <v>19</v>
      </c>
      <c r="G604" s="83" t="s">
        <v>22</v>
      </c>
      <c r="H604" s="83" t="s">
        <v>677</v>
      </c>
      <c r="I604" s="83" t="s">
        <v>677</v>
      </c>
      <c r="J604" s="508"/>
      <c r="K604" s="508"/>
      <c r="L604" s="511"/>
      <c r="M604" s="511"/>
      <c r="N604" s="87">
        <v>0</v>
      </c>
      <c r="O604" s="87">
        <v>0</v>
      </c>
      <c r="P604" s="87">
        <v>0</v>
      </c>
      <c r="Q604" s="87">
        <v>0</v>
      </c>
      <c r="R604" s="87">
        <v>7.9602299999999993</v>
      </c>
      <c r="S604" s="87">
        <v>0</v>
      </c>
      <c r="T604" s="87">
        <v>0</v>
      </c>
      <c r="U604" s="84">
        <f>SUM(N604:T604)</f>
        <v>7.9602299999999993</v>
      </c>
      <c r="V604" s="172" t="s">
        <v>8</v>
      </c>
      <c r="W604" s="208">
        <v>0</v>
      </c>
      <c r="X604" s="208">
        <f>X605</f>
        <v>0</v>
      </c>
      <c r="Y604" s="208">
        <f t="shared" ref="Y604:AS604" si="272">Y605</f>
        <v>0</v>
      </c>
      <c r="Z604" s="208">
        <f t="shared" si="272"/>
        <v>0</v>
      </c>
      <c r="AA604" s="208">
        <f t="shared" si="272"/>
        <v>0</v>
      </c>
      <c r="AB604" s="208">
        <f t="shared" si="272"/>
        <v>0</v>
      </c>
      <c r="AC604" s="208">
        <f t="shared" si="272"/>
        <v>0</v>
      </c>
      <c r="AD604" s="208">
        <f t="shared" si="272"/>
        <v>0</v>
      </c>
      <c r="AE604" s="208">
        <f t="shared" si="272"/>
        <v>0</v>
      </c>
      <c r="AF604" s="208">
        <f t="shared" si="272"/>
        <v>0</v>
      </c>
      <c r="AG604" s="208">
        <f t="shared" si="272"/>
        <v>0</v>
      </c>
      <c r="AH604" s="208">
        <f t="shared" si="272"/>
        <v>0</v>
      </c>
      <c r="AI604" s="208">
        <f t="shared" si="272"/>
        <v>0</v>
      </c>
      <c r="AJ604" s="208">
        <f t="shared" si="272"/>
        <v>0</v>
      </c>
      <c r="AK604" s="208">
        <f t="shared" si="272"/>
        <v>28.65</v>
      </c>
      <c r="AL604" s="208">
        <f t="shared" si="272"/>
        <v>0</v>
      </c>
      <c r="AM604" s="208">
        <f t="shared" si="272"/>
        <v>0</v>
      </c>
      <c r="AN604" s="208">
        <f t="shared" si="272"/>
        <v>0</v>
      </c>
      <c r="AO604" s="208">
        <f t="shared" si="272"/>
        <v>0</v>
      </c>
      <c r="AP604" s="208">
        <f t="shared" si="272"/>
        <v>0</v>
      </c>
      <c r="AQ604" s="208">
        <f t="shared" si="272"/>
        <v>0</v>
      </c>
      <c r="AR604" s="208">
        <f t="shared" si="272"/>
        <v>0</v>
      </c>
      <c r="AS604" s="208">
        <f t="shared" si="272"/>
        <v>0</v>
      </c>
      <c r="AT604" s="208">
        <v>0</v>
      </c>
      <c r="AU604" s="87">
        <v>0</v>
      </c>
      <c r="AV604" s="303"/>
    </row>
    <row r="605" spans="1:48" s="276" customFormat="1" ht="30" hidden="1" customHeight="1" x14ac:dyDescent="0.2">
      <c r="A605" s="532"/>
      <c r="B605" s="521"/>
      <c r="C605" s="603"/>
      <c r="D605" s="524"/>
      <c r="E605" s="517"/>
      <c r="F605" s="286"/>
      <c r="G605" s="286"/>
      <c r="H605" s="286"/>
      <c r="I605" s="286"/>
      <c r="J605" s="508"/>
      <c r="K605" s="508"/>
      <c r="L605" s="511"/>
      <c r="M605" s="511"/>
      <c r="N605" s="282"/>
      <c r="O605" s="282"/>
      <c r="P605" s="282"/>
      <c r="Q605" s="282"/>
      <c r="R605" s="282"/>
      <c r="S605" s="282"/>
      <c r="T605" s="282"/>
      <c r="U605" s="283"/>
      <c r="V605" s="284" t="s">
        <v>969</v>
      </c>
      <c r="W605" s="285"/>
      <c r="X605" s="285"/>
      <c r="Y605" s="285"/>
      <c r="Z605" s="285"/>
      <c r="AA605" s="285"/>
      <c r="AB605" s="285"/>
      <c r="AC605" s="285"/>
      <c r="AD605" s="285"/>
      <c r="AE605" s="285"/>
      <c r="AF605" s="285"/>
      <c r="AG605" s="285"/>
      <c r="AH605" s="282"/>
      <c r="AI605" s="282"/>
      <c r="AJ605" s="282"/>
      <c r="AK605" s="285">
        <v>28.65</v>
      </c>
      <c r="AL605" s="285"/>
      <c r="AM605" s="285"/>
      <c r="AN605" s="285"/>
      <c r="AO605" s="285"/>
      <c r="AP605" s="285"/>
      <c r="AQ605" s="285"/>
      <c r="AR605" s="285"/>
      <c r="AS605" s="285"/>
      <c r="AT605" s="285"/>
      <c r="AU605" s="282"/>
      <c r="AV605" s="331"/>
    </row>
    <row r="606" spans="1:48" ht="15.75" customHeight="1" x14ac:dyDescent="0.25">
      <c r="A606" s="532"/>
      <c r="B606" s="521"/>
      <c r="C606" s="603"/>
      <c r="D606" s="524"/>
      <c r="E606" s="517"/>
      <c r="F606" s="513" t="s">
        <v>39</v>
      </c>
      <c r="G606" s="513" t="s">
        <v>21</v>
      </c>
      <c r="H606" s="513" t="s">
        <v>678</v>
      </c>
      <c r="I606" s="513" t="s">
        <v>657</v>
      </c>
      <c r="J606" s="508"/>
      <c r="K606" s="508"/>
      <c r="L606" s="511"/>
      <c r="M606" s="511"/>
      <c r="N606" s="87">
        <v>0</v>
      </c>
      <c r="O606" s="87">
        <v>0</v>
      </c>
      <c r="P606" s="87">
        <v>0</v>
      </c>
      <c r="Q606" s="87">
        <v>0</v>
      </c>
      <c r="R606" s="87">
        <v>0</v>
      </c>
      <c r="S606" s="87">
        <v>0</v>
      </c>
      <c r="T606" s="87">
        <v>0</v>
      </c>
      <c r="U606" s="84">
        <f>SUM(N606:T606)</f>
        <v>0</v>
      </c>
      <c r="V606" s="171" t="s">
        <v>50</v>
      </c>
      <c r="W606" s="208">
        <v>0</v>
      </c>
      <c r="X606" s="208">
        <v>0</v>
      </c>
      <c r="Y606" s="208">
        <v>0</v>
      </c>
      <c r="Z606" s="208">
        <v>0</v>
      </c>
      <c r="AA606" s="208">
        <v>0</v>
      </c>
      <c r="AB606" s="208">
        <v>0</v>
      </c>
      <c r="AC606" s="208">
        <v>0</v>
      </c>
      <c r="AD606" s="208">
        <v>0</v>
      </c>
      <c r="AE606" s="208">
        <v>0</v>
      </c>
      <c r="AF606" s="208">
        <v>0</v>
      </c>
      <c r="AG606" s="208">
        <v>0</v>
      </c>
      <c r="AH606" s="87">
        <v>0</v>
      </c>
      <c r="AI606" s="87">
        <v>0</v>
      </c>
      <c r="AJ606" s="87">
        <v>0</v>
      </c>
      <c r="AK606" s="208">
        <v>0</v>
      </c>
      <c r="AL606" s="208">
        <v>0</v>
      </c>
      <c r="AM606" s="208">
        <v>0</v>
      </c>
      <c r="AN606" s="208">
        <v>0</v>
      </c>
      <c r="AO606" s="208">
        <v>0</v>
      </c>
      <c r="AP606" s="208">
        <v>0</v>
      </c>
      <c r="AQ606" s="208">
        <v>0</v>
      </c>
      <c r="AR606" s="208">
        <v>0</v>
      </c>
      <c r="AS606" s="208">
        <v>0</v>
      </c>
      <c r="AT606" s="208">
        <v>0</v>
      </c>
      <c r="AU606" s="87">
        <v>0</v>
      </c>
      <c r="AV606" s="303"/>
    </row>
    <row r="607" spans="1:48" x14ac:dyDescent="0.25">
      <c r="A607" s="532"/>
      <c r="B607" s="521"/>
      <c r="C607" s="603"/>
      <c r="D607" s="524"/>
      <c r="E607" s="517"/>
      <c r="F607" s="514"/>
      <c r="G607" s="514"/>
      <c r="H607" s="514"/>
      <c r="I607" s="514"/>
      <c r="J607" s="508"/>
      <c r="K607" s="508"/>
      <c r="L607" s="511"/>
      <c r="M607" s="511"/>
      <c r="N607" s="87">
        <v>0</v>
      </c>
      <c r="O607" s="87">
        <v>0</v>
      </c>
      <c r="P607" s="87">
        <v>0</v>
      </c>
      <c r="Q607" s="87">
        <v>0</v>
      </c>
      <c r="R607" s="87">
        <v>0</v>
      </c>
      <c r="S607" s="87">
        <v>0</v>
      </c>
      <c r="T607" s="87">
        <v>0</v>
      </c>
      <c r="U607" s="84">
        <f>SUM(N607:T607)</f>
        <v>0</v>
      </c>
      <c r="V607" s="171" t="s">
        <v>51</v>
      </c>
      <c r="W607" s="208">
        <v>0</v>
      </c>
      <c r="X607" s="208">
        <v>0</v>
      </c>
      <c r="Y607" s="208">
        <v>0</v>
      </c>
      <c r="Z607" s="208">
        <v>0</v>
      </c>
      <c r="AA607" s="208">
        <v>0</v>
      </c>
      <c r="AB607" s="208">
        <v>0</v>
      </c>
      <c r="AC607" s="208">
        <v>0</v>
      </c>
      <c r="AD607" s="208">
        <v>0</v>
      </c>
      <c r="AE607" s="208">
        <v>0</v>
      </c>
      <c r="AF607" s="208">
        <v>0</v>
      </c>
      <c r="AG607" s="208">
        <v>0</v>
      </c>
      <c r="AH607" s="87">
        <v>0</v>
      </c>
      <c r="AI607" s="87">
        <v>0</v>
      </c>
      <c r="AJ607" s="87">
        <v>0</v>
      </c>
      <c r="AK607" s="208">
        <v>0</v>
      </c>
      <c r="AL607" s="208">
        <v>0</v>
      </c>
      <c r="AM607" s="208">
        <v>0</v>
      </c>
      <c r="AN607" s="208">
        <v>0</v>
      </c>
      <c r="AO607" s="208">
        <v>0</v>
      </c>
      <c r="AP607" s="208">
        <v>0</v>
      </c>
      <c r="AQ607" s="208">
        <v>0</v>
      </c>
      <c r="AR607" s="208">
        <v>0</v>
      </c>
      <c r="AS607" s="208">
        <v>0</v>
      </c>
      <c r="AT607" s="208">
        <v>0</v>
      </c>
      <c r="AU607" s="87">
        <v>0</v>
      </c>
      <c r="AV607" s="303"/>
    </row>
    <row r="608" spans="1:48" x14ac:dyDescent="0.25">
      <c r="A608" s="532"/>
      <c r="B608" s="521"/>
      <c r="C608" s="603"/>
      <c r="D608" s="524"/>
      <c r="E608" s="517"/>
      <c r="F608" s="514"/>
      <c r="G608" s="514"/>
      <c r="H608" s="514"/>
      <c r="I608" s="514"/>
      <c r="J608" s="508"/>
      <c r="K608" s="508"/>
      <c r="L608" s="511"/>
      <c r="M608" s="511"/>
      <c r="N608" s="87">
        <v>0</v>
      </c>
      <c r="O608" s="87">
        <v>0</v>
      </c>
      <c r="P608" s="87">
        <v>0</v>
      </c>
      <c r="Q608" s="87">
        <v>0</v>
      </c>
      <c r="R608" s="87">
        <v>0</v>
      </c>
      <c r="S608" s="87">
        <v>0</v>
      </c>
      <c r="T608" s="87">
        <v>0</v>
      </c>
      <c r="U608" s="84">
        <f>SUM(N608:T608)</f>
        <v>0</v>
      </c>
      <c r="V608" s="171" t="s">
        <v>52</v>
      </c>
      <c r="W608" s="208">
        <v>0</v>
      </c>
      <c r="X608" s="208">
        <v>0</v>
      </c>
      <c r="Y608" s="208">
        <v>0</v>
      </c>
      <c r="Z608" s="208">
        <v>0</v>
      </c>
      <c r="AA608" s="208">
        <v>0</v>
      </c>
      <c r="AB608" s="208">
        <v>0</v>
      </c>
      <c r="AC608" s="208">
        <v>0</v>
      </c>
      <c r="AD608" s="208">
        <v>0</v>
      </c>
      <c r="AE608" s="208">
        <v>0</v>
      </c>
      <c r="AF608" s="208">
        <v>0</v>
      </c>
      <c r="AG608" s="208">
        <v>0</v>
      </c>
      <c r="AH608" s="87">
        <v>0</v>
      </c>
      <c r="AI608" s="87">
        <v>0</v>
      </c>
      <c r="AJ608" s="87">
        <v>0</v>
      </c>
      <c r="AK608" s="208">
        <v>0</v>
      </c>
      <c r="AL608" s="208">
        <v>0</v>
      </c>
      <c r="AM608" s="208">
        <v>0</v>
      </c>
      <c r="AN608" s="208">
        <v>0</v>
      </c>
      <c r="AO608" s="208">
        <v>0</v>
      </c>
      <c r="AP608" s="208">
        <v>0</v>
      </c>
      <c r="AQ608" s="208">
        <v>0</v>
      </c>
      <c r="AR608" s="208">
        <v>0</v>
      </c>
      <c r="AS608" s="208">
        <v>0</v>
      </c>
      <c r="AT608" s="208">
        <v>0</v>
      </c>
      <c r="AU608" s="87">
        <v>0</v>
      </c>
      <c r="AV608" s="303"/>
    </row>
    <row r="609" spans="1:48" x14ac:dyDescent="0.25">
      <c r="A609" s="533"/>
      <c r="B609" s="522"/>
      <c r="C609" s="603"/>
      <c r="D609" s="525"/>
      <c r="E609" s="518"/>
      <c r="F609" s="515"/>
      <c r="G609" s="515"/>
      <c r="H609" s="515"/>
      <c r="I609" s="515"/>
      <c r="J609" s="509"/>
      <c r="K609" s="509"/>
      <c r="L609" s="512"/>
      <c r="M609" s="512"/>
      <c r="N609" s="89">
        <f t="shared" ref="N609:T609" si="273">SUM(N603:N608)</f>
        <v>0</v>
      </c>
      <c r="O609" s="89">
        <f t="shared" si="273"/>
        <v>0</v>
      </c>
      <c r="P609" s="89">
        <f t="shared" si="273"/>
        <v>0</v>
      </c>
      <c r="Q609" s="176">
        <f t="shared" si="273"/>
        <v>0</v>
      </c>
      <c r="R609" s="176">
        <f t="shared" si="273"/>
        <v>7.9602299999999993</v>
      </c>
      <c r="S609" s="176">
        <f t="shared" si="273"/>
        <v>0</v>
      </c>
      <c r="T609" s="176">
        <f t="shared" si="273"/>
        <v>0</v>
      </c>
      <c r="U609" s="177">
        <f t="shared" ref="U609" si="274">SUM(N609:T609)</f>
        <v>7.9602299999999993</v>
      </c>
      <c r="V609" s="178" t="s">
        <v>11</v>
      </c>
      <c r="W609" s="194">
        <f t="shared" ref="W609" si="275">SUM(W603:W608)</f>
        <v>0</v>
      </c>
      <c r="X609" s="194">
        <f>X604</f>
        <v>0</v>
      </c>
      <c r="Y609" s="194">
        <f t="shared" ref="Y609:AS609" si="276">Y604</f>
        <v>0</v>
      </c>
      <c r="Z609" s="194">
        <f t="shared" si="276"/>
        <v>0</v>
      </c>
      <c r="AA609" s="194">
        <f t="shared" si="276"/>
        <v>0</v>
      </c>
      <c r="AB609" s="194">
        <f t="shared" si="276"/>
        <v>0</v>
      </c>
      <c r="AC609" s="194">
        <f t="shared" si="276"/>
        <v>0</v>
      </c>
      <c r="AD609" s="194">
        <f t="shared" si="276"/>
        <v>0</v>
      </c>
      <c r="AE609" s="194">
        <f t="shared" si="276"/>
        <v>0</v>
      </c>
      <c r="AF609" s="194">
        <f t="shared" si="276"/>
        <v>0</v>
      </c>
      <c r="AG609" s="194">
        <f t="shared" si="276"/>
        <v>0</v>
      </c>
      <c r="AH609" s="194">
        <f t="shared" si="276"/>
        <v>0</v>
      </c>
      <c r="AI609" s="194">
        <f t="shared" si="276"/>
        <v>0</v>
      </c>
      <c r="AJ609" s="194">
        <f t="shared" si="276"/>
        <v>0</v>
      </c>
      <c r="AK609" s="194">
        <f t="shared" si="276"/>
        <v>28.65</v>
      </c>
      <c r="AL609" s="194">
        <f t="shared" si="276"/>
        <v>0</v>
      </c>
      <c r="AM609" s="194">
        <f t="shared" si="276"/>
        <v>0</v>
      </c>
      <c r="AN609" s="194">
        <f t="shared" si="276"/>
        <v>0</v>
      </c>
      <c r="AO609" s="194">
        <f t="shared" si="276"/>
        <v>0</v>
      </c>
      <c r="AP609" s="194">
        <f t="shared" si="276"/>
        <v>0</v>
      </c>
      <c r="AQ609" s="194">
        <f t="shared" si="276"/>
        <v>0</v>
      </c>
      <c r="AR609" s="194">
        <f t="shared" si="276"/>
        <v>0</v>
      </c>
      <c r="AS609" s="194">
        <f t="shared" si="276"/>
        <v>0</v>
      </c>
      <c r="AT609" s="194">
        <f t="shared" ref="AT609:AU609" si="277">SUM(AT603:AT608)</f>
        <v>0</v>
      </c>
      <c r="AU609" s="176">
        <f t="shared" si="277"/>
        <v>0</v>
      </c>
      <c r="AV609" s="329"/>
    </row>
    <row r="610" spans="1:48" ht="19.5" hidden="1" customHeight="1" x14ac:dyDescent="0.25">
      <c r="A610" s="503" t="s">
        <v>641</v>
      </c>
      <c r="B610" s="504"/>
      <c r="C610" s="504"/>
      <c r="D610" s="504"/>
      <c r="E610" s="504"/>
      <c r="F610" s="504"/>
      <c r="G610" s="504"/>
      <c r="H610" s="504"/>
      <c r="I610" s="504"/>
      <c r="J610" s="504"/>
      <c r="K610" s="504"/>
      <c r="L610" s="504"/>
      <c r="M610" s="504"/>
      <c r="N610" s="504"/>
      <c r="O610" s="504"/>
      <c r="P610" s="504"/>
      <c r="Q610" s="504"/>
      <c r="R610" s="504"/>
      <c r="S610" s="504"/>
      <c r="T610" s="504"/>
      <c r="U610" s="504"/>
      <c r="V610" s="504"/>
      <c r="W610" s="505"/>
      <c r="X610" s="505"/>
      <c r="Y610" s="505"/>
      <c r="Z610" s="505"/>
      <c r="AA610" s="505"/>
      <c r="AB610" s="505"/>
      <c r="AC610" s="505"/>
      <c r="AD610" s="505"/>
      <c r="AE610" s="505"/>
      <c r="AF610" s="505"/>
      <c r="AG610" s="505"/>
      <c r="AH610" s="505"/>
      <c r="AI610" s="505"/>
      <c r="AJ610" s="505"/>
      <c r="AK610" s="505"/>
      <c r="AL610" s="505"/>
      <c r="AM610" s="505"/>
      <c r="AN610" s="505"/>
      <c r="AO610" s="505"/>
      <c r="AP610" s="505"/>
      <c r="AQ610" s="505"/>
      <c r="AR610" s="505"/>
      <c r="AS610" s="505"/>
      <c r="AT610" s="505"/>
      <c r="AU610" s="505"/>
      <c r="AV610" s="506"/>
    </row>
    <row r="611" spans="1:48" ht="15.75" customHeight="1" x14ac:dyDescent="0.25">
      <c r="A611" s="537" t="s">
        <v>54</v>
      </c>
      <c r="B611" s="520" t="s">
        <v>679</v>
      </c>
      <c r="C611" s="603" t="s">
        <v>680</v>
      </c>
      <c r="D611" s="523" t="s">
        <v>660</v>
      </c>
      <c r="E611" s="516" t="s">
        <v>681</v>
      </c>
      <c r="F611" s="83" t="s">
        <v>18</v>
      </c>
      <c r="G611" s="83" t="s">
        <v>20</v>
      </c>
      <c r="H611" s="83" t="s">
        <v>58</v>
      </c>
      <c r="I611" s="83" t="s">
        <v>377</v>
      </c>
      <c r="J611" s="507">
        <v>2023</v>
      </c>
      <c r="K611" s="507">
        <v>2025</v>
      </c>
      <c r="L611" s="510">
        <v>3.504</v>
      </c>
      <c r="M611" s="510">
        <v>0</v>
      </c>
      <c r="N611" s="87">
        <v>0</v>
      </c>
      <c r="O611" s="87">
        <v>0</v>
      </c>
      <c r="P611" s="87">
        <v>0</v>
      </c>
      <c r="Q611" s="87">
        <v>0</v>
      </c>
      <c r="R611" s="87">
        <v>0</v>
      </c>
      <c r="S611" s="87">
        <v>0</v>
      </c>
      <c r="T611" s="87">
        <v>0</v>
      </c>
      <c r="U611" s="84">
        <f>SUM(N611:T611)</f>
        <v>0</v>
      </c>
      <c r="V611" s="171" t="s">
        <v>3</v>
      </c>
      <c r="W611" s="208">
        <v>0</v>
      </c>
      <c r="X611" s="208">
        <v>0</v>
      </c>
      <c r="Y611" s="208">
        <v>0</v>
      </c>
      <c r="Z611" s="208">
        <v>0</v>
      </c>
      <c r="AA611" s="208">
        <v>0</v>
      </c>
      <c r="AB611" s="208">
        <v>0</v>
      </c>
      <c r="AC611" s="208">
        <v>0</v>
      </c>
      <c r="AD611" s="208">
        <v>0</v>
      </c>
      <c r="AE611" s="208">
        <v>0</v>
      </c>
      <c r="AF611" s="208">
        <v>0</v>
      </c>
      <c r="AG611" s="208">
        <v>0</v>
      </c>
      <c r="AH611" s="87">
        <v>0</v>
      </c>
      <c r="AI611" s="87">
        <v>0</v>
      </c>
      <c r="AJ611" s="87">
        <v>0</v>
      </c>
      <c r="AK611" s="208">
        <v>0</v>
      </c>
      <c r="AL611" s="208">
        <v>0</v>
      </c>
      <c r="AM611" s="208">
        <v>0</v>
      </c>
      <c r="AN611" s="208">
        <v>0</v>
      </c>
      <c r="AO611" s="208">
        <v>0</v>
      </c>
      <c r="AP611" s="208">
        <v>0</v>
      </c>
      <c r="AQ611" s="208">
        <v>0</v>
      </c>
      <c r="AR611" s="208">
        <v>0</v>
      </c>
      <c r="AS611" s="208">
        <v>0</v>
      </c>
      <c r="AT611" s="208">
        <v>0</v>
      </c>
      <c r="AU611" s="87">
        <v>0</v>
      </c>
      <c r="AV611" s="303"/>
    </row>
    <row r="612" spans="1:48" ht="15.75" customHeight="1" x14ac:dyDescent="0.25">
      <c r="A612" s="538"/>
      <c r="B612" s="521"/>
      <c r="C612" s="603"/>
      <c r="D612" s="524"/>
      <c r="E612" s="517"/>
      <c r="F612" s="83" t="s">
        <v>19</v>
      </c>
      <c r="G612" s="83" t="s">
        <v>22</v>
      </c>
      <c r="H612" s="83" t="s">
        <v>305</v>
      </c>
      <c r="I612" s="83" t="s">
        <v>305</v>
      </c>
      <c r="J612" s="508"/>
      <c r="K612" s="508"/>
      <c r="L612" s="511"/>
      <c r="M612" s="511"/>
      <c r="N612" s="87">
        <v>0</v>
      </c>
      <c r="O612" s="87">
        <v>0</v>
      </c>
      <c r="P612" s="87">
        <v>0</v>
      </c>
      <c r="Q612" s="87">
        <v>0</v>
      </c>
      <c r="R612" s="87">
        <v>0.25</v>
      </c>
      <c r="S612" s="87">
        <v>1.627165</v>
      </c>
      <c r="T612" s="87">
        <v>1.627165</v>
      </c>
      <c r="U612" s="84">
        <f t="shared" ref="U612:U616" si="278">SUM(N612:T612)</f>
        <v>3.5043299999999999</v>
      </c>
      <c r="V612" s="172" t="s">
        <v>8</v>
      </c>
      <c r="W612" s="208">
        <v>0</v>
      </c>
      <c r="X612" s="208">
        <v>0</v>
      </c>
      <c r="Y612" s="208">
        <v>0</v>
      </c>
      <c r="Z612" s="208">
        <v>0</v>
      </c>
      <c r="AA612" s="208">
        <v>0</v>
      </c>
      <c r="AB612" s="208">
        <v>0</v>
      </c>
      <c r="AC612" s="208">
        <v>0</v>
      </c>
      <c r="AD612" s="208">
        <v>0</v>
      </c>
      <c r="AE612" s="208">
        <v>0</v>
      </c>
      <c r="AF612" s="208">
        <v>0</v>
      </c>
      <c r="AG612" s="208">
        <v>0</v>
      </c>
      <c r="AH612" s="87">
        <v>0</v>
      </c>
      <c r="AI612" s="87">
        <v>0</v>
      </c>
      <c r="AJ612" s="87">
        <v>0</v>
      </c>
      <c r="AK612" s="208">
        <v>0</v>
      </c>
      <c r="AL612" s="208">
        <v>0</v>
      </c>
      <c r="AM612" s="208">
        <v>0</v>
      </c>
      <c r="AN612" s="208">
        <v>0</v>
      </c>
      <c r="AO612" s="208">
        <v>0</v>
      </c>
      <c r="AP612" s="208">
        <v>0</v>
      </c>
      <c r="AQ612" s="208">
        <v>0</v>
      </c>
      <c r="AR612" s="208">
        <v>0</v>
      </c>
      <c r="AS612" s="208">
        <v>0</v>
      </c>
      <c r="AT612" s="208">
        <v>0</v>
      </c>
      <c r="AU612" s="87">
        <v>0</v>
      </c>
      <c r="AV612" s="303"/>
    </row>
    <row r="613" spans="1:48" ht="19.5" customHeight="1" x14ac:dyDescent="0.25">
      <c r="A613" s="538"/>
      <c r="B613" s="521"/>
      <c r="C613" s="603"/>
      <c r="D613" s="524"/>
      <c r="E613" s="517"/>
      <c r="F613" s="513" t="s">
        <v>39</v>
      </c>
      <c r="G613" s="513" t="s">
        <v>632</v>
      </c>
      <c r="H613" s="513" t="s">
        <v>682</v>
      </c>
      <c r="I613" s="513" t="s">
        <v>58</v>
      </c>
      <c r="J613" s="508"/>
      <c r="K613" s="508"/>
      <c r="L613" s="511"/>
      <c r="M613" s="511"/>
      <c r="N613" s="87">
        <v>0</v>
      </c>
      <c r="O613" s="87">
        <v>0</v>
      </c>
      <c r="P613" s="87">
        <v>0</v>
      </c>
      <c r="Q613" s="87">
        <v>0</v>
      </c>
      <c r="R613" s="87">
        <v>0</v>
      </c>
      <c r="S613" s="87">
        <v>0</v>
      </c>
      <c r="T613" s="87">
        <v>0</v>
      </c>
      <c r="U613" s="84">
        <f>SUM(N613:T613)</f>
        <v>0</v>
      </c>
      <c r="V613" s="171" t="s">
        <v>50</v>
      </c>
      <c r="W613" s="208">
        <v>0</v>
      </c>
      <c r="X613" s="208">
        <v>0</v>
      </c>
      <c r="Y613" s="208">
        <v>0</v>
      </c>
      <c r="Z613" s="208">
        <v>0</v>
      </c>
      <c r="AA613" s="208">
        <v>0</v>
      </c>
      <c r="AB613" s="208">
        <v>0</v>
      </c>
      <c r="AC613" s="208">
        <v>0</v>
      </c>
      <c r="AD613" s="208">
        <v>0</v>
      </c>
      <c r="AE613" s="208">
        <v>0</v>
      </c>
      <c r="AF613" s="208">
        <v>0</v>
      </c>
      <c r="AG613" s="208">
        <v>0</v>
      </c>
      <c r="AH613" s="87">
        <v>0</v>
      </c>
      <c r="AI613" s="87">
        <v>0</v>
      </c>
      <c r="AJ613" s="87">
        <v>0</v>
      </c>
      <c r="AK613" s="208">
        <v>0</v>
      </c>
      <c r="AL613" s="208">
        <v>0</v>
      </c>
      <c r="AM613" s="208">
        <v>0</v>
      </c>
      <c r="AN613" s="208">
        <v>0</v>
      </c>
      <c r="AO613" s="208">
        <v>0</v>
      </c>
      <c r="AP613" s="208">
        <v>0</v>
      </c>
      <c r="AQ613" s="208">
        <v>0</v>
      </c>
      <c r="AR613" s="208">
        <v>0</v>
      </c>
      <c r="AS613" s="208">
        <v>0</v>
      </c>
      <c r="AT613" s="208">
        <v>0</v>
      </c>
      <c r="AU613" s="87">
        <v>0</v>
      </c>
      <c r="AV613" s="303"/>
    </row>
    <row r="614" spans="1:48" x14ac:dyDescent="0.25">
      <c r="A614" s="538"/>
      <c r="B614" s="521"/>
      <c r="C614" s="603"/>
      <c r="D614" s="524"/>
      <c r="E614" s="517"/>
      <c r="F614" s="514"/>
      <c r="G614" s="514"/>
      <c r="H614" s="514"/>
      <c r="I614" s="514"/>
      <c r="J614" s="508"/>
      <c r="K614" s="508"/>
      <c r="L614" s="511"/>
      <c r="M614" s="511"/>
      <c r="N614" s="87">
        <v>0</v>
      </c>
      <c r="O614" s="87">
        <v>0</v>
      </c>
      <c r="P614" s="87">
        <v>0</v>
      </c>
      <c r="Q614" s="87">
        <v>0</v>
      </c>
      <c r="R614" s="87">
        <v>0</v>
      </c>
      <c r="S614" s="87">
        <v>0</v>
      </c>
      <c r="T614" s="87">
        <v>0</v>
      </c>
      <c r="U614" s="84">
        <f t="shared" si="278"/>
        <v>0</v>
      </c>
      <c r="V614" s="171" t="s">
        <v>51</v>
      </c>
      <c r="W614" s="208">
        <v>0</v>
      </c>
      <c r="X614" s="208">
        <v>0</v>
      </c>
      <c r="Y614" s="208">
        <v>0</v>
      </c>
      <c r="Z614" s="208">
        <v>0</v>
      </c>
      <c r="AA614" s="208">
        <v>0</v>
      </c>
      <c r="AB614" s="208">
        <v>0</v>
      </c>
      <c r="AC614" s="208">
        <v>0</v>
      </c>
      <c r="AD614" s="208">
        <v>0</v>
      </c>
      <c r="AE614" s="208">
        <v>0</v>
      </c>
      <c r="AF614" s="208">
        <v>0</v>
      </c>
      <c r="AG614" s="208">
        <v>0</v>
      </c>
      <c r="AH614" s="87">
        <v>0</v>
      </c>
      <c r="AI614" s="87">
        <v>0</v>
      </c>
      <c r="AJ614" s="87">
        <v>0</v>
      </c>
      <c r="AK614" s="208">
        <v>0</v>
      </c>
      <c r="AL614" s="208">
        <v>0</v>
      </c>
      <c r="AM614" s="208">
        <v>0</v>
      </c>
      <c r="AN614" s="208">
        <v>0</v>
      </c>
      <c r="AO614" s="208">
        <v>0</v>
      </c>
      <c r="AP614" s="208">
        <v>0</v>
      </c>
      <c r="AQ614" s="208">
        <v>0</v>
      </c>
      <c r="AR614" s="208">
        <v>0</v>
      </c>
      <c r="AS614" s="208">
        <v>0</v>
      </c>
      <c r="AT614" s="208">
        <v>0</v>
      </c>
      <c r="AU614" s="87">
        <v>0</v>
      </c>
      <c r="AV614" s="303"/>
    </row>
    <row r="615" spans="1:48" x14ac:dyDescent="0.25">
      <c r="A615" s="538"/>
      <c r="B615" s="521"/>
      <c r="C615" s="603"/>
      <c r="D615" s="524"/>
      <c r="E615" s="517"/>
      <c r="F615" s="514"/>
      <c r="G615" s="514"/>
      <c r="H615" s="514"/>
      <c r="I615" s="514"/>
      <c r="J615" s="508"/>
      <c r="K615" s="508"/>
      <c r="L615" s="511"/>
      <c r="M615" s="511"/>
      <c r="N615" s="87">
        <v>0</v>
      </c>
      <c r="O615" s="87">
        <v>0</v>
      </c>
      <c r="P615" s="87">
        <v>0</v>
      </c>
      <c r="Q615" s="87">
        <v>0</v>
      </c>
      <c r="R615" s="87">
        <v>0</v>
      </c>
      <c r="S615" s="87">
        <v>0</v>
      </c>
      <c r="T615" s="87">
        <v>0</v>
      </c>
      <c r="U615" s="84">
        <f t="shared" si="278"/>
        <v>0</v>
      </c>
      <c r="V615" s="171" t="s">
        <v>52</v>
      </c>
      <c r="W615" s="208">
        <v>0</v>
      </c>
      <c r="X615" s="208">
        <v>0</v>
      </c>
      <c r="Y615" s="208">
        <v>0</v>
      </c>
      <c r="Z615" s="208">
        <v>0</v>
      </c>
      <c r="AA615" s="208">
        <v>0</v>
      </c>
      <c r="AB615" s="208">
        <v>0</v>
      </c>
      <c r="AC615" s="208">
        <v>0</v>
      </c>
      <c r="AD615" s="208">
        <v>0</v>
      </c>
      <c r="AE615" s="208">
        <v>0</v>
      </c>
      <c r="AF615" s="208">
        <v>0</v>
      </c>
      <c r="AG615" s="208">
        <v>0</v>
      </c>
      <c r="AH615" s="87">
        <v>0</v>
      </c>
      <c r="AI615" s="87">
        <v>0</v>
      </c>
      <c r="AJ615" s="87">
        <v>0</v>
      </c>
      <c r="AK615" s="208">
        <v>0</v>
      </c>
      <c r="AL615" s="208">
        <v>0</v>
      </c>
      <c r="AM615" s="208">
        <v>0</v>
      </c>
      <c r="AN615" s="208">
        <v>0</v>
      </c>
      <c r="AO615" s="208">
        <v>0</v>
      </c>
      <c r="AP615" s="208">
        <v>0</v>
      </c>
      <c r="AQ615" s="208">
        <v>0</v>
      </c>
      <c r="AR615" s="208">
        <v>0</v>
      </c>
      <c r="AS615" s="208">
        <v>0</v>
      </c>
      <c r="AT615" s="208">
        <v>0</v>
      </c>
      <c r="AU615" s="87">
        <v>0</v>
      </c>
      <c r="AV615" s="303"/>
    </row>
    <row r="616" spans="1:48" x14ac:dyDescent="0.25">
      <c r="A616" s="539"/>
      <c r="B616" s="522"/>
      <c r="C616" s="603"/>
      <c r="D616" s="525"/>
      <c r="E616" s="518"/>
      <c r="F616" s="515"/>
      <c r="G616" s="515"/>
      <c r="H616" s="515"/>
      <c r="I616" s="515"/>
      <c r="J616" s="509"/>
      <c r="K616" s="509"/>
      <c r="L616" s="512"/>
      <c r="M616" s="512"/>
      <c r="N616" s="89">
        <f>SUM(N611:N615)</f>
        <v>0</v>
      </c>
      <c r="O616" s="89">
        <f t="shared" ref="O616:T616" si="279">SUM(O611:O615)</f>
        <v>0</v>
      </c>
      <c r="P616" s="89">
        <f t="shared" si="279"/>
        <v>0</v>
      </c>
      <c r="Q616" s="176">
        <f t="shared" si="279"/>
        <v>0</v>
      </c>
      <c r="R616" s="176">
        <f t="shared" si="279"/>
        <v>0.25</v>
      </c>
      <c r="S616" s="176">
        <f t="shared" si="279"/>
        <v>1.627165</v>
      </c>
      <c r="T616" s="176">
        <f t="shared" si="279"/>
        <v>1.627165</v>
      </c>
      <c r="U616" s="177">
        <f t="shared" si="278"/>
        <v>3.5043299999999999</v>
      </c>
      <c r="V616" s="178" t="s">
        <v>11</v>
      </c>
      <c r="W616" s="194">
        <f t="shared" ref="W616:AU616" si="280">SUM(W611:W615)</f>
        <v>0</v>
      </c>
      <c r="X616" s="194">
        <f t="shared" si="280"/>
        <v>0</v>
      </c>
      <c r="Y616" s="194">
        <f t="shared" si="280"/>
        <v>0</v>
      </c>
      <c r="Z616" s="194">
        <f t="shared" si="280"/>
        <v>0</v>
      </c>
      <c r="AA616" s="194">
        <f t="shared" si="280"/>
        <v>0</v>
      </c>
      <c r="AB616" s="194">
        <f t="shared" si="280"/>
        <v>0</v>
      </c>
      <c r="AC616" s="194">
        <f t="shared" si="280"/>
        <v>0</v>
      </c>
      <c r="AD616" s="194">
        <f t="shared" si="280"/>
        <v>0</v>
      </c>
      <c r="AE616" s="194">
        <f t="shared" si="280"/>
        <v>0</v>
      </c>
      <c r="AF616" s="194">
        <f t="shared" si="280"/>
        <v>0</v>
      </c>
      <c r="AG616" s="194">
        <f t="shared" si="280"/>
        <v>0</v>
      </c>
      <c r="AH616" s="176">
        <f t="shared" si="280"/>
        <v>0</v>
      </c>
      <c r="AI616" s="176">
        <f t="shared" si="280"/>
        <v>0</v>
      </c>
      <c r="AJ616" s="176">
        <f t="shared" si="280"/>
        <v>0</v>
      </c>
      <c r="AK616" s="194">
        <f t="shared" si="280"/>
        <v>0</v>
      </c>
      <c r="AL616" s="194">
        <f t="shared" si="280"/>
        <v>0</v>
      </c>
      <c r="AM616" s="194">
        <f t="shared" si="280"/>
        <v>0</v>
      </c>
      <c r="AN616" s="194">
        <f t="shared" si="280"/>
        <v>0</v>
      </c>
      <c r="AO616" s="194">
        <f t="shared" si="280"/>
        <v>0</v>
      </c>
      <c r="AP616" s="194">
        <f t="shared" si="280"/>
        <v>0</v>
      </c>
      <c r="AQ616" s="194">
        <f t="shared" si="280"/>
        <v>0</v>
      </c>
      <c r="AR616" s="194">
        <f t="shared" si="280"/>
        <v>0</v>
      </c>
      <c r="AS616" s="194">
        <f t="shared" si="280"/>
        <v>0</v>
      </c>
      <c r="AT616" s="194">
        <f t="shared" si="280"/>
        <v>0</v>
      </c>
      <c r="AU616" s="176">
        <f t="shared" si="280"/>
        <v>0</v>
      </c>
      <c r="AV616" s="329"/>
    </row>
    <row r="617" spans="1:48" ht="15.75" hidden="1" customHeight="1" x14ac:dyDescent="0.25">
      <c r="A617" s="180"/>
      <c r="B617" s="595" t="s">
        <v>683</v>
      </c>
      <c r="C617" s="596"/>
      <c r="D617" s="596"/>
      <c r="E617" s="596"/>
      <c r="F617" s="596"/>
      <c r="G617" s="596"/>
      <c r="H617" s="596"/>
      <c r="I617" s="596"/>
      <c r="J617" s="596"/>
      <c r="K617" s="596"/>
      <c r="L617" s="596"/>
      <c r="M617" s="596"/>
      <c r="N617" s="596"/>
      <c r="O617" s="596"/>
      <c r="P617" s="596"/>
      <c r="Q617" s="596"/>
      <c r="R617" s="596"/>
      <c r="S617" s="596"/>
      <c r="T617" s="596"/>
      <c r="U617" s="596"/>
      <c r="V617" s="596"/>
      <c r="W617" s="408"/>
      <c r="X617" s="408"/>
      <c r="Y617" s="408"/>
      <c r="Z617" s="408"/>
      <c r="AA617" s="408"/>
      <c r="AB617" s="408"/>
      <c r="AC617" s="408"/>
      <c r="AD617" s="408"/>
      <c r="AE617" s="408"/>
      <c r="AF617" s="408"/>
      <c r="AG617" s="408"/>
      <c r="AH617" s="408"/>
      <c r="AI617" s="408"/>
      <c r="AJ617" s="408"/>
      <c r="AK617" s="408"/>
      <c r="AL617" s="408"/>
      <c r="AM617" s="408"/>
      <c r="AN617" s="408"/>
      <c r="AO617" s="408"/>
      <c r="AP617" s="408"/>
      <c r="AQ617" s="408"/>
      <c r="AR617" s="408"/>
      <c r="AS617" s="408"/>
      <c r="AT617" s="408"/>
      <c r="AU617" s="408"/>
      <c r="AV617" s="409"/>
    </row>
    <row r="618" spans="1:48" ht="19.5" hidden="1" customHeight="1" x14ac:dyDescent="0.25">
      <c r="A618" s="503" t="s">
        <v>626</v>
      </c>
      <c r="B618" s="504"/>
      <c r="C618" s="504"/>
      <c r="D618" s="504"/>
      <c r="E618" s="504"/>
      <c r="F618" s="504"/>
      <c r="G618" s="504"/>
      <c r="H618" s="504"/>
      <c r="I618" s="504"/>
      <c r="J618" s="504"/>
      <c r="K618" s="504"/>
      <c r="L618" s="504"/>
      <c r="M618" s="504"/>
      <c r="N618" s="504"/>
      <c r="O618" s="504"/>
      <c r="P618" s="504"/>
      <c r="Q618" s="504"/>
      <c r="R618" s="504"/>
      <c r="S618" s="504"/>
      <c r="T618" s="504"/>
      <c r="U618" s="504"/>
      <c r="V618" s="504"/>
      <c r="W618" s="505"/>
      <c r="X618" s="505"/>
      <c r="Y618" s="505"/>
      <c r="Z618" s="505"/>
      <c r="AA618" s="505"/>
      <c r="AB618" s="505"/>
      <c r="AC618" s="505"/>
      <c r="AD618" s="505"/>
      <c r="AE618" s="505"/>
      <c r="AF618" s="505"/>
      <c r="AG618" s="505"/>
      <c r="AH618" s="505"/>
      <c r="AI618" s="505"/>
      <c r="AJ618" s="505"/>
      <c r="AK618" s="505"/>
      <c r="AL618" s="505"/>
      <c r="AM618" s="505"/>
      <c r="AN618" s="505"/>
      <c r="AO618" s="505"/>
      <c r="AP618" s="505"/>
      <c r="AQ618" s="505"/>
      <c r="AR618" s="505"/>
      <c r="AS618" s="505"/>
      <c r="AT618" s="505"/>
      <c r="AU618" s="505"/>
      <c r="AV618" s="506"/>
    </row>
    <row r="619" spans="1:48" ht="15.75" customHeight="1" x14ac:dyDescent="0.25">
      <c r="A619" s="531" t="s">
        <v>53</v>
      </c>
      <c r="B619" s="534" t="s">
        <v>684</v>
      </c>
      <c r="C619" s="603" t="s">
        <v>685</v>
      </c>
      <c r="D619" s="523" t="s">
        <v>628</v>
      </c>
      <c r="E619" s="516" t="s">
        <v>686</v>
      </c>
      <c r="F619" s="83" t="s">
        <v>18</v>
      </c>
      <c r="G619" s="83" t="s">
        <v>20</v>
      </c>
      <c r="H619" s="83" t="s">
        <v>296</v>
      </c>
      <c r="I619" s="83" t="s">
        <v>296</v>
      </c>
      <c r="J619" s="507">
        <v>2023</v>
      </c>
      <c r="K619" s="507">
        <v>2023</v>
      </c>
      <c r="L619" s="510">
        <v>26.587</v>
      </c>
      <c r="M619" s="510">
        <f>Q624+R624+S624+T624</f>
        <v>17.035319999999999</v>
      </c>
      <c r="N619" s="84">
        <v>0</v>
      </c>
      <c r="O619" s="84">
        <v>0</v>
      </c>
      <c r="P619" s="84">
        <v>0</v>
      </c>
      <c r="Q619" s="84">
        <v>0</v>
      </c>
      <c r="R619" s="84">
        <v>0</v>
      </c>
      <c r="S619" s="84">
        <v>0</v>
      </c>
      <c r="T619" s="84">
        <v>0</v>
      </c>
      <c r="U619" s="84">
        <f>SUM(N619:T619)</f>
        <v>0</v>
      </c>
      <c r="V619" s="171" t="s">
        <v>3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193">
        <v>0</v>
      </c>
      <c r="AD619" s="193">
        <v>0</v>
      </c>
      <c r="AE619" s="193">
        <v>0</v>
      </c>
      <c r="AF619" s="193">
        <v>0</v>
      </c>
      <c r="AG619" s="193">
        <v>0</v>
      </c>
      <c r="AH619" s="84">
        <v>0</v>
      </c>
      <c r="AI619" s="84">
        <v>0</v>
      </c>
      <c r="AJ619" s="84">
        <v>0</v>
      </c>
      <c r="AK619" s="193">
        <v>0</v>
      </c>
      <c r="AL619" s="193">
        <v>0</v>
      </c>
      <c r="AM619" s="193">
        <v>0</v>
      </c>
      <c r="AN619" s="193">
        <v>0</v>
      </c>
      <c r="AO619" s="193">
        <v>0</v>
      </c>
      <c r="AP619" s="193">
        <v>0</v>
      </c>
      <c r="AQ619" s="193">
        <v>0</v>
      </c>
      <c r="AR619" s="193">
        <v>0</v>
      </c>
      <c r="AS619" s="193">
        <v>0</v>
      </c>
      <c r="AT619" s="193">
        <v>0</v>
      </c>
      <c r="AU619" s="84">
        <v>0</v>
      </c>
      <c r="AV619" s="583" t="s">
        <v>996</v>
      </c>
    </row>
    <row r="620" spans="1:48" ht="15.75" customHeight="1" x14ac:dyDescent="0.25">
      <c r="A620" s="532"/>
      <c r="B620" s="535"/>
      <c r="C620" s="603"/>
      <c r="D620" s="524"/>
      <c r="E620" s="517"/>
      <c r="F620" s="83" t="s">
        <v>19</v>
      </c>
      <c r="G620" s="83" t="s">
        <v>22</v>
      </c>
      <c r="H620" s="83" t="s">
        <v>296</v>
      </c>
      <c r="I620" s="83" t="s">
        <v>296</v>
      </c>
      <c r="J620" s="508"/>
      <c r="K620" s="508"/>
      <c r="L620" s="511"/>
      <c r="M620" s="511"/>
      <c r="N620" s="9">
        <v>0</v>
      </c>
      <c r="O620" s="9">
        <v>0</v>
      </c>
      <c r="P620" s="9">
        <v>0.70747000000000004</v>
      </c>
      <c r="Q620" s="84">
        <v>1.63245</v>
      </c>
      <c r="R620" s="84">
        <v>0</v>
      </c>
      <c r="S620" s="84">
        <v>0</v>
      </c>
      <c r="T620" s="84">
        <v>0</v>
      </c>
      <c r="U620" s="84">
        <f t="shared" ref="U620:U624" si="281">SUM(N620:T620)</f>
        <v>2.3399200000000002</v>
      </c>
      <c r="V620" s="172" t="s">
        <v>8</v>
      </c>
      <c r="W620" s="193">
        <v>1632.45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193">
        <v>0</v>
      </c>
      <c r="AD620" s="193">
        <v>0</v>
      </c>
      <c r="AE620" s="193">
        <v>0</v>
      </c>
      <c r="AF620" s="193">
        <v>0</v>
      </c>
      <c r="AG620" s="193">
        <v>0</v>
      </c>
      <c r="AH620" s="84">
        <v>0</v>
      </c>
      <c r="AI620" s="84">
        <v>0</v>
      </c>
      <c r="AJ620" s="84">
        <v>0</v>
      </c>
      <c r="AK620" s="193">
        <v>0</v>
      </c>
      <c r="AL620" s="193">
        <v>0</v>
      </c>
      <c r="AM620" s="193">
        <v>0</v>
      </c>
      <c r="AN620" s="193">
        <v>0</v>
      </c>
      <c r="AO620" s="193">
        <v>0</v>
      </c>
      <c r="AP620" s="193">
        <v>0</v>
      </c>
      <c r="AQ620" s="193">
        <v>0</v>
      </c>
      <c r="AR620" s="193">
        <v>0</v>
      </c>
      <c r="AS620" s="193">
        <v>0</v>
      </c>
      <c r="AT620" s="193">
        <v>0</v>
      </c>
      <c r="AU620" s="84">
        <v>0</v>
      </c>
      <c r="AV620" s="584"/>
    </row>
    <row r="621" spans="1:48" ht="21.75" customHeight="1" x14ac:dyDescent="0.25">
      <c r="A621" s="532"/>
      <c r="B621" s="535"/>
      <c r="C621" s="603"/>
      <c r="D621" s="524"/>
      <c r="E621" s="517"/>
      <c r="F621" s="513" t="s">
        <v>39</v>
      </c>
      <c r="G621" s="513" t="s">
        <v>21</v>
      </c>
      <c r="H621" s="540">
        <v>1200</v>
      </c>
      <c r="I621" s="540">
        <v>2400</v>
      </c>
      <c r="J621" s="508"/>
      <c r="K621" s="508"/>
      <c r="L621" s="511"/>
      <c r="M621" s="511"/>
      <c r="N621" s="84">
        <v>0</v>
      </c>
      <c r="O621" s="84">
        <v>0</v>
      </c>
      <c r="P621" s="84">
        <v>0</v>
      </c>
      <c r="Q621" s="84">
        <v>0</v>
      </c>
      <c r="R621" s="84">
        <v>1.7533799999999999</v>
      </c>
      <c r="S621" s="84">
        <v>1.16892</v>
      </c>
      <c r="T621" s="84">
        <v>12.48057</v>
      </c>
      <c r="U621" s="84">
        <f>SUM(N621:T621)</f>
        <v>15.40287</v>
      </c>
      <c r="V621" s="171" t="s">
        <v>50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193">
        <v>0</v>
      </c>
      <c r="AD621" s="193">
        <v>0</v>
      </c>
      <c r="AE621" s="193">
        <v>0</v>
      </c>
      <c r="AF621" s="193">
        <v>0</v>
      </c>
      <c r="AG621" s="193">
        <v>0</v>
      </c>
      <c r="AH621" s="84">
        <v>0</v>
      </c>
      <c r="AI621" s="84">
        <v>0</v>
      </c>
      <c r="AJ621" s="84">
        <v>0</v>
      </c>
      <c r="AK621" s="193">
        <v>0</v>
      </c>
      <c r="AL621" s="193">
        <v>0</v>
      </c>
      <c r="AM621" s="193">
        <v>0</v>
      </c>
      <c r="AN621" s="193">
        <v>0</v>
      </c>
      <c r="AO621" s="193">
        <v>0</v>
      </c>
      <c r="AP621" s="193">
        <v>0</v>
      </c>
      <c r="AQ621" s="193">
        <v>0</v>
      </c>
      <c r="AR621" s="193">
        <v>0</v>
      </c>
      <c r="AS621" s="193">
        <v>0</v>
      </c>
      <c r="AT621" s="193">
        <v>0</v>
      </c>
      <c r="AU621" s="84">
        <v>0</v>
      </c>
      <c r="AV621" s="584"/>
    </row>
    <row r="622" spans="1:48" x14ac:dyDescent="0.25">
      <c r="A622" s="532"/>
      <c r="B622" s="535"/>
      <c r="C622" s="603"/>
      <c r="D622" s="524"/>
      <c r="E622" s="517"/>
      <c r="F622" s="514"/>
      <c r="G622" s="514"/>
      <c r="H622" s="541"/>
      <c r="I622" s="541"/>
      <c r="J622" s="508"/>
      <c r="K622" s="508"/>
      <c r="L622" s="511"/>
      <c r="M622" s="511"/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f t="shared" si="281"/>
        <v>0</v>
      </c>
      <c r="V622" s="171" t="s">
        <v>51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193">
        <v>0</v>
      </c>
      <c r="AD622" s="193">
        <v>0</v>
      </c>
      <c r="AE622" s="193">
        <v>0</v>
      </c>
      <c r="AF622" s="193">
        <v>0</v>
      </c>
      <c r="AG622" s="193">
        <v>0</v>
      </c>
      <c r="AH622" s="84">
        <v>0</v>
      </c>
      <c r="AI622" s="84">
        <v>0</v>
      </c>
      <c r="AJ622" s="84">
        <v>0</v>
      </c>
      <c r="AK622" s="193">
        <v>0</v>
      </c>
      <c r="AL622" s="193">
        <v>0</v>
      </c>
      <c r="AM622" s="193">
        <v>0</v>
      </c>
      <c r="AN622" s="193">
        <v>0</v>
      </c>
      <c r="AO622" s="193">
        <v>0</v>
      </c>
      <c r="AP622" s="193">
        <v>0</v>
      </c>
      <c r="AQ622" s="193">
        <v>0</v>
      </c>
      <c r="AR622" s="193">
        <v>0</v>
      </c>
      <c r="AS622" s="193">
        <v>0</v>
      </c>
      <c r="AT622" s="193">
        <v>0</v>
      </c>
      <c r="AU622" s="84">
        <v>0</v>
      </c>
      <c r="AV622" s="584"/>
    </row>
    <row r="623" spans="1:48" x14ac:dyDescent="0.25">
      <c r="A623" s="532"/>
      <c r="B623" s="535"/>
      <c r="C623" s="603"/>
      <c r="D623" s="524"/>
      <c r="E623" s="517"/>
      <c r="F623" s="514"/>
      <c r="G623" s="514"/>
      <c r="H623" s="541"/>
      <c r="I623" s="541"/>
      <c r="J623" s="508"/>
      <c r="K623" s="508"/>
      <c r="L623" s="511"/>
      <c r="M623" s="511"/>
      <c r="N623" s="84">
        <v>0</v>
      </c>
      <c r="O623" s="84">
        <v>0</v>
      </c>
      <c r="P623" s="84">
        <v>0</v>
      </c>
      <c r="Q623" s="84">
        <v>0</v>
      </c>
      <c r="R623" s="84">
        <v>0</v>
      </c>
      <c r="S623" s="84">
        <v>0</v>
      </c>
      <c r="T623" s="84">
        <v>0</v>
      </c>
      <c r="U623" s="84">
        <f t="shared" si="281"/>
        <v>0</v>
      </c>
      <c r="V623" s="171" t="s">
        <v>52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193">
        <v>0</v>
      </c>
      <c r="AD623" s="193">
        <v>0</v>
      </c>
      <c r="AE623" s="193">
        <v>0</v>
      </c>
      <c r="AF623" s="193">
        <v>0</v>
      </c>
      <c r="AG623" s="193">
        <v>0</v>
      </c>
      <c r="AH623" s="84">
        <v>0</v>
      </c>
      <c r="AI623" s="84">
        <v>0</v>
      </c>
      <c r="AJ623" s="84">
        <v>0</v>
      </c>
      <c r="AK623" s="193">
        <v>0</v>
      </c>
      <c r="AL623" s="193">
        <v>0</v>
      </c>
      <c r="AM623" s="193">
        <v>0</v>
      </c>
      <c r="AN623" s="193">
        <v>0</v>
      </c>
      <c r="AO623" s="193">
        <v>0</v>
      </c>
      <c r="AP623" s="193">
        <v>0</v>
      </c>
      <c r="AQ623" s="193">
        <v>0</v>
      </c>
      <c r="AR623" s="193">
        <v>0</v>
      </c>
      <c r="AS623" s="193">
        <v>0</v>
      </c>
      <c r="AT623" s="193">
        <v>0</v>
      </c>
      <c r="AU623" s="84">
        <v>0</v>
      </c>
      <c r="AV623" s="585"/>
    </row>
    <row r="624" spans="1:48" x14ac:dyDescent="0.25">
      <c r="A624" s="532"/>
      <c r="B624" s="536"/>
      <c r="C624" s="603"/>
      <c r="D624" s="525"/>
      <c r="E624" s="518"/>
      <c r="F624" s="515"/>
      <c r="G624" s="515"/>
      <c r="H624" s="542"/>
      <c r="I624" s="542"/>
      <c r="J624" s="509"/>
      <c r="K624" s="509"/>
      <c r="L624" s="512"/>
      <c r="M624" s="512"/>
      <c r="N624" s="89">
        <f>SUM(N619:N623)</f>
        <v>0</v>
      </c>
      <c r="O624" s="89">
        <f t="shared" ref="O624:T624" si="282">SUM(O619:O623)</f>
        <v>0</v>
      </c>
      <c r="P624" s="89">
        <f t="shared" si="282"/>
        <v>0.70747000000000004</v>
      </c>
      <c r="Q624" s="176">
        <f t="shared" si="282"/>
        <v>1.63245</v>
      </c>
      <c r="R624" s="176">
        <f t="shared" si="282"/>
        <v>1.7533799999999999</v>
      </c>
      <c r="S624" s="176">
        <f t="shared" si="282"/>
        <v>1.16892</v>
      </c>
      <c r="T624" s="176">
        <f t="shared" si="282"/>
        <v>12.48057</v>
      </c>
      <c r="U624" s="177">
        <f t="shared" si="281"/>
        <v>17.742789999999999</v>
      </c>
      <c r="V624" s="178" t="s">
        <v>11</v>
      </c>
      <c r="W624" s="194">
        <f t="shared" ref="W624:AU624" si="283">SUM(W619:W623)</f>
        <v>1632.45</v>
      </c>
      <c r="X624" s="194">
        <f t="shared" si="283"/>
        <v>0</v>
      </c>
      <c r="Y624" s="194">
        <f t="shared" si="283"/>
        <v>0</v>
      </c>
      <c r="Z624" s="194">
        <f t="shared" si="283"/>
        <v>0</v>
      </c>
      <c r="AA624" s="194">
        <f t="shared" si="283"/>
        <v>0</v>
      </c>
      <c r="AB624" s="194">
        <f t="shared" si="283"/>
        <v>0</v>
      </c>
      <c r="AC624" s="194">
        <f t="shared" si="283"/>
        <v>0</v>
      </c>
      <c r="AD624" s="194">
        <f t="shared" si="283"/>
        <v>0</v>
      </c>
      <c r="AE624" s="194">
        <f t="shared" si="283"/>
        <v>0</v>
      </c>
      <c r="AF624" s="194">
        <f t="shared" si="283"/>
        <v>0</v>
      </c>
      <c r="AG624" s="194">
        <f t="shared" si="283"/>
        <v>0</v>
      </c>
      <c r="AH624" s="176">
        <f t="shared" si="283"/>
        <v>0</v>
      </c>
      <c r="AI624" s="176">
        <f t="shared" si="283"/>
        <v>0</v>
      </c>
      <c r="AJ624" s="176">
        <f t="shared" si="283"/>
        <v>0</v>
      </c>
      <c r="AK624" s="194">
        <f t="shared" si="283"/>
        <v>0</v>
      </c>
      <c r="AL624" s="194">
        <f t="shared" si="283"/>
        <v>0</v>
      </c>
      <c r="AM624" s="194">
        <f t="shared" si="283"/>
        <v>0</v>
      </c>
      <c r="AN624" s="194">
        <f t="shared" si="283"/>
        <v>0</v>
      </c>
      <c r="AO624" s="194">
        <f t="shared" si="283"/>
        <v>0</v>
      </c>
      <c r="AP624" s="194">
        <f t="shared" si="283"/>
        <v>0</v>
      </c>
      <c r="AQ624" s="194">
        <f t="shared" si="283"/>
        <v>0</v>
      </c>
      <c r="AR624" s="194">
        <f t="shared" si="283"/>
        <v>0</v>
      </c>
      <c r="AS624" s="194">
        <f t="shared" si="283"/>
        <v>0</v>
      </c>
      <c r="AT624" s="194">
        <f t="shared" si="283"/>
        <v>0</v>
      </c>
      <c r="AU624" s="176">
        <f t="shared" si="283"/>
        <v>0</v>
      </c>
      <c r="AV624" s="329"/>
    </row>
    <row r="625" spans="1:48" ht="15.75" customHeight="1" x14ac:dyDescent="0.25">
      <c r="A625" s="532"/>
      <c r="B625" s="534" t="s">
        <v>687</v>
      </c>
      <c r="C625" s="603" t="s">
        <v>920</v>
      </c>
      <c r="D625" s="523" t="s">
        <v>628</v>
      </c>
      <c r="E625" s="516" t="s">
        <v>689</v>
      </c>
      <c r="F625" s="83" t="s">
        <v>18</v>
      </c>
      <c r="G625" s="83" t="s">
        <v>20</v>
      </c>
      <c r="H625" s="83" t="s">
        <v>296</v>
      </c>
      <c r="I625" s="83" t="s">
        <v>296</v>
      </c>
      <c r="J625" s="507">
        <v>2020</v>
      </c>
      <c r="K625" s="507">
        <v>2022</v>
      </c>
      <c r="L625" s="510">
        <v>67.540999999999997</v>
      </c>
      <c r="M625" s="510">
        <f>Q630+R630+S630+T630</f>
        <v>50.964799999999997</v>
      </c>
      <c r="N625" s="84">
        <v>0</v>
      </c>
      <c r="O625" s="84">
        <v>0</v>
      </c>
      <c r="P625" s="84">
        <v>0</v>
      </c>
      <c r="Q625" s="84">
        <v>0</v>
      </c>
      <c r="R625" s="84">
        <v>0</v>
      </c>
      <c r="S625" s="84">
        <v>0</v>
      </c>
      <c r="T625" s="84">
        <v>0</v>
      </c>
      <c r="U625" s="84">
        <f>SUM(N625:T625)</f>
        <v>0</v>
      </c>
      <c r="V625" s="171" t="s">
        <v>3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193">
        <v>0</v>
      </c>
      <c r="AD625" s="193">
        <v>0</v>
      </c>
      <c r="AE625" s="193">
        <v>0</v>
      </c>
      <c r="AF625" s="193">
        <v>0</v>
      </c>
      <c r="AG625" s="193">
        <v>0</v>
      </c>
      <c r="AH625" s="84">
        <v>0</v>
      </c>
      <c r="AI625" s="84">
        <v>0</v>
      </c>
      <c r="AJ625" s="84">
        <v>0</v>
      </c>
      <c r="AK625" s="193">
        <v>0</v>
      </c>
      <c r="AL625" s="193">
        <v>0</v>
      </c>
      <c r="AM625" s="193">
        <v>0</v>
      </c>
      <c r="AN625" s="193">
        <v>0</v>
      </c>
      <c r="AO625" s="193">
        <v>0</v>
      </c>
      <c r="AP625" s="193">
        <v>0</v>
      </c>
      <c r="AQ625" s="193">
        <v>0</v>
      </c>
      <c r="AR625" s="193">
        <v>0</v>
      </c>
      <c r="AS625" s="193">
        <v>0</v>
      </c>
      <c r="AT625" s="193">
        <v>0</v>
      </c>
      <c r="AU625" s="84">
        <v>0</v>
      </c>
      <c r="AV625" s="583" t="s">
        <v>996</v>
      </c>
    </row>
    <row r="626" spans="1:48" ht="15.75" customHeight="1" x14ac:dyDescent="0.25">
      <c r="A626" s="532"/>
      <c r="B626" s="535"/>
      <c r="C626" s="603"/>
      <c r="D626" s="524"/>
      <c r="E626" s="517"/>
      <c r="F626" s="83" t="s">
        <v>19</v>
      </c>
      <c r="G626" s="83" t="s">
        <v>22</v>
      </c>
      <c r="H626" s="83" t="s">
        <v>296</v>
      </c>
      <c r="I626" s="83" t="s">
        <v>296</v>
      </c>
      <c r="J626" s="508"/>
      <c r="K626" s="508"/>
      <c r="L626" s="511"/>
      <c r="M626" s="511"/>
      <c r="N626" s="9">
        <v>0</v>
      </c>
      <c r="O626" s="9">
        <v>0</v>
      </c>
      <c r="P626" s="9">
        <v>6.7500000000000004E-2</v>
      </c>
      <c r="Q626" s="84">
        <v>27.314299999999999</v>
      </c>
      <c r="R626" s="84">
        <v>0</v>
      </c>
      <c r="S626" s="84">
        <v>0</v>
      </c>
      <c r="T626" s="84">
        <v>0</v>
      </c>
      <c r="U626" s="84">
        <f t="shared" ref="U626:U629" si="284">SUM(N626:T626)</f>
        <v>27.381799999999998</v>
      </c>
      <c r="V626" s="172" t="s">
        <v>8</v>
      </c>
      <c r="W626" s="193">
        <v>27314.3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193">
        <v>0</v>
      </c>
      <c r="AD626" s="193">
        <v>0</v>
      </c>
      <c r="AE626" s="193">
        <v>0</v>
      </c>
      <c r="AF626" s="193">
        <v>0</v>
      </c>
      <c r="AG626" s="193">
        <v>0</v>
      </c>
      <c r="AH626" s="84">
        <v>0</v>
      </c>
      <c r="AI626" s="84">
        <v>0</v>
      </c>
      <c r="AJ626" s="84">
        <v>0</v>
      </c>
      <c r="AK626" s="193">
        <v>0</v>
      </c>
      <c r="AL626" s="193">
        <v>0</v>
      </c>
      <c r="AM626" s="193">
        <v>0</v>
      </c>
      <c r="AN626" s="193">
        <v>0</v>
      </c>
      <c r="AO626" s="193">
        <v>0</v>
      </c>
      <c r="AP626" s="193">
        <v>0</v>
      </c>
      <c r="AQ626" s="193">
        <v>0</v>
      </c>
      <c r="AR626" s="193">
        <v>0</v>
      </c>
      <c r="AS626" s="193">
        <v>0</v>
      </c>
      <c r="AT626" s="193">
        <v>0</v>
      </c>
      <c r="AU626" s="84">
        <v>0</v>
      </c>
      <c r="AV626" s="584"/>
    </row>
    <row r="627" spans="1:48" ht="22.5" customHeight="1" x14ac:dyDescent="0.25">
      <c r="A627" s="532"/>
      <c r="B627" s="535"/>
      <c r="C627" s="603"/>
      <c r="D627" s="524"/>
      <c r="E627" s="517"/>
      <c r="F627" s="513" t="s">
        <v>39</v>
      </c>
      <c r="G627" s="513" t="s">
        <v>21</v>
      </c>
      <c r="H627" s="540">
        <v>150000</v>
      </c>
      <c r="I627" s="540">
        <v>250000</v>
      </c>
      <c r="J627" s="508"/>
      <c r="K627" s="508"/>
      <c r="L627" s="511"/>
      <c r="M627" s="511"/>
      <c r="N627" s="84">
        <v>0</v>
      </c>
      <c r="O627" s="84">
        <v>0</v>
      </c>
      <c r="P627" s="84">
        <v>0</v>
      </c>
      <c r="Q627" s="84">
        <v>0</v>
      </c>
      <c r="R627" s="84">
        <v>16.509</v>
      </c>
      <c r="S627" s="84">
        <v>0.8</v>
      </c>
      <c r="T627" s="84">
        <v>6.3414999999999999</v>
      </c>
      <c r="U627" s="84">
        <f>SUM(N627:T627)</f>
        <v>23.650500000000001</v>
      </c>
      <c r="V627" s="171" t="s">
        <v>50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193">
        <v>0</v>
      </c>
      <c r="AD627" s="193">
        <v>0</v>
      </c>
      <c r="AE627" s="193">
        <v>0</v>
      </c>
      <c r="AF627" s="193">
        <v>0</v>
      </c>
      <c r="AG627" s="193">
        <v>0</v>
      </c>
      <c r="AH627" s="84">
        <v>0</v>
      </c>
      <c r="AI627" s="84">
        <v>0</v>
      </c>
      <c r="AJ627" s="84">
        <v>0</v>
      </c>
      <c r="AK627" s="193">
        <v>0</v>
      </c>
      <c r="AL627" s="193">
        <v>0</v>
      </c>
      <c r="AM627" s="193">
        <v>0</v>
      </c>
      <c r="AN627" s="193">
        <v>0</v>
      </c>
      <c r="AO627" s="193">
        <v>0</v>
      </c>
      <c r="AP627" s="193">
        <v>0</v>
      </c>
      <c r="AQ627" s="193">
        <v>0</v>
      </c>
      <c r="AR627" s="193">
        <v>0</v>
      </c>
      <c r="AS627" s="193">
        <v>0</v>
      </c>
      <c r="AT627" s="193">
        <v>0</v>
      </c>
      <c r="AU627" s="84">
        <v>0</v>
      </c>
      <c r="AV627" s="584"/>
    </row>
    <row r="628" spans="1:48" x14ac:dyDescent="0.25">
      <c r="A628" s="532"/>
      <c r="B628" s="535"/>
      <c r="C628" s="603"/>
      <c r="D628" s="524"/>
      <c r="E628" s="517"/>
      <c r="F628" s="514"/>
      <c r="G628" s="514"/>
      <c r="H628" s="541"/>
      <c r="I628" s="541"/>
      <c r="J628" s="508"/>
      <c r="K628" s="508"/>
      <c r="L628" s="511"/>
      <c r="M628" s="511"/>
      <c r="N628" s="84">
        <v>0</v>
      </c>
      <c r="O628" s="84">
        <v>0</v>
      </c>
      <c r="P628" s="84">
        <v>0</v>
      </c>
      <c r="Q628" s="84">
        <v>0</v>
      </c>
      <c r="R628" s="84">
        <v>0</v>
      </c>
      <c r="S628" s="84">
        <v>0</v>
      </c>
      <c r="T628" s="84">
        <v>0</v>
      </c>
      <c r="U628" s="84">
        <f t="shared" si="284"/>
        <v>0</v>
      </c>
      <c r="V628" s="171" t="s">
        <v>51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193">
        <v>0</v>
      </c>
      <c r="AD628" s="193">
        <v>0</v>
      </c>
      <c r="AE628" s="193">
        <v>0</v>
      </c>
      <c r="AF628" s="193">
        <v>0</v>
      </c>
      <c r="AG628" s="193">
        <v>0</v>
      </c>
      <c r="AH628" s="84">
        <v>0</v>
      </c>
      <c r="AI628" s="84">
        <v>0</v>
      </c>
      <c r="AJ628" s="84">
        <v>0</v>
      </c>
      <c r="AK628" s="193">
        <v>0</v>
      </c>
      <c r="AL628" s="193">
        <v>0</v>
      </c>
      <c r="AM628" s="193">
        <v>0</v>
      </c>
      <c r="AN628" s="193">
        <v>0</v>
      </c>
      <c r="AO628" s="193">
        <v>0</v>
      </c>
      <c r="AP628" s="193">
        <v>0</v>
      </c>
      <c r="AQ628" s="193">
        <v>0</v>
      </c>
      <c r="AR628" s="193">
        <v>0</v>
      </c>
      <c r="AS628" s="193">
        <v>0</v>
      </c>
      <c r="AT628" s="193">
        <v>0</v>
      </c>
      <c r="AU628" s="84">
        <v>0</v>
      </c>
      <c r="AV628" s="584"/>
    </row>
    <row r="629" spans="1:48" x14ac:dyDescent="0.25">
      <c r="A629" s="532"/>
      <c r="B629" s="535"/>
      <c r="C629" s="603"/>
      <c r="D629" s="524"/>
      <c r="E629" s="517"/>
      <c r="F629" s="514"/>
      <c r="G629" s="514"/>
      <c r="H629" s="541"/>
      <c r="I629" s="541"/>
      <c r="J629" s="508"/>
      <c r="K629" s="508"/>
      <c r="L629" s="511"/>
      <c r="M629" s="511"/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>
        <v>0</v>
      </c>
      <c r="T629" s="84">
        <v>0</v>
      </c>
      <c r="U629" s="84">
        <f t="shared" si="284"/>
        <v>0</v>
      </c>
      <c r="V629" s="171" t="s">
        <v>52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193">
        <v>0</v>
      </c>
      <c r="AD629" s="193">
        <v>0</v>
      </c>
      <c r="AE629" s="193">
        <v>0</v>
      </c>
      <c r="AF629" s="193">
        <v>0</v>
      </c>
      <c r="AG629" s="193">
        <v>0</v>
      </c>
      <c r="AH629" s="84">
        <v>0</v>
      </c>
      <c r="AI629" s="84">
        <v>0</v>
      </c>
      <c r="AJ629" s="84">
        <v>0</v>
      </c>
      <c r="AK629" s="193">
        <v>0</v>
      </c>
      <c r="AL629" s="193">
        <v>0</v>
      </c>
      <c r="AM629" s="193">
        <v>0</v>
      </c>
      <c r="AN629" s="193">
        <v>0</v>
      </c>
      <c r="AO629" s="193">
        <v>0</v>
      </c>
      <c r="AP629" s="193">
        <v>0</v>
      </c>
      <c r="AQ629" s="193">
        <v>0</v>
      </c>
      <c r="AR629" s="193">
        <v>0</v>
      </c>
      <c r="AS629" s="193">
        <v>0</v>
      </c>
      <c r="AT629" s="193">
        <v>0</v>
      </c>
      <c r="AU629" s="84">
        <v>0</v>
      </c>
      <c r="AV629" s="585"/>
    </row>
    <row r="630" spans="1:48" x14ac:dyDescent="0.25">
      <c r="A630" s="532"/>
      <c r="B630" s="536"/>
      <c r="C630" s="603"/>
      <c r="D630" s="525"/>
      <c r="E630" s="518"/>
      <c r="F630" s="515"/>
      <c r="G630" s="515"/>
      <c r="H630" s="542"/>
      <c r="I630" s="542"/>
      <c r="J630" s="509"/>
      <c r="K630" s="509"/>
      <c r="L630" s="512"/>
      <c r="M630" s="512"/>
      <c r="N630" s="89">
        <f>SUM(N625:N629)</f>
        <v>0</v>
      </c>
      <c r="O630" s="89">
        <f t="shared" ref="O630:T630" si="285">SUM(O625:O629)</f>
        <v>0</v>
      </c>
      <c r="P630" s="89">
        <f t="shared" si="285"/>
        <v>6.7500000000000004E-2</v>
      </c>
      <c r="Q630" s="176">
        <f t="shared" si="285"/>
        <v>27.314299999999999</v>
      </c>
      <c r="R630" s="176">
        <f t="shared" si="285"/>
        <v>16.509</v>
      </c>
      <c r="S630" s="176">
        <f t="shared" si="285"/>
        <v>0.8</v>
      </c>
      <c r="T630" s="176">
        <f t="shared" si="285"/>
        <v>6.3414999999999999</v>
      </c>
      <c r="U630" s="177">
        <f>SUM(N630:T630)</f>
        <v>51.032299999999992</v>
      </c>
      <c r="V630" s="178" t="s">
        <v>11</v>
      </c>
      <c r="W630" s="194">
        <f t="shared" ref="W630:AV630" si="286">SUM(W625:W629)</f>
        <v>27314.3</v>
      </c>
      <c r="X630" s="194">
        <f t="shared" si="286"/>
        <v>0</v>
      </c>
      <c r="Y630" s="194">
        <f t="shared" si="286"/>
        <v>0</v>
      </c>
      <c r="Z630" s="194">
        <f t="shared" si="286"/>
        <v>0</v>
      </c>
      <c r="AA630" s="194">
        <f t="shared" si="286"/>
        <v>0</v>
      </c>
      <c r="AB630" s="194">
        <f t="shared" si="286"/>
        <v>0</v>
      </c>
      <c r="AC630" s="194">
        <f t="shared" si="286"/>
        <v>0</v>
      </c>
      <c r="AD630" s="194">
        <f t="shared" si="286"/>
        <v>0</v>
      </c>
      <c r="AE630" s="194">
        <f t="shared" si="286"/>
        <v>0</v>
      </c>
      <c r="AF630" s="194">
        <f t="shared" si="286"/>
        <v>0</v>
      </c>
      <c r="AG630" s="194">
        <f t="shared" si="286"/>
        <v>0</v>
      </c>
      <c r="AH630" s="176">
        <f t="shared" si="286"/>
        <v>0</v>
      </c>
      <c r="AI630" s="176">
        <f t="shared" si="286"/>
        <v>0</v>
      </c>
      <c r="AJ630" s="176">
        <f t="shared" si="286"/>
        <v>0</v>
      </c>
      <c r="AK630" s="194">
        <f t="shared" si="286"/>
        <v>0</v>
      </c>
      <c r="AL630" s="194">
        <f t="shared" si="286"/>
        <v>0</v>
      </c>
      <c r="AM630" s="194">
        <f t="shared" si="286"/>
        <v>0</v>
      </c>
      <c r="AN630" s="194">
        <f t="shared" si="286"/>
        <v>0</v>
      </c>
      <c r="AO630" s="194">
        <f t="shared" si="286"/>
        <v>0</v>
      </c>
      <c r="AP630" s="194">
        <f t="shared" si="286"/>
        <v>0</v>
      </c>
      <c r="AQ630" s="194">
        <f t="shared" si="286"/>
        <v>0</v>
      </c>
      <c r="AR630" s="194">
        <f t="shared" si="286"/>
        <v>0</v>
      </c>
      <c r="AS630" s="194">
        <f t="shared" si="286"/>
        <v>0</v>
      </c>
      <c r="AT630" s="194">
        <f t="shared" si="286"/>
        <v>0</v>
      </c>
      <c r="AU630" s="176">
        <f t="shared" si="286"/>
        <v>0</v>
      </c>
      <c r="AV630" s="176">
        <f t="shared" si="286"/>
        <v>0</v>
      </c>
    </row>
    <row r="631" spans="1:48" ht="15.75" customHeight="1" x14ac:dyDescent="0.25">
      <c r="A631" s="532"/>
      <c r="B631" s="534" t="s">
        <v>690</v>
      </c>
      <c r="C631" s="603" t="s">
        <v>691</v>
      </c>
      <c r="D631" s="523" t="s">
        <v>628</v>
      </c>
      <c r="E631" s="516" t="s">
        <v>692</v>
      </c>
      <c r="F631" s="83" t="s">
        <v>18</v>
      </c>
      <c r="G631" s="83" t="s">
        <v>20</v>
      </c>
      <c r="H631" s="83" t="s">
        <v>296</v>
      </c>
      <c r="I631" s="83" t="s">
        <v>296</v>
      </c>
      <c r="J631" s="507">
        <v>2020</v>
      </c>
      <c r="K631" s="507">
        <v>2022</v>
      </c>
      <c r="L631" s="510">
        <v>10.005000000000001</v>
      </c>
      <c r="M631" s="510">
        <f>Q637+R637+S637+T637</f>
        <v>7.8</v>
      </c>
      <c r="N631" s="84">
        <v>0</v>
      </c>
      <c r="O631" s="84">
        <v>0</v>
      </c>
      <c r="P631" s="84">
        <v>0</v>
      </c>
      <c r="Q631" s="84">
        <v>0</v>
      </c>
      <c r="R631" s="84">
        <v>0</v>
      </c>
      <c r="S631" s="84">
        <v>0</v>
      </c>
      <c r="T631" s="84">
        <v>0</v>
      </c>
      <c r="U631" s="84">
        <f>SUM(N631:T631)</f>
        <v>0</v>
      </c>
      <c r="V631" s="171" t="s">
        <v>3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193">
        <v>0</v>
      </c>
      <c r="AD631" s="193">
        <v>0</v>
      </c>
      <c r="AE631" s="193">
        <v>0</v>
      </c>
      <c r="AF631" s="193">
        <v>0</v>
      </c>
      <c r="AG631" s="193">
        <v>0</v>
      </c>
      <c r="AH631" s="84">
        <v>0</v>
      </c>
      <c r="AI631" s="84">
        <v>0</v>
      </c>
      <c r="AJ631" s="84">
        <v>0</v>
      </c>
      <c r="AK631" s="193">
        <v>0</v>
      </c>
      <c r="AL631" s="193">
        <v>0</v>
      </c>
      <c r="AM631" s="193">
        <v>0</v>
      </c>
      <c r="AN631" s="193">
        <v>0</v>
      </c>
      <c r="AO631" s="193">
        <v>0</v>
      </c>
      <c r="AP631" s="193">
        <v>0</v>
      </c>
      <c r="AQ631" s="193">
        <v>0</v>
      </c>
      <c r="AR631" s="193">
        <v>0</v>
      </c>
      <c r="AS631" s="193">
        <v>0</v>
      </c>
      <c r="AT631" s="193">
        <v>0</v>
      </c>
      <c r="AU631" s="84">
        <v>0</v>
      </c>
      <c r="AV631" s="583" t="s">
        <v>996</v>
      </c>
    </row>
    <row r="632" spans="1:48" ht="15.75" customHeight="1" x14ac:dyDescent="0.25">
      <c r="A632" s="532"/>
      <c r="B632" s="535"/>
      <c r="C632" s="603"/>
      <c r="D632" s="524"/>
      <c r="E632" s="517"/>
      <c r="F632" s="83" t="s">
        <v>19</v>
      </c>
      <c r="G632" s="83" t="s">
        <v>22</v>
      </c>
      <c r="H632" s="83" t="s">
        <v>296</v>
      </c>
      <c r="I632" s="83" t="s">
        <v>296</v>
      </c>
      <c r="J632" s="508"/>
      <c r="K632" s="508"/>
      <c r="L632" s="511"/>
      <c r="M632" s="511"/>
      <c r="N632" s="9">
        <v>0</v>
      </c>
      <c r="O632" s="9">
        <v>0</v>
      </c>
      <c r="P632" s="9">
        <v>2.2053400000000001</v>
      </c>
      <c r="Q632" s="84">
        <v>1.21526</v>
      </c>
      <c r="R632" s="84">
        <v>0</v>
      </c>
      <c r="S632" s="84">
        <v>0</v>
      </c>
      <c r="T632" s="84">
        <v>0</v>
      </c>
      <c r="U632" s="84">
        <f t="shared" ref="U632:U637" si="287">SUM(N632:T632)</f>
        <v>3.4206000000000003</v>
      </c>
      <c r="V632" s="172" t="s">
        <v>8</v>
      </c>
      <c r="W632" s="193">
        <v>1215.26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193">
        <v>0</v>
      </c>
      <c r="AD632" s="193">
        <v>0</v>
      </c>
      <c r="AE632" s="193">
        <v>0</v>
      </c>
      <c r="AF632" s="193">
        <v>0</v>
      </c>
      <c r="AG632" s="193">
        <v>0</v>
      </c>
      <c r="AH632" s="84">
        <v>0</v>
      </c>
      <c r="AI632" s="84">
        <v>0</v>
      </c>
      <c r="AJ632" s="84">
        <v>0</v>
      </c>
      <c r="AK632" s="193">
        <v>0</v>
      </c>
      <c r="AL632" s="193">
        <v>0</v>
      </c>
      <c r="AM632" s="193">
        <v>0</v>
      </c>
      <c r="AN632" s="193">
        <v>0</v>
      </c>
      <c r="AO632" s="193">
        <v>0</v>
      </c>
      <c r="AP632" s="193">
        <v>0</v>
      </c>
      <c r="AQ632" s="193">
        <v>0</v>
      </c>
      <c r="AR632" s="193">
        <v>0</v>
      </c>
      <c r="AS632" s="193">
        <v>0</v>
      </c>
      <c r="AT632" s="193">
        <v>0</v>
      </c>
      <c r="AU632" s="84">
        <v>0</v>
      </c>
      <c r="AV632" s="584"/>
    </row>
    <row r="633" spans="1:48" ht="15.75" customHeight="1" x14ac:dyDescent="0.25">
      <c r="A633" s="532"/>
      <c r="B633" s="535"/>
      <c r="C633" s="603"/>
      <c r="D633" s="524"/>
      <c r="E633" s="517"/>
      <c r="F633" s="513" t="s">
        <v>39</v>
      </c>
      <c r="G633" s="513" t="s">
        <v>21</v>
      </c>
      <c r="H633" s="540">
        <v>1500</v>
      </c>
      <c r="I633" s="513" t="s">
        <v>369</v>
      </c>
      <c r="J633" s="508"/>
      <c r="K633" s="508"/>
      <c r="L633" s="511"/>
      <c r="M633" s="511"/>
      <c r="N633" s="84">
        <v>0</v>
      </c>
      <c r="O633" s="84">
        <v>0</v>
      </c>
      <c r="P633" s="84">
        <v>0</v>
      </c>
      <c r="Q633" s="84">
        <v>0</v>
      </c>
      <c r="R633" s="84">
        <v>0.61240000000000006</v>
      </c>
      <c r="S633" s="84">
        <v>5.97234</v>
      </c>
      <c r="T633" s="84">
        <v>0</v>
      </c>
      <c r="U633" s="84">
        <f>SUM(N633:T633)</f>
        <v>6.58474</v>
      </c>
      <c r="V633" s="171" t="s">
        <v>50</v>
      </c>
      <c r="W633" s="193">
        <v>0</v>
      </c>
      <c r="X633" s="193">
        <f>X634</f>
        <v>46</v>
      </c>
      <c r="Y633" s="193">
        <f t="shared" ref="Y633:AG633" si="288">Y634</f>
        <v>0</v>
      </c>
      <c r="Z633" s="193">
        <f t="shared" si="288"/>
        <v>0</v>
      </c>
      <c r="AA633" s="193">
        <f t="shared" si="288"/>
        <v>0</v>
      </c>
      <c r="AB633" s="193">
        <f t="shared" si="288"/>
        <v>0</v>
      </c>
      <c r="AC633" s="193">
        <f t="shared" si="288"/>
        <v>0</v>
      </c>
      <c r="AD633" s="193">
        <f t="shared" si="288"/>
        <v>0</v>
      </c>
      <c r="AE633" s="193">
        <f t="shared" si="288"/>
        <v>0</v>
      </c>
      <c r="AF633" s="193">
        <f t="shared" si="288"/>
        <v>0</v>
      </c>
      <c r="AG633" s="193">
        <f t="shared" si="288"/>
        <v>0</v>
      </c>
      <c r="AH633" s="84">
        <v>0</v>
      </c>
      <c r="AI633" s="84">
        <v>0</v>
      </c>
      <c r="AJ633" s="84">
        <v>0</v>
      </c>
      <c r="AK633" s="193">
        <v>0</v>
      </c>
      <c r="AL633" s="193">
        <v>0</v>
      </c>
      <c r="AM633" s="193">
        <v>0</v>
      </c>
      <c r="AN633" s="193">
        <v>0</v>
      </c>
      <c r="AO633" s="193">
        <v>0</v>
      </c>
      <c r="AP633" s="193">
        <v>0</v>
      </c>
      <c r="AQ633" s="193">
        <v>0</v>
      </c>
      <c r="AR633" s="193">
        <v>0</v>
      </c>
      <c r="AS633" s="193">
        <v>0</v>
      </c>
      <c r="AT633" s="193">
        <v>0</v>
      </c>
      <c r="AU633" s="84">
        <v>0</v>
      </c>
      <c r="AV633" s="584"/>
    </row>
    <row r="634" spans="1:48" s="276" customFormat="1" ht="15.75" hidden="1" customHeight="1" x14ac:dyDescent="0.2">
      <c r="A634" s="532"/>
      <c r="B634" s="535"/>
      <c r="C634" s="603"/>
      <c r="D634" s="524"/>
      <c r="E634" s="517"/>
      <c r="F634" s="514"/>
      <c r="G634" s="514"/>
      <c r="H634" s="541"/>
      <c r="I634" s="514"/>
      <c r="J634" s="508"/>
      <c r="K634" s="508"/>
      <c r="L634" s="511"/>
      <c r="M634" s="511"/>
      <c r="N634" s="283"/>
      <c r="O634" s="283"/>
      <c r="P634" s="283"/>
      <c r="Q634" s="283"/>
      <c r="R634" s="283"/>
      <c r="S634" s="283"/>
      <c r="T634" s="283"/>
      <c r="U634" s="283"/>
      <c r="V634" s="354" t="s">
        <v>1025</v>
      </c>
      <c r="W634" s="360"/>
      <c r="X634" s="360">
        <v>46</v>
      </c>
      <c r="Y634" s="360"/>
      <c r="Z634" s="360"/>
      <c r="AA634" s="360"/>
      <c r="AB634" s="360"/>
      <c r="AC634" s="360"/>
      <c r="AD634" s="360"/>
      <c r="AE634" s="360"/>
      <c r="AF634" s="360"/>
      <c r="AG634" s="360"/>
      <c r="AH634" s="283"/>
      <c r="AI634" s="283"/>
      <c r="AJ634" s="283"/>
      <c r="AK634" s="360"/>
      <c r="AL634" s="360"/>
      <c r="AM634" s="360"/>
      <c r="AN634" s="360"/>
      <c r="AO634" s="360"/>
      <c r="AP634" s="360"/>
      <c r="AQ634" s="360"/>
      <c r="AR634" s="360"/>
      <c r="AS634" s="360"/>
      <c r="AT634" s="360"/>
      <c r="AU634" s="283"/>
      <c r="AV634" s="584"/>
    </row>
    <row r="635" spans="1:48" x14ac:dyDescent="0.25">
      <c r="A635" s="532"/>
      <c r="B635" s="535"/>
      <c r="C635" s="603"/>
      <c r="D635" s="524"/>
      <c r="E635" s="517"/>
      <c r="F635" s="514"/>
      <c r="G635" s="514"/>
      <c r="H635" s="541"/>
      <c r="I635" s="514"/>
      <c r="J635" s="508"/>
      <c r="K635" s="508"/>
      <c r="L635" s="511"/>
      <c r="M635" s="511"/>
      <c r="N635" s="84">
        <v>0</v>
      </c>
      <c r="O635" s="84">
        <v>0</v>
      </c>
      <c r="P635" s="84">
        <v>0</v>
      </c>
      <c r="Q635" s="84">
        <v>0</v>
      </c>
      <c r="R635" s="84">
        <v>0</v>
      </c>
      <c r="S635" s="84">
        <v>0</v>
      </c>
      <c r="T635" s="84">
        <v>0</v>
      </c>
      <c r="U635" s="84">
        <f t="shared" si="287"/>
        <v>0</v>
      </c>
      <c r="V635" s="171" t="s">
        <v>51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193">
        <v>0</v>
      </c>
      <c r="AD635" s="193">
        <v>0</v>
      </c>
      <c r="AE635" s="193">
        <v>0</v>
      </c>
      <c r="AF635" s="193">
        <v>0</v>
      </c>
      <c r="AG635" s="193">
        <v>0</v>
      </c>
      <c r="AH635" s="84">
        <v>0</v>
      </c>
      <c r="AI635" s="84">
        <v>0</v>
      </c>
      <c r="AJ635" s="84">
        <v>0</v>
      </c>
      <c r="AK635" s="193">
        <v>0</v>
      </c>
      <c r="AL635" s="193">
        <v>0</v>
      </c>
      <c r="AM635" s="193">
        <v>0</v>
      </c>
      <c r="AN635" s="193">
        <v>0</v>
      </c>
      <c r="AO635" s="193">
        <v>0</v>
      </c>
      <c r="AP635" s="193">
        <v>0</v>
      </c>
      <c r="AQ635" s="193">
        <v>0</v>
      </c>
      <c r="AR635" s="193">
        <v>0</v>
      </c>
      <c r="AS635" s="193">
        <v>0</v>
      </c>
      <c r="AT635" s="193">
        <v>0</v>
      </c>
      <c r="AU635" s="84">
        <v>0</v>
      </c>
      <c r="AV635" s="584"/>
    </row>
    <row r="636" spans="1:48" x14ac:dyDescent="0.25">
      <c r="A636" s="532"/>
      <c r="B636" s="535"/>
      <c r="C636" s="603"/>
      <c r="D636" s="524"/>
      <c r="E636" s="517"/>
      <c r="F636" s="514"/>
      <c r="G636" s="514"/>
      <c r="H636" s="541"/>
      <c r="I636" s="514"/>
      <c r="J636" s="508"/>
      <c r="K636" s="508"/>
      <c r="L636" s="511"/>
      <c r="M636" s="511"/>
      <c r="N636" s="87">
        <v>0</v>
      </c>
      <c r="O636" s="87">
        <v>0</v>
      </c>
      <c r="P636" s="87">
        <v>0</v>
      </c>
      <c r="Q636" s="87">
        <v>0</v>
      </c>
      <c r="R636" s="87">
        <v>0</v>
      </c>
      <c r="S636" s="87">
        <v>0</v>
      </c>
      <c r="T636" s="87">
        <v>0</v>
      </c>
      <c r="U636" s="84">
        <f t="shared" si="287"/>
        <v>0</v>
      </c>
      <c r="V636" s="171" t="s">
        <v>52</v>
      </c>
      <c r="W636" s="208">
        <v>0</v>
      </c>
      <c r="X636" s="208">
        <v>0</v>
      </c>
      <c r="Y636" s="208">
        <v>0</v>
      </c>
      <c r="Z636" s="208">
        <v>0</v>
      </c>
      <c r="AA636" s="208">
        <v>0</v>
      </c>
      <c r="AB636" s="208">
        <v>0</v>
      </c>
      <c r="AC636" s="208">
        <v>0</v>
      </c>
      <c r="AD636" s="208">
        <v>0</v>
      </c>
      <c r="AE636" s="208">
        <v>0</v>
      </c>
      <c r="AF636" s="208">
        <v>0</v>
      </c>
      <c r="AG636" s="208">
        <v>0</v>
      </c>
      <c r="AH636" s="87">
        <v>0</v>
      </c>
      <c r="AI636" s="87">
        <v>0</v>
      </c>
      <c r="AJ636" s="87">
        <v>0</v>
      </c>
      <c r="AK636" s="208">
        <v>0</v>
      </c>
      <c r="AL636" s="208">
        <v>0</v>
      </c>
      <c r="AM636" s="208">
        <v>0</v>
      </c>
      <c r="AN636" s="208">
        <v>0</v>
      </c>
      <c r="AO636" s="208">
        <v>0</v>
      </c>
      <c r="AP636" s="208">
        <v>0</v>
      </c>
      <c r="AQ636" s="208">
        <v>0</v>
      </c>
      <c r="AR636" s="208">
        <v>0</v>
      </c>
      <c r="AS636" s="208">
        <v>0</v>
      </c>
      <c r="AT636" s="208">
        <v>0</v>
      </c>
      <c r="AU636" s="87">
        <v>0</v>
      </c>
      <c r="AV636" s="585"/>
    </row>
    <row r="637" spans="1:48" x14ac:dyDescent="0.25">
      <c r="A637" s="533"/>
      <c r="B637" s="536"/>
      <c r="C637" s="603"/>
      <c r="D637" s="525"/>
      <c r="E637" s="518"/>
      <c r="F637" s="515"/>
      <c r="G637" s="515"/>
      <c r="H637" s="542"/>
      <c r="I637" s="515"/>
      <c r="J637" s="509"/>
      <c r="K637" s="509"/>
      <c r="L637" s="512"/>
      <c r="M637" s="512"/>
      <c r="N637" s="89">
        <f>SUM(N631:N636)</f>
        <v>0</v>
      </c>
      <c r="O637" s="89">
        <f t="shared" ref="O637:T637" si="289">SUM(O631:O636)</f>
        <v>0</v>
      </c>
      <c r="P637" s="89">
        <f t="shared" si="289"/>
        <v>2.2053400000000001</v>
      </c>
      <c r="Q637" s="176">
        <f t="shared" si="289"/>
        <v>1.21526</v>
      </c>
      <c r="R637" s="176">
        <f t="shared" si="289"/>
        <v>0.61240000000000006</v>
      </c>
      <c r="S637" s="176">
        <f t="shared" si="289"/>
        <v>5.97234</v>
      </c>
      <c r="T637" s="176">
        <f t="shared" si="289"/>
        <v>0</v>
      </c>
      <c r="U637" s="177">
        <f t="shared" si="287"/>
        <v>10.00534</v>
      </c>
      <c r="V637" s="178" t="s">
        <v>11</v>
      </c>
      <c r="W637" s="194">
        <f t="shared" ref="W637:AV637" si="290">SUM(W631:W636)</f>
        <v>1215.26</v>
      </c>
      <c r="X637" s="194">
        <f>X633</f>
        <v>46</v>
      </c>
      <c r="Y637" s="194">
        <f t="shared" ref="Y637:AG637" si="291">Y633</f>
        <v>0</v>
      </c>
      <c r="Z637" s="194">
        <f t="shared" si="291"/>
        <v>0</v>
      </c>
      <c r="AA637" s="194">
        <f t="shared" si="291"/>
        <v>0</v>
      </c>
      <c r="AB637" s="194">
        <f t="shared" si="291"/>
        <v>0</v>
      </c>
      <c r="AC637" s="194">
        <f t="shared" si="291"/>
        <v>0</v>
      </c>
      <c r="AD637" s="194">
        <f t="shared" si="291"/>
        <v>0</v>
      </c>
      <c r="AE637" s="194">
        <f t="shared" si="291"/>
        <v>0</v>
      </c>
      <c r="AF637" s="194">
        <f t="shared" si="291"/>
        <v>0</v>
      </c>
      <c r="AG637" s="194">
        <f t="shared" si="291"/>
        <v>0</v>
      </c>
      <c r="AH637" s="176">
        <f t="shared" si="290"/>
        <v>0</v>
      </c>
      <c r="AI637" s="176">
        <f t="shared" si="290"/>
        <v>0</v>
      </c>
      <c r="AJ637" s="176">
        <f t="shared" si="290"/>
        <v>0</v>
      </c>
      <c r="AK637" s="194">
        <f t="shared" si="290"/>
        <v>0</v>
      </c>
      <c r="AL637" s="194">
        <f t="shared" si="290"/>
        <v>0</v>
      </c>
      <c r="AM637" s="194">
        <f t="shared" si="290"/>
        <v>0</v>
      </c>
      <c r="AN637" s="194">
        <f t="shared" si="290"/>
        <v>0</v>
      </c>
      <c r="AO637" s="194">
        <f t="shared" si="290"/>
        <v>0</v>
      </c>
      <c r="AP637" s="194">
        <f t="shared" si="290"/>
        <v>0</v>
      </c>
      <c r="AQ637" s="194">
        <f t="shared" si="290"/>
        <v>0</v>
      </c>
      <c r="AR637" s="194">
        <f t="shared" si="290"/>
        <v>0</v>
      </c>
      <c r="AS637" s="194">
        <f t="shared" si="290"/>
        <v>0</v>
      </c>
      <c r="AT637" s="194">
        <f t="shared" si="290"/>
        <v>0</v>
      </c>
      <c r="AU637" s="176">
        <f t="shared" si="290"/>
        <v>0</v>
      </c>
      <c r="AV637" s="176">
        <f t="shared" si="290"/>
        <v>0</v>
      </c>
    </row>
    <row r="638" spans="1:48" ht="19.5" hidden="1" customHeight="1" x14ac:dyDescent="0.25">
      <c r="A638" s="503" t="s">
        <v>641</v>
      </c>
      <c r="B638" s="504"/>
      <c r="C638" s="504"/>
      <c r="D638" s="504"/>
      <c r="E638" s="504"/>
      <c r="F638" s="504"/>
      <c r="G638" s="504"/>
      <c r="H638" s="504"/>
      <c r="I638" s="504"/>
      <c r="J638" s="504"/>
      <c r="K638" s="504"/>
      <c r="L638" s="504"/>
      <c r="M638" s="504"/>
      <c r="N638" s="504"/>
      <c r="O638" s="504"/>
      <c r="P638" s="504"/>
      <c r="Q638" s="504"/>
      <c r="R638" s="504"/>
      <c r="S638" s="504"/>
      <c r="T638" s="504"/>
      <c r="U638" s="504"/>
      <c r="V638" s="504"/>
      <c r="W638" s="505"/>
      <c r="X638" s="505"/>
      <c r="Y638" s="505"/>
      <c r="Z638" s="505"/>
      <c r="AA638" s="505"/>
      <c r="AB638" s="505"/>
      <c r="AC638" s="505"/>
      <c r="AD638" s="505"/>
      <c r="AE638" s="505"/>
      <c r="AF638" s="505"/>
      <c r="AG638" s="505"/>
      <c r="AH638" s="505"/>
      <c r="AI638" s="505"/>
      <c r="AJ638" s="505"/>
      <c r="AK638" s="505"/>
      <c r="AL638" s="505"/>
      <c r="AM638" s="505"/>
      <c r="AN638" s="505"/>
      <c r="AO638" s="505"/>
      <c r="AP638" s="505"/>
      <c r="AQ638" s="505"/>
      <c r="AR638" s="505"/>
      <c r="AS638" s="505"/>
      <c r="AT638" s="505"/>
      <c r="AU638" s="505"/>
      <c r="AV638" s="506"/>
    </row>
    <row r="639" spans="1:48" hidden="1" x14ac:dyDescent="0.25">
      <c r="A639" s="543" t="s">
        <v>642</v>
      </c>
      <c r="B639" s="544"/>
      <c r="C639" s="544"/>
      <c r="D639" s="544"/>
      <c r="E639" s="544"/>
      <c r="F639" s="544"/>
      <c r="G639" s="544"/>
      <c r="H639" s="544"/>
      <c r="I639" s="544"/>
      <c r="J639" s="544"/>
      <c r="K639" s="544"/>
      <c r="L639" s="544"/>
      <c r="M639" s="544"/>
      <c r="N639" s="544"/>
      <c r="O639" s="544"/>
      <c r="P639" s="544"/>
      <c r="Q639" s="544"/>
      <c r="R639" s="544"/>
      <c r="S639" s="544"/>
      <c r="T639" s="544"/>
      <c r="U639" s="544"/>
      <c r="V639" s="545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89"/>
      <c r="AI639" s="189"/>
      <c r="AJ639" s="189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89"/>
      <c r="AV639" s="303"/>
    </row>
    <row r="640" spans="1:48" ht="15.75" hidden="1" customHeight="1" x14ac:dyDescent="0.25">
      <c r="A640" s="93"/>
      <c r="B640" s="489" t="s">
        <v>44</v>
      </c>
      <c r="C640" s="490"/>
      <c r="D640" s="490"/>
      <c r="E640" s="490"/>
      <c r="F640" s="490"/>
      <c r="G640" s="490"/>
      <c r="H640" s="490"/>
      <c r="I640" s="490"/>
      <c r="J640" s="490"/>
      <c r="K640" s="490"/>
      <c r="L640" s="490"/>
      <c r="M640" s="546"/>
      <c r="N640" s="86"/>
      <c r="O640" s="86"/>
      <c r="P640" s="86"/>
      <c r="Q640" s="86"/>
      <c r="R640" s="86"/>
      <c r="S640" s="86"/>
      <c r="T640" s="86"/>
      <c r="U640" s="9"/>
      <c r="V640" s="173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89"/>
      <c r="AI640" s="189"/>
      <c r="AJ640" s="189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89"/>
      <c r="AV640" s="303"/>
    </row>
    <row r="641" spans="1:48" ht="15.75" hidden="1" customHeight="1" x14ac:dyDescent="0.25">
      <c r="A641" s="547"/>
      <c r="B641" s="548"/>
      <c r="C641" s="548"/>
      <c r="D641" s="548"/>
      <c r="E641" s="549"/>
      <c r="F641" s="46"/>
      <c r="G641" s="46"/>
      <c r="H641" s="46"/>
      <c r="I641" s="46"/>
      <c r="J641" s="46"/>
      <c r="K641" s="46"/>
      <c r="L641" s="46"/>
      <c r="M641" s="46"/>
      <c r="N641" s="86">
        <f t="shared" ref="N641:U642" si="292">N631+N625+N619+N611+N603+N597+N589+N583+N573+N567+N561+N555+N543+N537+N531</f>
        <v>0</v>
      </c>
      <c r="O641" s="86">
        <f t="shared" si="292"/>
        <v>0</v>
      </c>
      <c r="P641" s="86">
        <f t="shared" si="292"/>
        <v>0</v>
      </c>
      <c r="Q641" s="86">
        <f t="shared" si="292"/>
        <v>0</v>
      </c>
      <c r="R641" s="86">
        <f t="shared" si="292"/>
        <v>0</v>
      </c>
      <c r="S641" s="86">
        <f t="shared" si="292"/>
        <v>0</v>
      </c>
      <c r="T641" s="86">
        <f t="shared" si="292"/>
        <v>0</v>
      </c>
      <c r="U641" s="86">
        <f t="shared" si="292"/>
        <v>0</v>
      </c>
      <c r="V641" s="173" t="s">
        <v>3</v>
      </c>
      <c r="W641" s="192">
        <f t="shared" ref="W641:AU642" si="293">W631+W625+W619+W611+W603+W597+W589+W583+W573+W567+W561+W555+W543+W537+W531</f>
        <v>0</v>
      </c>
      <c r="X641" s="192">
        <f t="shared" si="293"/>
        <v>0</v>
      </c>
      <c r="Y641" s="192">
        <f t="shared" si="293"/>
        <v>0</v>
      </c>
      <c r="Z641" s="192">
        <f t="shared" si="293"/>
        <v>0</v>
      </c>
      <c r="AA641" s="192">
        <f t="shared" si="293"/>
        <v>0</v>
      </c>
      <c r="AB641" s="192">
        <f t="shared" si="293"/>
        <v>0</v>
      </c>
      <c r="AC641" s="192">
        <f t="shared" si="293"/>
        <v>0</v>
      </c>
      <c r="AD641" s="192">
        <f t="shared" si="293"/>
        <v>0</v>
      </c>
      <c r="AE641" s="192">
        <f t="shared" si="293"/>
        <v>0</v>
      </c>
      <c r="AF641" s="192">
        <f t="shared" si="293"/>
        <v>0</v>
      </c>
      <c r="AG641" s="192">
        <f t="shared" si="293"/>
        <v>0</v>
      </c>
      <c r="AH641" s="86">
        <f t="shared" si="293"/>
        <v>0</v>
      </c>
      <c r="AI641" s="86">
        <f t="shared" si="293"/>
        <v>0</v>
      </c>
      <c r="AJ641" s="86">
        <f t="shared" si="293"/>
        <v>0</v>
      </c>
      <c r="AK641" s="192">
        <f t="shared" si="293"/>
        <v>0</v>
      </c>
      <c r="AL641" s="192">
        <f t="shared" si="293"/>
        <v>0</v>
      </c>
      <c r="AM641" s="192">
        <f t="shared" si="293"/>
        <v>0</v>
      </c>
      <c r="AN641" s="192">
        <f t="shared" si="293"/>
        <v>0</v>
      </c>
      <c r="AO641" s="192">
        <f t="shared" si="293"/>
        <v>0</v>
      </c>
      <c r="AP641" s="192">
        <f t="shared" si="293"/>
        <v>0</v>
      </c>
      <c r="AQ641" s="192">
        <f t="shared" si="293"/>
        <v>0</v>
      </c>
      <c r="AR641" s="192">
        <f t="shared" si="293"/>
        <v>0</v>
      </c>
      <c r="AS641" s="192">
        <f t="shared" si="293"/>
        <v>0</v>
      </c>
      <c r="AT641" s="192">
        <f t="shared" si="293"/>
        <v>0</v>
      </c>
      <c r="AU641" s="86">
        <f t="shared" si="293"/>
        <v>0</v>
      </c>
      <c r="AV641" s="303"/>
    </row>
    <row r="642" spans="1:48" ht="15.75" hidden="1" customHeight="1" x14ac:dyDescent="0.25">
      <c r="A642" s="550"/>
      <c r="B642" s="551"/>
      <c r="C642" s="551"/>
      <c r="D642" s="551"/>
      <c r="E642" s="552"/>
      <c r="F642" s="46"/>
      <c r="G642" s="46"/>
      <c r="H642" s="46"/>
      <c r="I642" s="46"/>
      <c r="J642" s="46"/>
      <c r="K642" s="46"/>
      <c r="L642" s="46"/>
      <c r="M642" s="46"/>
      <c r="N642" s="86">
        <f t="shared" si="292"/>
        <v>24.18074</v>
      </c>
      <c r="O642" s="86">
        <f t="shared" si="292"/>
        <v>32.372579999999999</v>
      </c>
      <c r="P642" s="86">
        <f t="shared" si="292"/>
        <v>30.313510000000001</v>
      </c>
      <c r="Q642" s="86">
        <f t="shared" si="292"/>
        <v>147.40925999999999</v>
      </c>
      <c r="R642" s="86">
        <f t="shared" si="292"/>
        <v>180.87530999999998</v>
      </c>
      <c r="S642" s="86">
        <f t="shared" si="292"/>
        <v>110.313715</v>
      </c>
      <c r="T642" s="86">
        <f t="shared" si="292"/>
        <v>85.125534999999999</v>
      </c>
      <c r="U642" s="86">
        <f t="shared" si="292"/>
        <v>610.59064999999987</v>
      </c>
      <c r="V642" s="173" t="s">
        <v>8</v>
      </c>
      <c r="W642" s="192">
        <f t="shared" si="293"/>
        <v>147409.25999999998</v>
      </c>
      <c r="X642" s="192">
        <f t="shared" si="293"/>
        <v>0</v>
      </c>
      <c r="Y642" s="192">
        <f t="shared" si="293"/>
        <v>0</v>
      </c>
      <c r="Z642" s="192">
        <f t="shared" si="293"/>
        <v>0</v>
      </c>
      <c r="AA642" s="192">
        <f t="shared" si="293"/>
        <v>0</v>
      </c>
      <c r="AB642" s="192">
        <f t="shared" si="293"/>
        <v>0</v>
      </c>
      <c r="AC642" s="192">
        <f t="shared" si="293"/>
        <v>0</v>
      </c>
      <c r="AD642" s="192">
        <f t="shared" si="293"/>
        <v>0</v>
      </c>
      <c r="AE642" s="192">
        <f t="shared" si="293"/>
        <v>0</v>
      </c>
      <c r="AF642" s="192">
        <f t="shared" si="293"/>
        <v>0</v>
      </c>
      <c r="AG642" s="192">
        <f t="shared" si="293"/>
        <v>0</v>
      </c>
      <c r="AH642" s="86">
        <f t="shared" si="293"/>
        <v>0</v>
      </c>
      <c r="AI642" s="86">
        <f t="shared" si="293"/>
        <v>0</v>
      </c>
      <c r="AJ642" s="86">
        <f t="shared" si="293"/>
        <v>0</v>
      </c>
      <c r="AK642" s="192">
        <f t="shared" si="293"/>
        <v>1138.73</v>
      </c>
      <c r="AL642" s="192">
        <f t="shared" si="293"/>
        <v>0</v>
      </c>
      <c r="AM642" s="192">
        <f t="shared" si="293"/>
        <v>0</v>
      </c>
      <c r="AN642" s="192">
        <f t="shared" si="293"/>
        <v>0</v>
      </c>
      <c r="AO642" s="192">
        <f t="shared" si="293"/>
        <v>0</v>
      </c>
      <c r="AP642" s="192">
        <f t="shared" si="293"/>
        <v>0</v>
      </c>
      <c r="AQ642" s="192">
        <f t="shared" si="293"/>
        <v>0</v>
      </c>
      <c r="AR642" s="192">
        <f t="shared" si="293"/>
        <v>0</v>
      </c>
      <c r="AS642" s="192">
        <f t="shared" si="293"/>
        <v>0</v>
      </c>
      <c r="AT642" s="192">
        <f t="shared" si="293"/>
        <v>0</v>
      </c>
      <c r="AU642" s="86">
        <f t="shared" si="293"/>
        <v>0</v>
      </c>
      <c r="AV642" s="303"/>
    </row>
    <row r="643" spans="1:48" ht="31.5" hidden="1" x14ac:dyDescent="0.25">
      <c r="A643" s="550"/>
      <c r="B643" s="551"/>
      <c r="C643" s="551"/>
      <c r="D643" s="551"/>
      <c r="E643" s="552"/>
      <c r="F643" s="46"/>
      <c r="G643" s="46"/>
      <c r="H643" s="46"/>
      <c r="I643" s="46"/>
      <c r="J643" s="46"/>
      <c r="K643" s="46"/>
      <c r="L643" s="46"/>
      <c r="M643" s="46"/>
      <c r="N643" s="86">
        <f t="shared" ref="N643:U643" si="294">N633+N627+N621+N613+N606+N599+N591+N585+N578+N569+N563+N557+N547+N539+N533</f>
        <v>0</v>
      </c>
      <c r="O643" s="86">
        <f t="shared" si="294"/>
        <v>0</v>
      </c>
      <c r="P643" s="86">
        <f t="shared" si="294"/>
        <v>0</v>
      </c>
      <c r="Q643" s="86">
        <f t="shared" si="294"/>
        <v>0</v>
      </c>
      <c r="R643" s="86">
        <f t="shared" si="294"/>
        <v>19.252040000000001</v>
      </c>
      <c r="S643" s="86">
        <f t="shared" si="294"/>
        <v>33.78904</v>
      </c>
      <c r="T643" s="86">
        <f t="shared" si="294"/>
        <v>69.198890000000006</v>
      </c>
      <c r="U643" s="86">
        <f t="shared" si="294"/>
        <v>122.23997</v>
      </c>
      <c r="V643" s="173" t="s">
        <v>50</v>
      </c>
      <c r="W643" s="192">
        <f t="shared" ref="W643:AU643" si="295">W633+W627+W621+W613+W606+W599+W591+W585+W578+W569+W563+W557+W547+W539+W533</f>
        <v>0</v>
      </c>
      <c r="X643" s="192">
        <f t="shared" si="295"/>
        <v>46</v>
      </c>
      <c r="Y643" s="192">
        <f t="shared" si="295"/>
        <v>0</v>
      </c>
      <c r="Z643" s="192">
        <f t="shared" si="295"/>
        <v>0</v>
      </c>
      <c r="AA643" s="192">
        <f t="shared" si="295"/>
        <v>0</v>
      </c>
      <c r="AB643" s="192">
        <f t="shared" si="295"/>
        <v>0</v>
      </c>
      <c r="AC643" s="192">
        <f t="shared" si="295"/>
        <v>0</v>
      </c>
      <c r="AD643" s="192">
        <f t="shared" si="295"/>
        <v>0</v>
      </c>
      <c r="AE643" s="192">
        <f t="shared" si="295"/>
        <v>0</v>
      </c>
      <c r="AF643" s="192">
        <f t="shared" si="295"/>
        <v>0</v>
      </c>
      <c r="AG643" s="192">
        <f t="shared" si="295"/>
        <v>0</v>
      </c>
      <c r="AH643" s="86">
        <f t="shared" si="295"/>
        <v>0</v>
      </c>
      <c r="AI643" s="86">
        <f t="shared" si="295"/>
        <v>0</v>
      </c>
      <c r="AJ643" s="86">
        <f t="shared" si="295"/>
        <v>0</v>
      </c>
      <c r="AK643" s="192">
        <f t="shared" si="295"/>
        <v>0</v>
      </c>
      <c r="AL643" s="192">
        <f t="shared" si="295"/>
        <v>0</v>
      </c>
      <c r="AM643" s="192">
        <f t="shared" si="295"/>
        <v>0</v>
      </c>
      <c r="AN643" s="192">
        <f t="shared" si="295"/>
        <v>0</v>
      </c>
      <c r="AO643" s="192">
        <f t="shared" si="295"/>
        <v>0</v>
      </c>
      <c r="AP643" s="192">
        <f t="shared" si="295"/>
        <v>0</v>
      </c>
      <c r="AQ643" s="192">
        <f t="shared" si="295"/>
        <v>0</v>
      </c>
      <c r="AR643" s="192">
        <f t="shared" si="295"/>
        <v>0</v>
      </c>
      <c r="AS643" s="192">
        <f t="shared" si="295"/>
        <v>0</v>
      </c>
      <c r="AT643" s="192">
        <f t="shared" si="295"/>
        <v>0</v>
      </c>
      <c r="AU643" s="86">
        <f t="shared" si="295"/>
        <v>0</v>
      </c>
      <c r="AV643" s="303"/>
    </row>
    <row r="644" spans="1:48" hidden="1" x14ac:dyDescent="0.25">
      <c r="A644" s="550"/>
      <c r="B644" s="551"/>
      <c r="C644" s="551"/>
      <c r="D644" s="551"/>
      <c r="E644" s="552"/>
      <c r="F644" s="46"/>
      <c r="G644" s="46"/>
      <c r="H644" s="46"/>
      <c r="I644" s="46"/>
      <c r="J644" s="46"/>
      <c r="K644" s="46"/>
      <c r="L644" s="46"/>
      <c r="M644" s="46"/>
      <c r="N644" s="86">
        <f t="shared" ref="N644:U646" si="296">N635+N628+N622+N614+N607+N600+N592+N586+N579+N570+N564+N558+N548+N540+N534</f>
        <v>0</v>
      </c>
      <c r="O644" s="86">
        <f t="shared" si="296"/>
        <v>0</v>
      </c>
      <c r="P644" s="86">
        <f t="shared" si="296"/>
        <v>0</v>
      </c>
      <c r="Q644" s="86">
        <f t="shared" si="296"/>
        <v>0</v>
      </c>
      <c r="R644" s="86">
        <f t="shared" si="296"/>
        <v>0</v>
      </c>
      <c r="S644" s="86">
        <f t="shared" si="296"/>
        <v>0</v>
      </c>
      <c r="T644" s="86">
        <f t="shared" si="296"/>
        <v>0</v>
      </c>
      <c r="U644" s="86">
        <f t="shared" si="296"/>
        <v>0</v>
      </c>
      <c r="V644" s="173" t="s">
        <v>51</v>
      </c>
      <c r="W644" s="192">
        <f t="shared" ref="W644:AU644" si="297">W635+W628+W622+W614+W607+W600+W592+W586+W579+W570+W564+W558+W548+W540+W534</f>
        <v>0</v>
      </c>
      <c r="X644" s="192">
        <f t="shared" si="297"/>
        <v>0</v>
      </c>
      <c r="Y644" s="192">
        <f t="shared" si="297"/>
        <v>0</v>
      </c>
      <c r="Z644" s="192">
        <f t="shared" si="297"/>
        <v>0</v>
      </c>
      <c r="AA644" s="192">
        <f t="shared" si="297"/>
        <v>0</v>
      </c>
      <c r="AB644" s="192">
        <f t="shared" si="297"/>
        <v>0</v>
      </c>
      <c r="AC644" s="192">
        <f t="shared" si="297"/>
        <v>0</v>
      </c>
      <c r="AD644" s="192">
        <f t="shared" si="297"/>
        <v>0</v>
      </c>
      <c r="AE644" s="192">
        <f t="shared" si="297"/>
        <v>0</v>
      </c>
      <c r="AF644" s="192">
        <f t="shared" si="297"/>
        <v>0</v>
      </c>
      <c r="AG644" s="192">
        <f t="shared" si="297"/>
        <v>0</v>
      </c>
      <c r="AH644" s="86">
        <f t="shared" si="297"/>
        <v>0</v>
      </c>
      <c r="AI644" s="86">
        <f t="shared" si="297"/>
        <v>0</v>
      </c>
      <c r="AJ644" s="86">
        <f t="shared" si="297"/>
        <v>0</v>
      </c>
      <c r="AK644" s="192">
        <f t="shared" si="297"/>
        <v>0</v>
      </c>
      <c r="AL644" s="192">
        <f t="shared" si="297"/>
        <v>0</v>
      </c>
      <c r="AM644" s="192">
        <f t="shared" si="297"/>
        <v>0</v>
      </c>
      <c r="AN644" s="192">
        <f t="shared" si="297"/>
        <v>0</v>
      </c>
      <c r="AO644" s="192">
        <f t="shared" si="297"/>
        <v>0</v>
      </c>
      <c r="AP644" s="192">
        <f t="shared" si="297"/>
        <v>0</v>
      </c>
      <c r="AQ644" s="192">
        <f t="shared" si="297"/>
        <v>0</v>
      </c>
      <c r="AR644" s="192">
        <f t="shared" si="297"/>
        <v>0</v>
      </c>
      <c r="AS644" s="192">
        <f t="shared" si="297"/>
        <v>0</v>
      </c>
      <c r="AT644" s="192">
        <f t="shared" si="297"/>
        <v>0</v>
      </c>
      <c r="AU644" s="86">
        <f t="shared" si="297"/>
        <v>0</v>
      </c>
      <c r="AV644" s="303"/>
    </row>
    <row r="645" spans="1:48" hidden="1" x14ac:dyDescent="0.25">
      <c r="A645" s="550"/>
      <c r="B645" s="551"/>
      <c r="C645" s="551"/>
      <c r="D645" s="551"/>
      <c r="E645" s="552"/>
      <c r="F645" s="46"/>
      <c r="G645" s="46"/>
      <c r="H645" s="46"/>
      <c r="I645" s="46"/>
      <c r="J645" s="46"/>
      <c r="K645" s="46"/>
      <c r="L645" s="46"/>
      <c r="M645" s="46"/>
      <c r="N645" s="86">
        <f t="shared" si="296"/>
        <v>0.40332999999999997</v>
      </c>
      <c r="O645" s="86">
        <f t="shared" si="296"/>
        <v>195.48500000000001</v>
      </c>
      <c r="P645" s="86">
        <f t="shared" si="296"/>
        <v>0</v>
      </c>
      <c r="Q645" s="86">
        <f t="shared" si="296"/>
        <v>0</v>
      </c>
      <c r="R645" s="86">
        <f t="shared" si="296"/>
        <v>0</v>
      </c>
      <c r="S645" s="86">
        <f t="shared" si="296"/>
        <v>0</v>
      </c>
      <c r="T645" s="86">
        <f t="shared" si="296"/>
        <v>0</v>
      </c>
      <c r="U645" s="86">
        <f t="shared" si="296"/>
        <v>195.88833000000002</v>
      </c>
      <c r="V645" s="173" t="s">
        <v>52</v>
      </c>
      <c r="W645" s="192">
        <f t="shared" ref="W645:AU645" si="298">W636+W629+W623+W615+W608+W601+W593+W587+W580+W571+W565+W559+W549+W541+W535</f>
        <v>0</v>
      </c>
      <c r="X645" s="192">
        <f t="shared" si="298"/>
        <v>0</v>
      </c>
      <c r="Y645" s="192">
        <f t="shared" si="298"/>
        <v>0</v>
      </c>
      <c r="Z645" s="192">
        <f t="shared" si="298"/>
        <v>0</v>
      </c>
      <c r="AA645" s="192">
        <f t="shared" si="298"/>
        <v>0</v>
      </c>
      <c r="AB645" s="192">
        <f t="shared" si="298"/>
        <v>0</v>
      </c>
      <c r="AC645" s="192">
        <f t="shared" si="298"/>
        <v>0</v>
      </c>
      <c r="AD645" s="192">
        <f t="shared" si="298"/>
        <v>0</v>
      </c>
      <c r="AE645" s="192">
        <f t="shared" si="298"/>
        <v>0</v>
      </c>
      <c r="AF645" s="192">
        <f t="shared" si="298"/>
        <v>0</v>
      </c>
      <c r="AG645" s="192">
        <f t="shared" si="298"/>
        <v>0</v>
      </c>
      <c r="AH645" s="86">
        <f t="shared" si="298"/>
        <v>0</v>
      </c>
      <c r="AI645" s="86">
        <f t="shared" si="298"/>
        <v>0</v>
      </c>
      <c r="AJ645" s="86">
        <f t="shared" si="298"/>
        <v>0</v>
      </c>
      <c r="AK645" s="192">
        <f t="shared" si="298"/>
        <v>0</v>
      </c>
      <c r="AL645" s="192">
        <f t="shared" si="298"/>
        <v>0</v>
      </c>
      <c r="AM645" s="192">
        <f t="shared" si="298"/>
        <v>0</v>
      </c>
      <c r="AN645" s="192">
        <f t="shared" si="298"/>
        <v>0</v>
      </c>
      <c r="AO645" s="192">
        <f t="shared" si="298"/>
        <v>0</v>
      </c>
      <c r="AP645" s="192">
        <f t="shared" si="298"/>
        <v>0</v>
      </c>
      <c r="AQ645" s="192">
        <f t="shared" si="298"/>
        <v>0</v>
      </c>
      <c r="AR645" s="192">
        <f t="shared" si="298"/>
        <v>0</v>
      </c>
      <c r="AS645" s="192">
        <f t="shared" si="298"/>
        <v>0</v>
      </c>
      <c r="AT645" s="192">
        <f t="shared" si="298"/>
        <v>0</v>
      </c>
      <c r="AU645" s="86">
        <f t="shared" si="298"/>
        <v>0</v>
      </c>
      <c r="AV645" s="303"/>
    </row>
    <row r="646" spans="1:48" hidden="1" x14ac:dyDescent="0.25">
      <c r="A646" s="553"/>
      <c r="B646" s="554"/>
      <c r="C646" s="554"/>
      <c r="D646" s="554"/>
      <c r="E646" s="555"/>
      <c r="F646" s="46"/>
      <c r="G646" s="46"/>
      <c r="H646" s="46"/>
      <c r="I646" s="46"/>
      <c r="J646" s="46"/>
      <c r="K646" s="46"/>
      <c r="L646" s="94">
        <f>L631+L625+L619+L611+L603+L597+L589+L583+L573+L567+L561+L555+L543+L537+L531</f>
        <v>1019.558</v>
      </c>
      <c r="M646" s="46"/>
      <c r="N646" s="86">
        <f t="shared" si="296"/>
        <v>24.584070000000001</v>
      </c>
      <c r="O646" s="86">
        <f t="shared" si="296"/>
        <v>227.85758000000004</v>
      </c>
      <c r="P646" s="86">
        <f t="shared" si="296"/>
        <v>30.313510000000001</v>
      </c>
      <c r="Q646" s="176">
        <f t="shared" si="296"/>
        <v>147.40925999999999</v>
      </c>
      <c r="R646" s="176">
        <f t="shared" si="296"/>
        <v>200.12735000000001</v>
      </c>
      <c r="S646" s="176">
        <f t="shared" si="296"/>
        <v>144.102755</v>
      </c>
      <c r="T646" s="176">
        <f t="shared" si="296"/>
        <v>154.32442500000002</v>
      </c>
      <c r="U646" s="177">
        <f t="shared" si="296"/>
        <v>928.71895000000006</v>
      </c>
      <c r="V646" s="178" t="s">
        <v>11</v>
      </c>
      <c r="W646" s="194">
        <f t="shared" ref="W646:AU646" si="299">W637+W630+W624+W616+W609+W602+W594+W588+W581+W572+W566+W560+W550+W542+W536</f>
        <v>147409.25999999998</v>
      </c>
      <c r="X646" s="194">
        <f t="shared" si="299"/>
        <v>46</v>
      </c>
      <c r="Y646" s="194">
        <f t="shared" si="299"/>
        <v>0</v>
      </c>
      <c r="Z646" s="194">
        <f t="shared" si="299"/>
        <v>0</v>
      </c>
      <c r="AA646" s="194">
        <f t="shared" si="299"/>
        <v>0</v>
      </c>
      <c r="AB646" s="194">
        <f t="shared" si="299"/>
        <v>0</v>
      </c>
      <c r="AC646" s="194">
        <f t="shared" si="299"/>
        <v>0</v>
      </c>
      <c r="AD646" s="194">
        <f t="shared" si="299"/>
        <v>0</v>
      </c>
      <c r="AE646" s="194">
        <f t="shared" si="299"/>
        <v>0</v>
      </c>
      <c r="AF646" s="194">
        <f t="shared" si="299"/>
        <v>0</v>
      </c>
      <c r="AG646" s="194">
        <f t="shared" si="299"/>
        <v>0</v>
      </c>
      <c r="AH646" s="176">
        <f t="shared" si="299"/>
        <v>0</v>
      </c>
      <c r="AI646" s="176">
        <f t="shared" si="299"/>
        <v>0</v>
      </c>
      <c r="AJ646" s="176">
        <f t="shared" si="299"/>
        <v>0</v>
      </c>
      <c r="AK646" s="194">
        <f t="shared" si="299"/>
        <v>1138.73</v>
      </c>
      <c r="AL646" s="194">
        <f t="shared" si="299"/>
        <v>0</v>
      </c>
      <c r="AM646" s="194">
        <f t="shared" si="299"/>
        <v>0</v>
      </c>
      <c r="AN646" s="194">
        <f t="shared" si="299"/>
        <v>0</v>
      </c>
      <c r="AO646" s="194">
        <f t="shared" si="299"/>
        <v>0</v>
      </c>
      <c r="AP646" s="194">
        <f t="shared" si="299"/>
        <v>0</v>
      </c>
      <c r="AQ646" s="194">
        <f t="shared" si="299"/>
        <v>0</v>
      </c>
      <c r="AR646" s="194">
        <f t="shared" si="299"/>
        <v>0</v>
      </c>
      <c r="AS646" s="194">
        <f t="shared" si="299"/>
        <v>0</v>
      </c>
      <c r="AT646" s="194">
        <f t="shared" si="299"/>
        <v>0</v>
      </c>
      <c r="AU646" s="176">
        <f t="shared" si="299"/>
        <v>0</v>
      </c>
      <c r="AV646" s="329"/>
    </row>
    <row r="647" spans="1:48" ht="15.75" hidden="1" customHeight="1" x14ac:dyDescent="0.25">
      <c r="A647" s="180"/>
      <c r="B647" s="595" t="s">
        <v>693</v>
      </c>
      <c r="C647" s="596"/>
      <c r="D647" s="596"/>
      <c r="E647" s="596"/>
      <c r="F647" s="596"/>
      <c r="G647" s="596"/>
      <c r="H647" s="596"/>
      <c r="I647" s="596"/>
      <c r="J647" s="596"/>
      <c r="K647" s="596"/>
      <c r="L647" s="596"/>
      <c r="M647" s="596"/>
      <c r="N647" s="596"/>
      <c r="O647" s="596"/>
      <c r="P647" s="596"/>
      <c r="Q647" s="596"/>
      <c r="R647" s="596"/>
      <c r="S647" s="596"/>
      <c r="T647" s="596"/>
      <c r="U647" s="596"/>
      <c r="V647" s="596"/>
      <c r="W647" s="408"/>
      <c r="X647" s="408"/>
      <c r="Y647" s="408"/>
      <c r="Z647" s="408"/>
      <c r="AA647" s="408"/>
      <c r="AB647" s="408"/>
      <c r="AC647" s="408"/>
      <c r="AD647" s="408"/>
      <c r="AE647" s="408"/>
      <c r="AF647" s="408"/>
      <c r="AG647" s="408"/>
      <c r="AH647" s="408"/>
      <c r="AI647" s="408"/>
      <c r="AJ647" s="408"/>
      <c r="AK647" s="408"/>
      <c r="AL647" s="408"/>
      <c r="AM647" s="408"/>
      <c r="AN647" s="408"/>
      <c r="AO647" s="408"/>
      <c r="AP647" s="408"/>
      <c r="AQ647" s="408"/>
      <c r="AR647" s="408"/>
      <c r="AS647" s="408"/>
      <c r="AT647" s="408"/>
      <c r="AU647" s="408"/>
      <c r="AV647" s="409"/>
    </row>
    <row r="648" spans="1:48" ht="15.75" hidden="1" customHeight="1" x14ac:dyDescent="0.25">
      <c r="A648" s="180"/>
      <c r="B648" s="595" t="s">
        <v>694</v>
      </c>
      <c r="C648" s="596"/>
      <c r="D648" s="596"/>
      <c r="E648" s="596"/>
      <c r="F648" s="596"/>
      <c r="G648" s="596"/>
      <c r="H648" s="596"/>
      <c r="I648" s="596"/>
      <c r="J648" s="596"/>
      <c r="K648" s="596"/>
      <c r="L648" s="596"/>
      <c r="M648" s="596"/>
      <c r="N648" s="596"/>
      <c r="O648" s="596"/>
      <c r="P648" s="596"/>
      <c r="Q648" s="596"/>
      <c r="R648" s="596"/>
      <c r="S648" s="596"/>
      <c r="T648" s="596"/>
      <c r="U648" s="596"/>
      <c r="V648" s="596"/>
      <c r="W648" s="408"/>
      <c r="X648" s="408"/>
      <c r="Y648" s="408"/>
      <c r="Z648" s="408"/>
      <c r="AA648" s="408"/>
      <c r="AB648" s="408"/>
      <c r="AC648" s="408"/>
      <c r="AD648" s="408"/>
      <c r="AE648" s="408"/>
      <c r="AF648" s="408"/>
      <c r="AG648" s="408"/>
      <c r="AH648" s="408"/>
      <c r="AI648" s="408"/>
      <c r="AJ648" s="408"/>
      <c r="AK648" s="408"/>
      <c r="AL648" s="408"/>
      <c r="AM648" s="408"/>
      <c r="AN648" s="408"/>
      <c r="AO648" s="408"/>
      <c r="AP648" s="408"/>
      <c r="AQ648" s="408"/>
      <c r="AR648" s="408"/>
      <c r="AS648" s="408"/>
      <c r="AT648" s="408"/>
      <c r="AU648" s="408"/>
      <c r="AV648" s="409"/>
    </row>
    <row r="649" spans="1:48" ht="19.5" hidden="1" customHeight="1" x14ac:dyDescent="0.25">
      <c r="A649" s="503" t="s">
        <v>626</v>
      </c>
      <c r="B649" s="504"/>
      <c r="C649" s="504"/>
      <c r="D649" s="504"/>
      <c r="E649" s="504"/>
      <c r="F649" s="504"/>
      <c r="G649" s="504"/>
      <c r="H649" s="504"/>
      <c r="I649" s="504"/>
      <c r="J649" s="504"/>
      <c r="K649" s="504"/>
      <c r="L649" s="504"/>
      <c r="M649" s="504"/>
      <c r="N649" s="504"/>
      <c r="O649" s="504"/>
      <c r="P649" s="504"/>
      <c r="Q649" s="504"/>
      <c r="R649" s="504"/>
      <c r="S649" s="504"/>
      <c r="T649" s="504"/>
      <c r="U649" s="504"/>
      <c r="V649" s="504"/>
      <c r="W649" s="505"/>
      <c r="X649" s="505"/>
      <c r="Y649" s="505"/>
      <c r="Z649" s="505"/>
      <c r="AA649" s="505"/>
      <c r="AB649" s="505"/>
      <c r="AC649" s="505"/>
      <c r="AD649" s="505"/>
      <c r="AE649" s="505"/>
      <c r="AF649" s="505"/>
      <c r="AG649" s="505"/>
      <c r="AH649" s="505"/>
      <c r="AI649" s="505"/>
      <c r="AJ649" s="505"/>
      <c r="AK649" s="505"/>
      <c r="AL649" s="505"/>
      <c r="AM649" s="505"/>
      <c r="AN649" s="505"/>
      <c r="AO649" s="505"/>
      <c r="AP649" s="505"/>
      <c r="AQ649" s="505"/>
      <c r="AR649" s="505"/>
      <c r="AS649" s="505"/>
      <c r="AT649" s="505"/>
      <c r="AU649" s="505"/>
      <c r="AV649" s="506"/>
    </row>
    <row r="650" spans="1:48" ht="15.75" customHeight="1" x14ac:dyDescent="0.25">
      <c r="A650" s="531" t="s">
        <v>53</v>
      </c>
      <c r="B650" s="482" t="s">
        <v>695</v>
      </c>
      <c r="C650" s="600" t="s">
        <v>696</v>
      </c>
      <c r="D650" s="561" t="s">
        <v>660</v>
      </c>
      <c r="E650" s="564" t="s">
        <v>697</v>
      </c>
      <c r="F650" s="6" t="s">
        <v>18</v>
      </c>
      <c r="G650" s="6" t="s">
        <v>20</v>
      </c>
      <c r="H650" s="6" t="s">
        <v>59</v>
      </c>
      <c r="I650" s="6" t="s">
        <v>698</v>
      </c>
      <c r="J650" s="479">
        <v>2020</v>
      </c>
      <c r="K650" s="479">
        <v>2020</v>
      </c>
      <c r="L650" s="488">
        <v>84.153999999999996</v>
      </c>
      <c r="M650" s="510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205" t="s">
        <v>3</v>
      </c>
      <c r="W650" s="94">
        <v>78556.570000000007</v>
      </c>
      <c r="X650" s="94">
        <v>0</v>
      </c>
      <c r="Y650" s="94">
        <v>0</v>
      </c>
      <c r="Z650" s="94">
        <v>0</v>
      </c>
      <c r="AA650" s="94">
        <v>0</v>
      </c>
      <c r="AB650" s="94">
        <v>0</v>
      </c>
      <c r="AC650" s="94">
        <v>0</v>
      </c>
      <c r="AD650" s="94">
        <v>0</v>
      </c>
      <c r="AE650" s="94">
        <v>0</v>
      </c>
      <c r="AF650" s="94">
        <v>0</v>
      </c>
      <c r="AG650" s="94">
        <v>0</v>
      </c>
      <c r="AH650" s="9">
        <v>0</v>
      </c>
      <c r="AI650" s="9">
        <v>0</v>
      </c>
      <c r="AJ650" s="9">
        <v>0</v>
      </c>
      <c r="AK650" s="94">
        <v>0</v>
      </c>
      <c r="AL650" s="94">
        <v>0</v>
      </c>
      <c r="AM650" s="94">
        <v>0</v>
      </c>
      <c r="AN650" s="94">
        <v>0</v>
      </c>
      <c r="AO650" s="94">
        <v>0</v>
      </c>
      <c r="AP650" s="94">
        <v>0</v>
      </c>
      <c r="AQ650" s="94">
        <v>0</v>
      </c>
      <c r="AR650" s="94">
        <v>0</v>
      </c>
      <c r="AS650" s="94">
        <v>0</v>
      </c>
      <c r="AT650" s="94">
        <v>0</v>
      </c>
      <c r="AU650" s="9">
        <v>0</v>
      </c>
      <c r="AV650" s="583" t="s">
        <v>1004</v>
      </c>
    </row>
    <row r="651" spans="1:48" ht="20.25" customHeight="1" x14ac:dyDescent="0.25">
      <c r="A651" s="532"/>
      <c r="B651" s="483"/>
      <c r="C651" s="601"/>
      <c r="D651" s="562"/>
      <c r="E651" s="565"/>
      <c r="F651" s="24" t="s">
        <v>19</v>
      </c>
      <c r="G651" s="24" t="s">
        <v>22</v>
      </c>
      <c r="H651" s="24" t="s">
        <v>59</v>
      </c>
      <c r="I651" s="24" t="s">
        <v>699</v>
      </c>
      <c r="J651" s="480"/>
      <c r="K651" s="480"/>
      <c r="L651" s="556"/>
      <c r="M651" s="511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300">SUM(N651:T651)</f>
        <v>0</v>
      </c>
      <c r="V651" s="173" t="s">
        <v>8</v>
      </c>
      <c r="W651" s="94">
        <v>0</v>
      </c>
      <c r="X651" s="94">
        <v>0</v>
      </c>
      <c r="Y651" s="94">
        <v>0</v>
      </c>
      <c r="Z651" s="94">
        <v>0</v>
      </c>
      <c r="AA651" s="94">
        <v>0</v>
      </c>
      <c r="AB651" s="94">
        <v>0</v>
      </c>
      <c r="AC651" s="94">
        <v>0</v>
      </c>
      <c r="AD651" s="94">
        <v>0</v>
      </c>
      <c r="AE651" s="94">
        <v>0</v>
      </c>
      <c r="AF651" s="94">
        <v>0</v>
      </c>
      <c r="AG651" s="94">
        <v>0</v>
      </c>
      <c r="AH651" s="9">
        <v>0</v>
      </c>
      <c r="AI651" s="9">
        <v>0</v>
      </c>
      <c r="AJ651" s="9">
        <v>0</v>
      </c>
      <c r="AK651" s="94">
        <v>0</v>
      </c>
      <c r="AL651" s="94">
        <v>0</v>
      </c>
      <c r="AM651" s="94">
        <v>0</v>
      </c>
      <c r="AN651" s="94">
        <v>0</v>
      </c>
      <c r="AO651" s="94">
        <v>0</v>
      </c>
      <c r="AP651" s="94">
        <v>0</v>
      </c>
      <c r="AQ651" s="94">
        <v>0</v>
      </c>
      <c r="AR651" s="94">
        <v>0</v>
      </c>
      <c r="AS651" s="94">
        <v>0</v>
      </c>
      <c r="AT651" s="94">
        <v>0</v>
      </c>
      <c r="AU651" s="9">
        <v>0</v>
      </c>
      <c r="AV651" s="584"/>
    </row>
    <row r="652" spans="1:48" ht="19.5" customHeight="1" x14ac:dyDescent="0.25">
      <c r="A652" s="532"/>
      <c r="B652" s="483"/>
      <c r="C652" s="601"/>
      <c r="D652" s="562"/>
      <c r="E652" s="565"/>
      <c r="F652" s="485" t="s">
        <v>39</v>
      </c>
      <c r="G652" s="485" t="s">
        <v>21</v>
      </c>
      <c r="H652" s="485" t="s">
        <v>59</v>
      </c>
      <c r="I652" s="485" t="s">
        <v>700</v>
      </c>
      <c r="J652" s="480"/>
      <c r="K652" s="480"/>
      <c r="L652" s="556"/>
      <c r="M652" s="51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205" t="s">
        <v>50</v>
      </c>
      <c r="W652" s="94">
        <v>0</v>
      </c>
      <c r="X652" s="94">
        <v>0</v>
      </c>
      <c r="Y652" s="94">
        <v>0</v>
      </c>
      <c r="Z652" s="94">
        <v>0</v>
      </c>
      <c r="AA652" s="94">
        <v>0</v>
      </c>
      <c r="AB652" s="94">
        <v>0</v>
      </c>
      <c r="AC652" s="94">
        <v>0</v>
      </c>
      <c r="AD652" s="94">
        <v>0</v>
      </c>
      <c r="AE652" s="94">
        <v>0</v>
      </c>
      <c r="AF652" s="94">
        <v>0</v>
      </c>
      <c r="AG652" s="94">
        <v>0</v>
      </c>
      <c r="AH652" s="9">
        <v>0</v>
      </c>
      <c r="AI652" s="9">
        <v>0</v>
      </c>
      <c r="AJ652" s="9">
        <v>0</v>
      </c>
      <c r="AK652" s="94">
        <v>0</v>
      </c>
      <c r="AL652" s="94">
        <v>0</v>
      </c>
      <c r="AM652" s="94">
        <v>0</v>
      </c>
      <c r="AN652" s="94">
        <v>0</v>
      </c>
      <c r="AO652" s="94">
        <v>0</v>
      </c>
      <c r="AP652" s="94">
        <v>0</v>
      </c>
      <c r="AQ652" s="94">
        <v>0</v>
      </c>
      <c r="AR652" s="94">
        <v>0</v>
      </c>
      <c r="AS652" s="94">
        <v>0</v>
      </c>
      <c r="AT652" s="94">
        <v>0</v>
      </c>
      <c r="AU652" s="9">
        <v>0</v>
      </c>
      <c r="AV652" s="584"/>
    </row>
    <row r="653" spans="1:48" x14ac:dyDescent="0.25">
      <c r="A653" s="532"/>
      <c r="B653" s="483"/>
      <c r="C653" s="601"/>
      <c r="D653" s="562"/>
      <c r="E653" s="565"/>
      <c r="F653" s="486"/>
      <c r="G653" s="486"/>
      <c r="H653" s="486"/>
      <c r="I653" s="486"/>
      <c r="J653" s="480"/>
      <c r="K653" s="480"/>
      <c r="L653" s="556"/>
      <c r="M653" s="51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300"/>
        <v>0</v>
      </c>
      <c r="V653" s="205" t="s">
        <v>51</v>
      </c>
      <c r="W653" s="94">
        <v>0</v>
      </c>
      <c r="X653" s="94">
        <v>0</v>
      </c>
      <c r="Y653" s="94">
        <v>0</v>
      </c>
      <c r="Z653" s="94">
        <v>0</v>
      </c>
      <c r="AA653" s="94">
        <v>0</v>
      </c>
      <c r="AB653" s="94">
        <v>0</v>
      </c>
      <c r="AC653" s="94">
        <v>0</v>
      </c>
      <c r="AD653" s="94">
        <v>0</v>
      </c>
      <c r="AE653" s="94">
        <v>0</v>
      </c>
      <c r="AF653" s="94">
        <v>0</v>
      </c>
      <c r="AG653" s="94">
        <v>0</v>
      </c>
      <c r="AH653" s="9">
        <v>0</v>
      </c>
      <c r="AI653" s="9">
        <v>0</v>
      </c>
      <c r="AJ653" s="9">
        <v>0</v>
      </c>
      <c r="AK653" s="94">
        <v>0</v>
      </c>
      <c r="AL653" s="94">
        <v>0</v>
      </c>
      <c r="AM653" s="94">
        <v>0</v>
      </c>
      <c r="AN653" s="94">
        <v>0</v>
      </c>
      <c r="AO653" s="94">
        <v>0</v>
      </c>
      <c r="AP653" s="94">
        <v>0</v>
      </c>
      <c r="AQ653" s="94">
        <v>0</v>
      </c>
      <c r="AR653" s="94">
        <v>0</v>
      </c>
      <c r="AS653" s="94">
        <v>0</v>
      </c>
      <c r="AT653" s="94">
        <v>0</v>
      </c>
      <c r="AU653" s="9">
        <v>0</v>
      </c>
      <c r="AV653" s="584"/>
    </row>
    <row r="654" spans="1:48" ht="15.75" customHeight="1" x14ac:dyDescent="0.25">
      <c r="A654" s="532"/>
      <c r="B654" s="483"/>
      <c r="C654" s="601"/>
      <c r="D654" s="562"/>
      <c r="E654" s="565"/>
      <c r="F654" s="486"/>
      <c r="G654" s="486"/>
      <c r="H654" s="486"/>
      <c r="I654" s="486"/>
      <c r="J654" s="480"/>
      <c r="K654" s="480"/>
      <c r="L654" s="556"/>
      <c r="M654" s="511"/>
      <c r="N654" s="86">
        <v>0</v>
      </c>
      <c r="O654" s="86">
        <v>0</v>
      </c>
      <c r="P654" s="86">
        <v>0</v>
      </c>
      <c r="Q654" s="86">
        <v>0</v>
      </c>
      <c r="R654" s="86">
        <v>0</v>
      </c>
      <c r="S654" s="86">
        <v>0</v>
      </c>
      <c r="T654" s="86">
        <v>0</v>
      </c>
      <c r="U654" s="9">
        <f t="shared" si="300"/>
        <v>0</v>
      </c>
      <c r="V654" s="205" t="s">
        <v>52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86">
        <v>0</v>
      </c>
      <c r="AI654" s="86">
        <v>0</v>
      </c>
      <c r="AJ654" s="86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0</v>
      </c>
      <c r="AR654" s="192">
        <v>0</v>
      </c>
      <c r="AS654" s="192">
        <v>0</v>
      </c>
      <c r="AT654" s="192">
        <v>0</v>
      </c>
      <c r="AU654" s="86">
        <v>0</v>
      </c>
      <c r="AV654" s="585"/>
    </row>
    <row r="655" spans="1:48" x14ac:dyDescent="0.25">
      <c r="A655" s="532"/>
      <c r="B655" s="484"/>
      <c r="C655" s="602"/>
      <c r="D655" s="563"/>
      <c r="E655" s="566"/>
      <c r="F655" s="487"/>
      <c r="G655" s="487"/>
      <c r="H655" s="487"/>
      <c r="I655" s="487"/>
      <c r="J655" s="481"/>
      <c r="K655" s="481"/>
      <c r="L655" s="557"/>
      <c r="M655" s="512"/>
      <c r="N655" s="88">
        <f>SUM(N650:N654)</f>
        <v>0</v>
      </c>
      <c r="O655" s="88">
        <f t="shared" ref="O655:T655" si="301">SUM(O650:O654)</f>
        <v>5.3708400000000003</v>
      </c>
      <c r="P655" s="88">
        <f t="shared" si="301"/>
        <v>0.19353999999999999</v>
      </c>
      <c r="Q655" s="176">
        <f t="shared" si="301"/>
        <v>78.556570000000008</v>
      </c>
      <c r="R655" s="176">
        <f t="shared" si="301"/>
        <v>0</v>
      </c>
      <c r="S655" s="176">
        <f t="shared" si="301"/>
        <v>0</v>
      </c>
      <c r="T655" s="176">
        <f t="shared" si="301"/>
        <v>0</v>
      </c>
      <c r="U655" s="177">
        <f t="shared" si="300"/>
        <v>84.120950000000008</v>
      </c>
      <c r="V655" s="178" t="s">
        <v>11</v>
      </c>
      <c r="W655" s="194">
        <f t="shared" ref="W655:AU655" si="302">SUM(W650:W654)</f>
        <v>78556.570000000007</v>
      </c>
      <c r="X655" s="194">
        <f t="shared" si="302"/>
        <v>0</v>
      </c>
      <c r="Y655" s="194">
        <f t="shared" si="302"/>
        <v>0</v>
      </c>
      <c r="Z655" s="194">
        <f t="shared" si="302"/>
        <v>0</v>
      </c>
      <c r="AA655" s="194">
        <f t="shared" si="302"/>
        <v>0</v>
      </c>
      <c r="AB655" s="194">
        <f t="shared" si="302"/>
        <v>0</v>
      </c>
      <c r="AC655" s="194">
        <f t="shared" si="302"/>
        <v>0</v>
      </c>
      <c r="AD655" s="194">
        <f t="shared" si="302"/>
        <v>0</v>
      </c>
      <c r="AE655" s="194">
        <f t="shared" si="302"/>
        <v>0</v>
      </c>
      <c r="AF655" s="194">
        <f t="shared" si="302"/>
        <v>0</v>
      </c>
      <c r="AG655" s="194">
        <f t="shared" si="302"/>
        <v>0</v>
      </c>
      <c r="AH655" s="176">
        <f t="shared" si="302"/>
        <v>0</v>
      </c>
      <c r="AI655" s="176">
        <f t="shared" si="302"/>
        <v>0</v>
      </c>
      <c r="AJ655" s="176">
        <f t="shared" si="302"/>
        <v>0</v>
      </c>
      <c r="AK655" s="194">
        <f t="shared" si="302"/>
        <v>0</v>
      </c>
      <c r="AL655" s="194">
        <f t="shared" si="302"/>
        <v>0</v>
      </c>
      <c r="AM655" s="194">
        <f t="shared" si="302"/>
        <v>0</v>
      </c>
      <c r="AN655" s="194">
        <f t="shared" si="302"/>
        <v>0</v>
      </c>
      <c r="AO655" s="194">
        <f t="shared" si="302"/>
        <v>0</v>
      </c>
      <c r="AP655" s="194">
        <f t="shared" si="302"/>
        <v>0</v>
      </c>
      <c r="AQ655" s="194">
        <f t="shared" si="302"/>
        <v>0</v>
      </c>
      <c r="AR655" s="194">
        <f t="shared" si="302"/>
        <v>0</v>
      </c>
      <c r="AS655" s="194">
        <f t="shared" si="302"/>
        <v>0</v>
      </c>
      <c r="AT655" s="194">
        <f t="shared" si="302"/>
        <v>0</v>
      </c>
      <c r="AU655" s="176">
        <f t="shared" si="302"/>
        <v>0</v>
      </c>
      <c r="AV655" s="329"/>
    </row>
    <row r="656" spans="1:48" ht="15.75" customHeight="1" x14ac:dyDescent="0.25">
      <c r="A656" s="532"/>
      <c r="B656" s="482" t="s">
        <v>701</v>
      </c>
      <c r="C656" s="600" t="s">
        <v>702</v>
      </c>
      <c r="D656" s="561" t="s">
        <v>660</v>
      </c>
      <c r="E656" s="564" t="s">
        <v>703</v>
      </c>
      <c r="F656" s="6" t="s">
        <v>18</v>
      </c>
      <c r="G656" s="6" t="s">
        <v>20</v>
      </c>
      <c r="H656" s="6" t="s">
        <v>59</v>
      </c>
      <c r="I656" s="6" t="s">
        <v>305</v>
      </c>
      <c r="J656" s="479">
        <v>2019</v>
      </c>
      <c r="K656" s="479">
        <v>2019</v>
      </c>
      <c r="L656" s="488">
        <v>3.75</v>
      </c>
      <c r="M656" s="510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205" t="s">
        <v>3</v>
      </c>
      <c r="W656" s="94">
        <v>0</v>
      </c>
      <c r="X656" s="94">
        <v>0</v>
      </c>
      <c r="Y656" s="94">
        <v>0</v>
      </c>
      <c r="Z656" s="94">
        <v>0</v>
      </c>
      <c r="AA656" s="94">
        <v>0</v>
      </c>
      <c r="AB656" s="94">
        <v>0</v>
      </c>
      <c r="AC656" s="94">
        <v>0</v>
      </c>
      <c r="AD656" s="94">
        <v>0</v>
      </c>
      <c r="AE656" s="94">
        <v>0</v>
      </c>
      <c r="AF656" s="94">
        <v>0</v>
      </c>
      <c r="AG656" s="94">
        <v>0</v>
      </c>
      <c r="AH656" s="9">
        <v>0</v>
      </c>
      <c r="AI656" s="9">
        <v>0</v>
      </c>
      <c r="AJ656" s="9">
        <v>0</v>
      </c>
      <c r="AK656" s="94">
        <v>0</v>
      </c>
      <c r="AL656" s="94">
        <v>0</v>
      </c>
      <c r="AM656" s="94">
        <v>0</v>
      </c>
      <c r="AN656" s="94">
        <v>0</v>
      </c>
      <c r="AO656" s="94">
        <v>0</v>
      </c>
      <c r="AP656" s="94">
        <v>0</v>
      </c>
      <c r="AQ656" s="94">
        <v>0</v>
      </c>
      <c r="AR656" s="94">
        <v>0</v>
      </c>
      <c r="AS656" s="94">
        <v>0</v>
      </c>
      <c r="AT656" s="94">
        <v>0</v>
      </c>
      <c r="AU656" s="9">
        <v>0</v>
      </c>
      <c r="AV656" s="303"/>
    </row>
    <row r="657" spans="1:48" ht="20.25" customHeight="1" x14ac:dyDescent="0.25">
      <c r="A657" s="532"/>
      <c r="B657" s="483"/>
      <c r="C657" s="601"/>
      <c r="D657" s="562"/>
      <c r="E657" s="565"/>
      <c r="F657" s="24" t="s">
        <v>19</v>
      </c>
      <c r="G657" s="24" t="s">
        <v>22</v>
      </c>
      <c r="H657" s="24" t="s">
        <v>59</v>
      </c>
      <c r="I657" s="24" t="s">
        <v>704</v>
      </c>
      <c r="J657" s="480"/>
      <c r="K657" s="480"/>
      <c r="L657" s="556"/>
      <c r="M657" s="511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303">SUM(N657:T657)</f>
        <v>0</v>
      </c>
      <c r="V657" s="173" t="s">
        <v>8</v>
      </c>
      <c r="W657" s="94">
        <v>0</v>
      </c>
      <c r="X657" s="94">
        <v>0</v>
      </c>
      <c r="Y657" s="94">
        <v>0</v>
      </c>
      <c r="Z657" s="94">
        <v>0</v>
      </c>
      <c r="AA657" s="94">
        <v>0</v>
      </c>
      <c r="AB657" s="94">
        <v>0</v>
      </c>
      <c r="AC657" s="94">
        <v>0</v>
      </c>
      <c r="AD657" s="94">
        <v>0</v>
      </c>
      <c r="AE657" s="94">
        <v>0</v>
      </c>
      <c r="AF657" s="94">
        <v>0</v>
      </c>
      <c r="AG657" s="94">
        <v>0</v>
      </c>
      <c r="AH657" s="9">
        <v>0</v>
      </c>
      <c r="AI657" s="9">
        <v>0</v>
      </c>
      <c r="AJ657" s="9">
        <v>0</v>
      </c>
      <c r="AK657" s="94">
        <v>0</v>
      </c>
      <c r="AL657" s="94">
        <v>0</v>
      </c>
      <c r="AM657" s="94">
        <v>0</v>
      </c>
      <c r="AN657" s="94">
        <v>0</v>
      </c>
      <c r="AO657" s="94">
        <v>0</v>
      </c>
      <c r="AP657" s="94">
        <v>0</v>
      </c>
      <c r="AQ657" s="94">
        <v>0</v>
      </c>
      <c r="AR657" s="94">
        <v>0</v>
      </c>
      <c r="AS657" s="94">
        <v>0</v>
      </c>
      <c r="AT657" s="94">
        <v>0</v>
      </c>
      <c r="AU657" s="9">
        <v>0</v>
      </c>
      <c r="AV657" s="303"/>
    </row>
    <row r="658" spans="1:48" ht="23.25" customHeight="1" x14ac:dyDescent="0.25">
      <c r="A658" s="532"/>
      <c r="B658" s="483"/>
      <c r="C658" s="601"/>
      <c r="D658" s="562"/>
      <c r="E658" s="565"/>
      <c r="F658" s="485" t="s">
        <v>39</v>
      </c>
      <c r="G658" s="485" t="s">
        <v>21</v>
      </c>
      <c r="H658" s="485" t="s">
        <v>59</v>
      </c>
      <c r="I658" s="485" t="s">
        <v>700</v>
      </c>
      <c r="J658" s="480"/>
      <c r="K658" s="480"/>
      <c r="L658" s="556"/>
      <c r="M658" s="51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205" t="s">
        <v>50</v>
      </c>
      <c r="W658" s="94">
        <v>0</v>
      </c>
      <c r="X658" s="94">
        <v>0</v>
      </c>
      <c r="Y658" s="94">
        <v>0</v>
      </c>
      <c r="Z658" s="94">
        <v>0</v>
      </c>
      <c r="AA658" s="94">
        <v>0</v>
      </c>
      <c r="AB658" s="94">
        <v>0</v>
      </c>
      <c r="AC658" s="94">
        <v>0</v>
      </c>
      <c r="AD658" s="94">
        <v>0</v>
      </c>
      <c r="AE658" s="94">
        <v>0</v>
      </c>
      <c r="AF658" s="94">
        <v>0</v>
      </c>
      <c r="AG658" s="94">
        <v>0</v>
      </c>
      <c r="AH658" s="9">
        <v>0</v>
      </c>
      <c r="AI658" s="9">
        <v>0</v>
      </c>
      <c r="AJ658" s="9">
        <v>0</v>
      </c>
      <c r="AK658" s="94">
        <v>0</v>
      </c>
      <c r="AL658" s="94">
        <v>0</v>
      </c>
      <c r="AM658" s="94">
        <v>0</v>
      </c>
      <c r="AN658" s="94">
        <v>0</v>
      </c>
      <c r="AO658" s="94">
        <v>0</v>
      </c>
      <c r="AP658" s="94">
        <v>0</v>
      </c>
      <c r="AQ658" s="94">
        <v>0</v>
      </c>
      <c r="AR658" s="94">
        <v>0</v>
      </c>
      <c r="AS658" s="94">
        <v>0</v>
      </c>
      <c r="AT658" s="94">
        <v>0</v>
      </c>
      <c r="AU658" s="9">
        <v>0</v>
      </c>
      <c r="AV658" s="303"/>
    </row>
    <row r="659" spans="1:48" x14ac:dyDescent="0.25">
      <c r="A659" s="532"/>
      <c r="B659" s="483"/>
      <c r="C659" s="601"/>
      <c r="D659" s="562"/>
      <c r="E659" s="565"/>
      <c r="F659" s="486"/>
      <c r="G659" s="486"/>
      <c r="H659" s="486"/>
      <c r="I659" s="486"/>
      <c r="J659" s="480"/>
      <c r="K659" s="480"/>
      <c r="L659" s="556"/>
      <c r="M659" s="51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303"/>
        <v>0</v>
      </c>
      <c r="V659" s="205" t="s">
        <v>51</v>
      </c>
      <c r="W659" s="94">
        <v>0</v>
      </c>
      <c r="X659" s="94">
        <v>0</v>
      </c>
      <c r="Y659" s="94">
        <v>0</v>
      </c>
      <c r="Z659" s="94">
        <v>0</v>
      </c>
      <c r="AA659" s="94">
        <v>0</v>
      </c>
      <c r="AB659" s="94">
        <v>0</v>
      </c>
      <c r="AC659" s="94">
        <v>0</v>
      </c>
      <c r="AD659" s="94">
        <v>0</v>
      </c>
      <c r="AE659" s="94">
        <v>0</v>
      </c>
      <c r="AF659" s="94">
        <v>0</v>
      </c>
      <c r="AG659" s="94">
        <v>0</v>
      </c>
      <c r="AH659" s="9">
        <v>0</v>
      </c>
      <c r="AI659" s="9">
        <v>0</v>
      </c>
      <c r="AJ659" s="9">
        <v>0</v>
      </c>
      <c r="AK659" s="94">
        <v>0</v>
      </c>
      <c r="AL659" s="94">
        <v>0</v>
      </c>
      <c r="AM659" s="94">
        <v>0</v>
      </c>
      <c r="AN659" s="94">
        <v>0</v>
      </c>
      <c r="AO659" s="94">
        <v>0</v>
      </c>
      <c r="AP659" s="94">
        <v>0</v>
      </c>
      <c r="AQ659" s="94">
        <v>0</v>
      </c>
      <c r="AR659" s="94">
        <v>0</v>
      </c>
      <c r="AS659" s="94">
        <v>0</v>
      </c>
      <c r="AT659" s="94">
        <v>0</v>
      </c>
      <c r="AU659" s="9">
        <v>0</v>
      </c>
      <c r="AV659" s="303"/>
    </row>
    <row r="660" spans="1:48" ht="15.75" customHeight="1" x14ac:dyDescent="0.25">
      <c r="A660" s="532"/>
      <c r="B660" s="483"/>
      <c r="C660" s="601"/>
      <c r="D660" s="562"/>
      <c r="E660" s="565"/>
      <c r="F660" s="486"/>
      <c r="G660" s="486"/>
      <c r="H660" s="486"/>
      <c r="I660" s="486"/>
      <c r="J660" s="480"/>
      <c r="K660" s="480"/>
      <c r="L660" s="556"/>
      <c r="M660" s="511"/>
      <c r="N660" s="86">
        <v>0</v>
      </c>
      <c r="O660" s="86">
        <v>0</v>
      </c>
      <c r="P660" s="86">
        <v>0</v>
      </c>
      <c r="Q660" s="86">
        <v>0</v>
      </c>
      <c r="R660" s="86">
        <v>0</v>
      </c>
      <c r="S660" s="86">
        <v>0</v>
      </c>
      <c r="T660" s="86">
        <v>0</v>
      </c>
      <c r="U660" s="9">
        <f t="shared" si="303"/>
        <v>0</v>
      </c>
      <c r="V660" s="205" t="s">
        <v>52</v>
      </c>
      <c r="W660" s="192">
        <v>0</v>
      </c>
      <c r="X660" s="192">
        <v>0</v>
      </c>
      <c r="Y660" s="192">
        <v>0</v>
      </c>
      <c r="Z660" s="192">
        <v>0</v>
      </c>
      <c r="AA660" s="192">
        <v>0</v>
      </c>
      <c r="AB660" s="192">
        <v>0</v>
      </c>
      <c r="AC660" s="192">
        <v>0</v>
      </c>
      <c r="AD660" s="192">
        <v>0</v>
      </c>
      <c r="AE660" s="192">
        <v>0</v>
      </c>
      <c r="AF660" s="192">
        <v>0</v>
      </c>
      <c r="AG660" s="192">
        <v>0</v>
      </c>
      <c r="AH660" s="86">
        <v>0</v>
      </c>
      <c r="AI660" s="86">
        <v>0</v>
      </c>
      <c r="AJ660" s="86">
        <v>0</v>
      </c>
      <c r="AK660" s="192">
        <v>0</v>
      </c>
      <c r="AL660" s="192">
        <v>0</v>
      </c>
      <c r="AM660" s="192">
        <v>0</v>
      </c>
      <c r="AN660" s="192">
        <v>0</v>
      </c>
      <c r="AO660" s="192">
        <v>0</v>
      </c>
      <c r="AP660" s="192">
        <v>0</v>
      </c>
      <c r="AQ660" s="192">
        <v>0</v>
      </c>
      <c r="AR660" s="192">
        <v>0</v>
      </c>
      <c r="AS660" s="192">
        <v>0</v>
      </c>
      <c r="AT660" s="192">
        <v>0</v>
      </c>
      <c r="AU660" s="86">
        <v>0</v>
      </c>
      <c r="AV660" s="303"/>
    </row>
    <row r="661" spans="1:48" x14ac:dyDescent="0.25">
      <c r="A661" s="532"/>
      <c r="B661" s="484"/>
      <c r="C661" s="602"/>
      <c r="D661" s="563"/>
      <c r="E661" s="566"/>
      <c r="F661" s="487"/>
      <c r="G661" s="487"/>
      <c r="H661" s="487"/>
      <c r="I661" s="487"/>
      <c r="J661" s="481"/>
      <c r="K661" s="481"/>
      <c r="L661" s="557"/>
      <c r="M661" s="512"/>
      <c r="N661" s="88">
        <f>SUM(N656:N660)</f>
        <v>1.639</v>
      </c>
      <c r="O661" s="88">
        <f t="shared" ref="O661:T661" si="304">SUM(O656:O660)</f>
        <v>0</v>
      </c>
      <c r="P661" s="88">
        <f t="shared" si="304"/>
        <v>0</v>
      </c>
      <c r="Q661" s="176">
        <f t="shared" si="304"/>
        <v>0</v>
      </c>
      <c r="R661" s="176">
        <f t="shared" si="304"/>
        <v>0</v>
      </c>
      <c r="S661" s="176">
        <f t="shared" si="304"/>
        <v>0</v>
      </c>
      <c r="T661" s="176">
        <f t="shared" si="304"/>
        <v>0</v>
      </c>
      <c r="U661" s="177">
        <f t="shared" si="303"/>
        <v>1.639</v>
      </c>
      <c r="V661" s="178" t="s">
        <v>11</v>
      </c>
      <c r="W661" s="194">
        <f t="shared" ref="W661:AU661" si="305">SUM(W656:W660)</f>
        <v>0</v>
      </c>
      <c r="X661" s="194">
        <f t="shared" si="305"/>
        <v>0</v>
      </c>
      <c r="Y661" s="194">
        <f t="shared" si="305"/>
        <v>0</v>
      </c>
      <c r="Z661" s="194">
        <f t="shared" si="305"/>
        <v>0</v>
      </c>
      <c r="AA661" s="194">
        <f t="shared" si="305"/>
        <v>0</v>
      </c>
      <c r="AB661" s="194">
        <f t="shared" si="305"/>
        <v>0</v>
      </c>
      <c r="AC661" s="194">
        <f t="shared" si="305"/>
        <v>0</v>
      </c>
      <c r="AD661" s="194">
        <f t="shared" si="305"/>
        <v>0</v>
      </c>
      <c r="AE661" s="194">
        <f t="shared" si="305"/>
        <v>0</v>
      </c>
      <c r="AF661" s="194">
        <f t="shared" si="305"/>
        <v>0</v>
      </c>
      <c r="AG661" s="194">
        <f t="shared" si="305"/>
        <v>0</v>
      </c>
      <c r="AH661" s="176">
        <f t="shared" si="305"/>
        <v>0</v>
      </c>
      <c r="AI661" s="176">
        <f t="shared" si="305"/>
        <v>0</v>
      </c>
      <c r="AJ661" s="176">
        <f t="shared" si="305"/>
        <v>0</v>
      </c>
      <c r="AK661" s="194">
        <f t="shared" si="305"/>
        <v>0</v>
      </c>
      <c r="AL661" s="194">
        <f t="shared" si="305"/>
        <v>0</v>
      </c>
      <c r="AM661" s="194">
        <f t="shared" si="305"/>
        <v>0</v>
      </c>
      <c r="AN661" s="194">
        <f t="shared" si="305"/>
        <v>0</v>
      </c>
      <c r="AO661" s="194">
        <f t="shared" si="305"/>
        <v>0</v>
      </c>
      <c r="AP661" s="194">
        <f t="shared" si="305"/>
        <v>0</v>
      </c>
      <c r="AQ661" s="194">
        <f t="shared" si="305"/>
        <v>0</v>
      </c>
      <c r="AR661" s="194">
        <f t="shared" si="305"/>
        <v>0</v>
      </c>
      <c r="AS661" s="194">
        <f t="shared" si="305"/>
        <v>0</v>
      </c>
      <c r="AT661" s="194">
        <f t="shared" si="305"/>
        <v>0</v>
      </c>
      <c r="AU661" s="176">
        <f t="shared" si="305"/>
        <v>0</v>
      </c>
      <c r="AV661" s="329"/>
    </row>
    <row r="662" spans="1:48" ht="15.75" customHeight="1" x14ac:dyDescent="0.25">
      <c r="A662" s="532"/>
      <c r="B662" s="482" t="s">
        <v>705</v>
      </c>
      <c r="C662" s="600" t="s">
        <v>706</v>
      </c>
      <c r="D662" s="561" t="s">
        <v>660</v>
      </c>
      <c r="E662" s="564" t="s">
        <v>707</v>
      </c>
      <c r="F662" s="6" t="s">
        <v>18</v>
      </c>
      <c r="G662" s="6" t="s">
        <v>20</v>
      </c>
      <c r="H662" s="6" t="s">
        <v>59</v>
      </c>
      <c r="I662" s="6" t="s">
        <v>305</v>
      </c>
      <c r="J662" s="479">
        <v>2019</v>
      </c>
      <c r="K662" s="479">
        <v>2019</v>
      </c>
      <c r="L662" s="488">
        <v>3.75</v>
      </c>
      <c r="M662" s="510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205" t="s">
        <v>3</v>
      </c>
      <c r="W662" s="94">
        <v>0</v>
      </c>
      <c r="X662" s="94">
        <v>0</v>
      </c>
      <c r="Y662" s="94">
        <v>0</v>
      </c>
      <c r="Z662" s="94">
        <v>0</v>
      </c>
      <c r="AA662" s="94">
        <v>0</v>
      </c>
      <c r="AB662" s="94">
        <v>0</v>
      </c>
      <c r="AC662" s="94">
        <v>0</v>
      </c>
      <c r="AD662" s="94">
        <v>0</v>
      </c>
      <c r="AE662" s="94">
        <v>0</v>
      </c>
      <c r="AF662" s="94">
        <v>0</v>
      </c>
      <c r="AG662" s="94">
        <v>0</v>
      </c>
      <c r="AH662" s="9">
        <v>0</v>
      </c>
      <c r="AI662" s="9">
        <v>0</v>
      </c>
      <c r="AJ662" s="9">
        <v>0</v>
      </c>
      <c r="AK662" s="94">
        <v>0</v>
      </c>
      <c r="AL662" s="94">
        <v>0</v>
      </c>
      <c r="AM662" s="94">
        <v>0</v>
      </c>
      <c r="AN662" s="94">
        <v>0</v>
      </c>
      <c r="AO662" s="94">
        <v>0</v>
      </c>
      <c r="AP662" s="94">
        <v>0</v>
      </c>
      <c r="AQ662" s="94">
        <v>0</v>
      </c>
      <c r="AR662" s="94">
        <v>0</v>
      </c>
      <c r="AS662" s="94">
        <v>0</v>
      </c>
      <c r="AT662" s="94">
        <v>0</v>
      </c>
      <c r="AU662" s="9">
        <v>0</v>
      </c>
      <c r="AV662" s="303"/>
    </row>
    <row r="663" spans="1:48" ht="20.25" customHeight="1" x14ac:dyDescent="0.25">
      <c r="A663" s="532"/>
      <c r="B663" s="483"/>
      <c r="C663" s="601"/>
      <c r="D663" s="562"/>
      <c r="E663" s="565"/>
      <c r="F663" s="24" t="s">
        <v>19</v>
      </c>
      <c r="G663" s="24" t="s">
        <v>22</v>
      </c>
      <c r="H663" s="24" t="s">
        <v>59</v>
      </c>
      <c r="I663" s="24" t="s">
        <v>704</v>
      </c>
      <c r="J663" s="480"/>
      <c r="K663" s="480"/>
      <c r="L663" s="556"/>
      <c r="M663" s="511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306">SUM(N663:T663)</f>
        <v>0</v>
      </c>
      <c r="V663" s="173" t="s">
        <v>8</v>
      </c>
      <c r="W663" s="94">
        <v>0</v>
      </c>
      <c r="X663" s="94">
        <v>0</v>
      </c>
      <c r="Y663" s="94">
        <v>0</v>
      </c>
      <c r="Z663" s="94">
        <v>0</v>
      </c>
      <c r="AA663" s="94">
        <v>0</v>
      </c>
      <c r="AB663" s="94">
        <v>0</v>
      </c>
      <c r="AC663" s="94">
        <v>0</v>
      </c>
      <c r="AD663" s="94">
        <v>0</v>
      </c>
      <c r="AE663" s="94">
        <v>0</v>
      </c>
      <c r="AF663" s="94">
        <v>0</v>
      </c>
      <c r="AG663" s="94">
        <v>0</v>
      </c>
      <c r="AH663" s="9">
        <v>0</v>
      </c>
      <c r="AI663" s="9">
        <v>0</v>
      </c>
      <c r="AJ663" s="9">
        <v>0</v>
      </c>
      <c r="AK663" s="94">
        <v>0</v>
      </c>
      <c r="AL663" s="94">
        <v>0</v>
      </c>
      <c r="AM663" s="94">
        <v>0</v>
      </c>
      <c r="AN663" s="94">
        <v>0</v>
      </c>
      <c r="AO663" s="94">
        <v>0</v>
      </c>
      <c r="AP663" s="94">
        <v>0</v>
      </c>
      <c r="AQ663" s="94">
        <v>0</v>
      </c>
      <c r="AR663" s="94">
        <v>0</v>
      </c>
      <c r="AS663" s="94">
        <v>0</v>
      </c>
      <c r="AT663" s="94">
        <v>0</v>
      </c>
      <c r="AU663" s="9">
        <v>0</v>
      </c>
      <c r="AV663" s="303"/>
    </row>
    <row r="664" spans="1:48" ht="23.25" customHeight="1" x14ac:dyDescent="0.25">
      <c r="A664" s="532"/>
      <c r="B664" s="483"/>
      <c r="C664" s="601"/>
      <c r="D664" s="562"/>
      <c r="E664" s="565"/>
      <c r="F664" s="485" t="s">
        <v>39</v>
      </c>
      <c r="G664" s="485" t="s">
        <v>708</v>
      </c>
      <c r="H664" s="485" t="s">
        <v>59</v>
      </c>
      <c r="I664" s="485" t="s">
        <v>709</v>
      </c>
      <c r="J664" s="480"/>
      <c r="K664" s="480"/>
      <c r="L664" s="556"/>
      <c r="M664" s="51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205" t="s">
        <v>50</v>
      </c>
      <c r="W664" s="94">
        <v>0</v>
      </c>
      <c r="X664" s="94">
        <v>0</v>
      </c>
      <c r="Y664" s="94">
        <v>0</v>
      </c>
      <c r="Z664" s="94">
        <v>0</v>
      </c>
      <c r="AA664" s="94">
        <v>0</v>
      </c>
      <c r="AB664" s="94">
        <v>0</v>
      </c>
      <c r="AC664" s="94">
        <v>0</v>
      </c>
      <c r="AD664" s="94">
        <v>0</v>
      </c>
      <c r="AE664" s="94">
        <v>0</v>
      </c>
      <c r="AF664" s="94">
        <v>0</v>
      </c>
      <c r="AG664" s="94">
        <v>0</v>
      </c>
      <c r="AH664" s="9">
        <v>0</v>
      </c>
      <c r="AI664" s="9">
        <v>0</v>
      </c>
      <c r="AJ664" s="9">
        <v>0</v>
      </c>
      <c r="AK664" s="94">
        <v>0</v>
      </c>
      <c r="AL664" s="94">
        <v>0</v>
      </c>
      <c r="AM664" s="94">
        <v>0</v>
      </c>
      <c r="AN664" s="94">
        <v>0</v>
      </c>
      <c r="AO664" s="94">
        <v>0</v>
      </c>
      <c r="AP664" s="94">
        <v>0</v>
      </c>
      <c r="AQ664" s="94">
        <v>0</v>
      </c>
      <c r="AR664" s="94">
        <v>0</v>
      </c>
      <c r="AS664" s="94">
        <v>0</v>
      </c>
      <c r="AT664" s="94">
        <v>0</v>
      </c>
      <c r="AU664" s="9">
        <v>0</v>
      </c>
      <c r="AV664" s="303"/>
    </row>
    <row r="665" spans="1:48" x14ac:dyDescent="0.25">
      <c r="A665" s="532"/>
      <c r="B665" s="483"/>
      <c r="C665" s="601"/>
      <c r="D665" s="562"/>
      <c r="E665" s="565"/>
      <c r="F665" s="486"/>
      <c r="G665" s="486"/>
      <c r="H665" s="486"/>
      <c r="I665" s="486"/>
      <c r="J665" s="480"/>
      <c r="K665" s="480"/>
      <c r="L665" s="556"/>
      <c r="M665" s="51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306"/>
        <v>0</v>
      </c>
      <c r="V665" s="205" t="s">
        <v>51</v>
      </c>
      <c r="W665" s="94">
        <v>0</v>
      </c>
      <c r="X665" s="94">
        <v>0</v>
      </c>
      <c r="Y665" s="94">
        <v>0</v>
      </c>
      <c r="Z665" s="94">
        <v>0</v>
      </c>
      <c r="AA665" s="94">
        <v>0</v>
      </c>
      <c r="AB665" s="94">
        <v>0</v>
      </c>
      <c r="AC665" s="94">
        <v>0</v>
      </c>
      <c r="AD665" s="94">
        <v>0</v>
      </c>
      <c r="AE665" s="94">
        <v>0</v>
      </c>
      <c r="AF665" s="94">
        <v>0</v>
      </c>
      <c r="AG665" s="94">
        <v>0</v>
      </c>
      <c r="AH665" s="9">
        <v>0</v>
      </c>
      <c r="AI665" s="9">
        <v>0</v>
      </c>
      <c r="AJ665" s="9">
        <v>0</v>
      </c>
      <c r="AK665" s="94">
        <v>0</v>
      </c>
      <c r="AL665" s="94">
        <v>0</v>
      </c>
      <c r="AM665" s="94">
        <v>0</v>
      </c>
      <c r="AN665" s="94">
        <v>0</v>
      </c>
      <c r="AO665" s="94">
        <v>0</v>
      </c>
      <c r="AP665" s="94">
        <v>0</v>
      </c>
      <c r="AQ665" s="94">
        <v>0</v>
      </c>
      <c r="AR665" s="94">
        <v>0</v>
      </c>
      <c r="AS665" s="94">
        <v>0</v>
      </c>
      <c r="AT665" s="94">
        <v>0</v>
      </c>
      <c r="AU665" s="9">
        <v>0</v>
      </c>
      <c r="AV665" s="303"/>
    </row>
    <row r="666" spans="1:48" x14ac:dyDescent="0.25">
      <c r="A666" s="532"/>
      <c r="B666" s="483"/>
      <c r="C666" s="601"/>
      <c r="D666" s="562"/>
      <c r="E666" s="565"/>
      <c r="F666" s="486"/>
      <c r="G666" s="486"/>
      <c r="H666" s="486"/>
      <c r="I666" s="486"/>
      <c r="J666" s="480"/>
      <c r="K666" s="480"/>
      <c r="L666" s="556"/>
      <c r="M666" s="511"/>
      <c r="N666" s="86">
        <v>0</v>
      </c>
      <c r="O666" s="86">
        <v>0</v>
      </c>
      <c r="P666" s="86">
        <v>0</v>
      </c>
      <c r="Q666" s="86">
        <v>0</v>
      </c>
      <c r="R666" s="86">
        <v>0</v>
      </c>
      <c r="S666" s="86">
        <v>0</v>
      </c>
      <c r="T666" s="86">
        <v>0</v>
      </c>
      <c r="U666" s="9">
        <f t="shared" si="306"/>
        <v>0</v>
      </c>
      <c r="V666" s="205" t="s">
        <v>52</v>
      </c>
      <c r="W666" s="192">
        <v>0</v>
      </c>
      <c r="X666" s="192">
        <v>0</v>
      </c>
      <c r="Y666" s="192">
        <v>0</v>
      </c>
      <c r="Z666" s="192">
        <v>0</v>
      </c>
      <c r="AA666" s="192">
        <v>0</v>
      </c>
      <c r="AB666" s="192">
        <v>0</v>
      </c>
      <c r="AC666" s="192">
        <v>0</v>
      </c>
      <c r="AD666" s="192">
        <v>0</v>
      </c>
      <c r="AE666" s="192">
        <v>0</v>
      </c>
      <c r="AF666" s="192">
        <v>0</v>
      </c>
      <c r="AG666" s="192">
        <v>0</v>
      </c>
      <c r="AH666" s="86">
        <v>0</v>
      </c>
      <c r="AI666" s="86">
        <v>0</v>
      </c>
      <c r="AJ666" s="86">
        <v>0</v>
      </c>
      <c r="AK666" s="192">
        <v>0</v>
      </c>
      <c r="AL666" s="192">
        <v>0</v>
      </c>
      <c r="AM666" s="192">
        <v>0</v>
      </c>
      <c r="AN666" s="192">
        <v>0</v>
      </c>
      <c r="AO666" s="192">
        <v>0</v>
      </c>
      <c r="AP666" s="192">
        <v>0</v>
      </c>
      <c r="AQ666" s="192">
        <v>0</v>
      </c>
      <c r="AR666" s="192">
        <v>0</v>
      </c>
      <c r="AS666" s="192">
        <v>0</v>
      </c>
      <c r="AT666" s="192">
        <v>0</v>
      </c>
      <c r="AU666" s="86">
        <v>0</v>
      </c>
      <c r="AV666" s="303"/>
    </row>
    <row r="667" spans="1:48" x14ac:dyDescent="0.25">
      <c r="A667" s="532"/>
      <c r="B667" s="484"/>
      <c r="C667" s="602"/>
      <c r="D667" s="563"/>
      <c r="E667" s="566"/>
      <c r="F667" s="487"/>
      <c r="G667" s="487"/>
      <c r="H667" s="487"/>
      <c r="I667" s="487"/>
      <c r="J667" s="481"/>
      <c r="K667" s="481"/>
      <c r="L667" s="557"/>
      <c r="M667" s="512"/>
      <c r="N667" s="88">
        <f>SUM(N662:N666)</f>
        <v>2.6300219999999999</v>
      </c>
      <c r="O667" s="88">
        <f t="shared" ref="O667:T667" si="307">SUM(O662:O666)</f>
        <v>0</v>
      </c>
      <c r="P667" s="88">
        <f t="shared" si="307"/>
        <v>0</v>
      </c>
      <c r="Q667" s="176">
        <f t="shared" si="307"/>
        <v>0</v>
      </c>
      <c r="R667" s="176">
        <f t="shared" si="307"/>
        <v>0</v>
      </c>
      <c r="S667" s="176">
        <f t="shared" si="307"/>
        <v>0</v>
      </c>
      <c r="T667" s="176">
        <f t="shared" si="307"/>
        <v>0</v>
      </c>
      <c r="U667" s="177">
        <f t="shared" si="306"/>
        <v>2.6300219999999999</v>
      </c>
      <c r="V667" s="178" t="s">
        <v>11</v>
      </c>
      <c r="W667" s="194">
        <f t="shared" ref="W667:AU667" si="308">SUM(W662:W666)</f>
        <v>0</v>
      </c>
      <c r="X667" s="194">
        <f t="shared" si="308"/>
        <v>0</v>
      </c>
      <c r="Y667" s="194">
        <f t="shared" si="308"/>
        <v>0</v>
      </c>
      <c r="Z667" s="194">
        <f t="shared" si="308"/>
        <v>0</v>
      </c>
      <c r="AA667" s="194">
        <f t="shared" si="308"/>
        <v>0</v>
      </c>
      <c r="AB667" s="194">
        <f t="shared" si="308"/>
        <v>0</v>
      </c>
      <c r="AC667" s="194">
        <f t="shared" si="308"/>
        <v>0</v>
      </c>
      <c r="AD667" s="194">
        <f t="shared" si="308"/>
        <v>0</v>
      </c>
      <c r="AE667" s="194">
        <f t="shared" si="308"/>
        <v>0</v>
      </c>
      <c r="AF667" s="194">
        <f t="shared" si="308"/>
        <v>0</v>
      </c>
      <c r="AG667" s="194">
        <f t="shared" si="308"/>
        <v>0</v>
      </c>
      <c r="AH667" s="176">
        <f t="shared" si="308"/>
        <v>0</v>
      </c>
      <c r="AI667" s="176">
        <f t="shared" si="308"/>
        <v>0</v>
      </c>
      <c r="AJ667" s="176">
        <f t="shared" si="308"/>
        <v>0</v>
      </c>
      <c r="AK667" s="194">
        <f t="shared" si="308"/>
        <v>0</v>
      </c>
      <c r="AL667" s="194">
        <f t="shared" si="308"/>
        <v>0</v>
      </c>
      <c r="AM667" s="194">
        <f t="shared" si="308"/>
        <v>0</v>
      </c>
      <c r="AN667" s="194">
        <f t="shared" si="308"/>
        <v>0</v>
      </c>
      <c r="AO667" s="194">
        <f t="shared" si="308"/>
        <v>0</v>
      </c>
      <c r="AP667" s="194">
        <f t="shared" si="308"/>
        <v>0</v>
      </c>
      <c r="AQ667" s="194">
        <f t="shared" si="308"/>
        <v>0</v>
      </c>
      <c r="AR667" s="194">
        <f t="shared" si="308"/>
        <v>0</v>
      </c>
      <c r="AS667" s="194">
        <f t="shared" si="308"/>
        <v>0</v>
      </c>
      <c r="AT667" s="194">
        <f t="shared" si="308"/>
        <v>0</v>
      </c>
      <c r="AU667" s="176">
        <f t="shared" si="308"/>
        <v>0</v>
      </c>
      <c r="AV667" s="329"/>
    </row>
    <row r="668" spans="1:48" ht="20.25" customHeight="1" x14ac:dyDescent="0.25">
      <c r="A668" s="532"/>
      <c r="B668" s="482" t="s">
        <v>710</v>
      </c>
      <c r="C668" s="600" t="s">
        <v>711</v>
      </c>
      <c r="D668" s="561" t="s">
        <v>660</v>
      </c>
      <c r="E668" s="564" t="s">
        <v>712</v>
      </c>
      <c r="F668" s="6" t="s">
        <v>18</v>
      </c>
      <c r="G668" s="6" t="s">
        <v>20</v>
      </c>
      <c r="H668" s="6" t="s">
        <v>59</v>
      </c>
      <c r="I668" s="6" t="s">
        <v>713</v>
      </c>
      <c r="J668" s="479">
        <v>2018</v>
      </c>
      <c r="K668" s="479">
        <v>2023</v>
      </c>
      <c r="L668" s="488">
        <v>22.631</v>
      </c>
      <c r="M668" s="510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205" t="s">
        <v>3</v>
      </c>
      <c r="W668" s="94">
        <v>0</v>
      </c>
      <c r="X668" s="94">
        <v>0</v>
      </c>
      <c r="Y668" s="94">
        <v>0</v>
      </c>
      <c r="Z668" s="94">
        <v>0</v>
      </c>
      <c r="AA668" s="94">
        <v>0</v>
      </c>
      <c r="AB668" s="94">
        <v>0</v>
      </c>
      <c r="AC668" s="94">
        <v>0</v>
      </c>
      <c r="AD668" s="94">
        <v>0</v>
      </c>
      <c r="AE668" s="94">
        <v>0</v>
      </c>
      <c r="AF668" s="94">
        <v>0</v>
      </c>
      <c r="AG668" s="94">
        <v>0</v>
      </c>
      <c r="AH668" s="9">
        <v>0</v>
      </c>
      <c r="AI668" s="9">
        <v>0</v>
      </c>
      <c r="AJ668" s="9">
        <v>0</v>
      </c>
      <c r="AK668" s="94">
        <v>0</v>
      </c>
      <c r="AL668" s="94">
        <v>0</v>
      </c>
      <c r="AM668" s="94">
        <v>0</v>
      </c>
      <c r="AN668" s="94">
        <v>0</v>
      </c>
      <c r="AO668" s="94">
        <v>0</v>
      </c>
      <c r="AP668" s="94">
        <v>0</v>
      </c>
      <c r="AQ668" s="94">
        <v>0</v>
      </c>
      <c r="AR668" s="94">
        <v>0</v>
      </c>
      <c r="AS668" s="94">
        <v>0</v>
      </c>
      <c r="AT668" s="94">
        <v>0</v>
      </c>
      <c r="AU668" s="9">
        <v>0</v>
      </c>
      <c r="AV668" s="303"/>
    </row>
    <row r="669" spans="1:48" ht="15.75" customHeight="1" x14ac:dyDescent="0.25">
      <c r="A669" s="532"/>
      <c r="B669" s="483"/>
      <c r="C669" s="601"/>
      <c r="D669" s="562"/>
      <c r="E669" s="565"/>
      <c r="F669" s="24" t="s">
        <v>19</v>
      </c>
      <c r="G669" s="24" t="s">
        <v>22</v>
      </c>
      <c r="H669" s="24" t="s">
        <v>59</v>
      </c>
      <c r="I669" s="24" t="s">
        <v>631</v>
      </c>
      <c r="J669" s="480"/>
      <c r="K669" s="480"/>
      <c r="L669" s="556"/>
      <c r="M669" s="511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309">SUM(N669:T669)</f>
        <v>0</v>
      </c>
      <c r="V669" s="173" t="s">
        <v>8</v>
      </c>
      <c r="W669" s="94">
        <v>0</v>
      </c>
      <c r="X669" s="94">
        <v>0</v>
      </c>
      <c r="Y669" s="94">
        <v>0</v>
      </c>
      <c r="Z669" s="94">
        <v>0</v>
      </c>
      <c r="AA669" s="94">
        <v>0</v>
      </c>
      <c r="AB669" s="94">
        <v>0</v>
      </c>
      <c r="AC669" s="94">
        <v>0</v>
      </c>
      <c r="AD669" s="94">
        <v>0</v>
      </c>
      <c r="AE669" s="94">
        <v>0</v>
      </c>
      <c r="AF669" s="94">
        <v>0</v>
      </c>
      <c r="AG669" s="94">
        <v>0</v>
      </c>
      <c r="AH669" s="9">
        <v>0</v>
      </c>
      <c r="AI669" s="9">
        <v>0</v>
      </c>
      <c r="AJ669" s="9">
        <v>0</v>
      </c>
      <c r="AK669" s="94">
        <v>0</v>
      </c>
      <c r="AL669" s="94">
        <v>0</v>
      </c>
      <c r="AM669" s="94">
        <v>0</v>
      </c>
      <c r="AN669" s="94">
        <v>0</v>
      </c>
      <c r="AO669" s="94">
        <v>0</v>
      </c>
      <c r="AP669" s="94">
        <v>0</v>
      </c>
      <c r="AQ669" s="94">
        <v>0</v>
      </c>
      <c r="AR669" s="94">
        <v>0</v>
      </c>
      <c r="AS669" s="94">
        <v>0</v>
      </c>
      <c r="AT669" s="94">
        <v>0</v>
      </c>
      <c r="AU669" s="9">
        <v>0</v>
      </c>
      <c r="AV669" s="303"/>
    </row>
    <row r="670" spans="1:48" ht="15.75" customHeight="1" x14ac:dyDescent="0.25">
      <c r="A670" s="532"/>
      <c r="B670" s="483"/>
      <c r="C670" s="601"/>
      <c r="D670" s="562"/>
      <c r="E670" s="565"/>
      <c r="F670" s="485" t="s">
        <v>39</v>
      </c>
      <c r="G670" s="485" t="s">
        <v>21</v>
      </c>
      <c r="H670" s="485" t="s">
        <v>59</v>
      </c>
      <c r="I670" s="485" t="s">
        <v>376</v>
      </c>
      <c r="J670" s="480"/>
      <c r="K670" s="480"/>
      <c r="L670" s="556"/>
      <c r="M670" s="511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205" t="s">
        <v>50</v>
      </c>
      <c r="W670" s="94">
        <v>0</v>
      </c>
      <c r="X670" s="94">
        <v>0</v>
      </c>
      <c r="Y670" s="94">
        <v>0</v>
      </c>
      <c r="Z670" s="94">
        <v>0</v>
      </c>
      <c r="AA670" s="94">
        <v>0</v>
      </c>
      <c r="AB670" s="94">
        <v>0</v>
      </c>
      <c r="AC670" s="94">
        <v>0</v>
      </c>
      <c r="AD670" s="94">
        <v>0</v>
      </c>
      <c r="AE670" s="94">
        <v>0</v>
      </c>
      <c r="AF670" s="94">
        <v>0</v>
      </c>
      <c r="AG670" s="94">
        <v>0</v>
      </c>
      <c r="AH670" s="9">
        <v>0</v>
      </c>
      <c r="AI670" s="9">
        <v>0</v>
      </c>
      <c r="AJ670" s="9">
        <v>0</v>
      </c>
      <c r="AK670" s="94">
        <v>0</v>
      </c>
      <c r="AL670" s="94">
        <v>0</v>
      </c>
      <c r="AM670" s="94">
        <v>0</v>
      </c>
      <c r="AN670" s="94">
        <v>0</v>
      </c>
      <c r="AO670" s="94">
        <v>0</v>
      </c>
      <c r="AP670" s="94">
        <v>0</v>
      </c>
      <c r="AQ670" s="94">
        <v>0</v>
      </c>
      <c r="AR670" s="94">
        <v>0</v>
      </c>
      <c r="AS670" s="94">
        <v>0</v>
      </c>
      <c r="AT670" s="94">
        <v>0</v>
      </c>
      <c r="AU670" s="9">
        <v>0</v>
      </c>
      <c r="AV670" s="303"/>
    </row>
    <row r="671" spans="1:48" ht="15.75" customHeight="1" x14ac:dyDescent="0.25">
      <c r="A671" s="532"/>
      <c r="B671" s="483"/>
      <c r="C671" s="601"/>
      <c r="D671" s="562"/>
      <c r="E671" s="565"/>
      <c r="F671" s="486"/>
      <c r="G671" s="486"/>
      <c r="H671" s="486"/>
      <c r="I671" s="486"/>
      <c r="J671" s="480"/>
      <c r="K671" s="480"/>
      <c r="L671" s="556"/>
      <c r="M671" s="511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309"/>
        <v>0</v>
      </c>
      <c r="V671" s="205" t="s">
        <v>51</v>
      </c>
      <c r="W671" s="94">
        <v>0</v>
      </c>
      <c r="X671" s="94">
        <v>0</v>
      </c>
      <c r="Y671" s="94">
        <v>0</v>
      </c>
      <c r="Z671" s="94">
        <v>0</v>
      </c>
      <c r="AA671" s="94">
        <v>0</v>
      </c>
      <c r="AB671" s="94">
        <v>0</v>
      </c>
      <c r="AC671" s="94">
        <v>0</v>
      </c>
      <c r="AD671" s="94">
        <v>0</v>
      </c>
      <c r="AE671" s="94">
        <v>0</v>
      </c>
      <c r="AF671" s="94">
        <v>0</v>
      </c>
      <c r="AG671" s="94">
        <v>0</v>
      </c>
      <c r="AH671" s="9">
        <v>0</v>
      </c>
      <c r="AI671" s="9">
        <v>0</v>
      </c>
      <c r="AJ671" s="9">
        <v>0</v>
      </c>
      <c r="AK671" s="94">
        <v>0</v>
      </c>
      <c r="AL671" s="94">
        <v>0</v>
      </c>
      <c r="AM671" s="94">
        <v>0</v>
      </c>
      <c r="AN671" s="94">
        <v>0</v>
      </c>
      <c r="AO671" s="94">
        <v>0</v>
      </c>
      <c r="AP671" s="94">
        <v>0</v>
      </c>
      <c r="AQ671" s="94">
        <v>0</v>
      </c>
      <c r="AR671" s="94">
        <v>0</v>
      </c>
      <c r="AS671" s="94">
        <v>0</v>
      </c>
      <c r="AT671" s="94">
        <v>0</v>
      </c>
      <c r="AU671" s="9">
        <v>0</v>
      </c>
      <c r="AV671" s="303"/>
    </row>
    <row r="672" spans="1:48" ht="15.75" customHeight="1" x14ac:dyDescent="0.25">
      <c r="A672" s="532"/>
      <c r="B672" s="483"/>
      <c r="C672" s="601"/>
      <c r="D672" s="562"/>
      <c r="E672" s="565"/>
      <c r="F672" s="486"/>
      <c r="G672" s="486"/>
      <c r="H672" s="486"/>
      <c r="I672" s="486"/>
      <c r="J672" s="480"/>
      <c r="K672" s="480"/>
      <c r="L672" s="556"/>
      <c r="M672" s="511"/>
      <c r="N672" s="86">
        <v>1.2467699999999999</v>
      </c>
      <c r="O672" s="86">
        <v>0</v>
      </c>
      <c r="P672" s="86">
        <v>0</v>
      </c>
      <c r="Q672" s="86">
        <v>0</v>
      </c>
      <c r="R672" s="86">
        <v>0</v>
      </c>
      <c r="S672" s="86">
        <v>0</v>
      </c>
      <c r="T672" s="86">
        <v>0</v>
      </c>
      <c r="U672" s="9">
        <f t="shared" si="309"/>
        <v>1.2467699999999999</v>
      </c>
      <c r="V672" s="205" t="s">
        <v>52</v>
      </c>
      <c r="W672" s="192">
        <v>0</v>
      </c>
      <c r="X672" s="192">
        <v>0</v>
      </c>
      <c r="Y672" s="192">
        <v>0</v>
      </c>
      <c r="Z672" s="192">
        <v>0</v>
      </c>
      <c r="AA672" s="192">
        <v>0</v>
      </c>
      <c r="AB672" s="192">
        <v>0</v>
      </c>
      <c r="AC672" s="192">
        <v>0</v>
      </c>
      <c r="AD672" s="192">
        <v>0</v>
      </c>
      <c r="AE672" s="192">
        <v>0</v>
      </c>
      <c r="AF672" s="192">
        <v>0</v>
      </c>
      <c r="AG672" s="192">
        <v>0</v>
      </c>
      <c r="AH672" s="86">
        <v>0</v>
      </c>
      <c r="AI672" s="86">
        <v>0</v>
      </c>
      <c r="AJ672" s="86">
        <v>0</v>
      </c>
      <c r="AK672" s="192">
        <v>0</v>
      </c>
      <c r="AL672" s="192">
        <v>0</v>
      </c>
      <c r="AM672" s="192">
        <v>0</v>
      </c>
      <c r="AN672" s="192">
        <v>0</v>
      </c>
      <c r="AO672" s="192">
        <v>0</v>
      </c>
      <c r="AP672" s="192">
        <v>0</v>
      </c>
      <c r="AQ672" s="192">
        <v>0</v>
      </c>
      <c r="AR672" s="192">
        <v>0</v>
      </c>
      <c r="AS672" s="192">
        <v>0</v>
      </c>
      <c r="AT672" s="192">
        <v>0</v>
      </c>
      <c r="AU672" s="86">
        <v>0</v>
      </c>
      <c r="AV672" s="303"/>
    </row>
    <row r="673" spans="1:48" x14ac:dyDescent="0.25">
      <c r="A673" s="532"/>
      <c r="B673" s="484"/>
      <c r="C673" s="602"/>
      <c r="D673" s="563"/>
      <c r="E673" s="566"/>
      <c r="F673" s="487"/>
      <c r="G673" s="487"/>
      <c r="H673" s="487"/>
      <c r="I673" s="487"/>
      <c r="J673" s="481"/>
      <c r="K673" s="481"/>
      <c r="L673" s="557"/>
      <c r="M673" s="512"/>
      <c r="N673" s="88">
        <f>SUM(N668:N672)</f>
        <v>1.2467699999999999</v>
      </c>
      <c r="O673" s="88">
        <f t="shared" ref="O673:T673" si="310">SUM(O668:O672)</f>
        <v>0</v>
      </c>
      <c r="P673" s="88">
        <f t="shared" si="310"/>
        <v>0</v>
      </c>
      <c r="Q673" s="176">
        <f t="shared" si="310"/>
        <v>0</v>
      </c>
      <c r="R673" s="176">
        <f t="shared" si="310"/>
        <v>21.288360000000001</v>
      </c>
      <c r="S673" s="176">
        <f t="shared" si="310"/>
        <v>0</v>
      </c>
      <c r="T673" s="176">
        <f t="shared" si="310"/>
        <v>0</v>
      </c>
      <c r="U673" s="177">
        <f t="shared" si="309"/>
        <v>22.535130000000002</v>
      </c>
      <c r="V673" s="178" t="s">
        <v>11</v>
      </c>
      <c r="W673" s="194">
        <f t="shared" ref="W673:AU673" si="311">SUM(W668:W672)</f>
        <v>0</v>
      </c>
      <c r="X673" s="194">
        <f t="shared" si="311"/>
        <v>0</v>
      </c>
      <c r="Y673" s="194">
        <f t="shared" si="311"/>
        <v>0</v>
      </c>
      <c r="Z673" s="194">
        <f t="shared" si="311"/>
        <v>0</v>
      </c>
      <c r="AA673" s="194">
        <f t="shared" si="311"/>
        <v>0</v>
      </c>
      <c r="AB673" s="194">
        <f t="shared" si="311"/>
        <v>0</v>
      </c>
      <c r="AC673" s="194">
        <f t="shared" si="311"/>
        <v>0</v>
      </c>
      <c r="AD673" s="194">
        <f t="shared" si="311"/>
        <v>0</v>
      </c>
      <c r="AE673" s="194">
        <f t="shared" si="311"/>
        <v>0</v>
      </c>
      <c r="AF673" s="194">
        <f t="shared" si="311"/>
        <v>0</v>
      </c>
      <c r="AG673" s="194">
        <f t="shared" si="311"/>
        <v>0</v>
      </c>
      <c r="AH673" s="176">
        <f t="shared" si="311"/>
        <v>0</v>
      </c>
      <c r="AI673" s="176">
        <f t="shared" si="311"/>
        <v>0</v>
      </c>
      <c r="AJ673" s="176">
        <f t="shared" si="311"/>
        <v>0</v>
      </c>
      <c r="AK673" s="194">
        <f t="shared" si="311"/>
        <v>0</v>
      </c>
      <c r="AL673" s="194">
        <f t="shared" si="311"/>
        <v>0</v>
      </c>
      <c r="AM673" s="194">
        <f t="shared" si="311"/>
        <v>0</v>
      </c>
      <c r="AN673" s="194">
        <f t="shared" si="311"/>
        <v>0</v>
      </c>
      <c r="AO673" s="194">
        <f t="shared" si="311"/>
        <v>0</v>
      </c>
      <c r="AP673" s="194">
        <f t="shared" si="311"/>
        <v>0</v>
      </c>
      <c r="AQ673" s="194">
        <f t="shared" si="311"/>
        <v>0</v>
      </c>
      <c r="AR673" s="194">
        <f t="shared" si="311"/>
        <v>0</v>
      </c>
      <c r="AS673" s="194">
        <f t="shared" si="311"/>
        <v>0</v>
      </c>
      <c r="AT673" s="194">
        <f t="shared" si="311"/>
        <v>0</v>
      </c>
      <c r="AU673" s="176">
        <f t="shared" si="311"/>
        <v>0</v>
      </c>
      <c r="AV673" s="329"/>
    </row>
    <row r="674" spans="1:48" ht="15.75" customHeight="1" x14ac:dyDescent="0.25">
      <c r="A674" s="532"/>
      <c r="B674" s="534" t="s">
        <v>714</v>
      </c>
      <c r="C674" s="600" t="s">
        <v>715</v>
      </c>
      <c r="D674" s="523" t="s">
        <v>660</v>
      </c>
      <c r="E674" s="516" t="s">
        <v>716</v>
      </c>
      <c r="F674" s="6" t="s">
        <v>18</v>
      </c>
      <c r="G674" s="6" t="s">
        <v>20</v>
      </c>
      <c r="H674" s="6" t="s">
        <v>59</v>
      </c>
      <c r="I674" s="6" t="s">
        <v>58</v>
      </c>
      <c r="J674" s="507">
        <v>2022</v>
      </c>
      <c r="K674" s="507">
        <v>2022</v>
      </c>
      <c r="L674" s="510">
        <v>2.8780000000000001</v>
      </c>
      <c r="M674" s="510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205" t="s">
        <v>3</v>
      </c>
      <c r="W674" s="94">
        <v>2878.15</v>
      </c>
      <c r="X674" s="94">
        <f>X675</f>
        <v>0</v>
      </c>
      <c r="Y674" s="94">
        <f t="shared" ref="Y674:AS674" si="312">Y675</f>
        <v>0</v>
      </c>
      <c r="Z674" s="94">
        <f t="shared" si="312"/>
        <v>0</v>
      </c>
      <c r="AA674" s="94">
        <f t="shared" si="312"/>
        <v>0</v>
      </c>
      <c r="AB674" s="94">
        <f t="shared" si="312"/>
        <v>0</v>
      </c>
      <c r="AC674" s="94">
        <f t="shared" si="312"/>
        <v>0</v>
      </c>
      <c r="AD674" s="94">
        <f t="shared" si="312"/>
        <v>0</v>
      </c>
      <c r="AE674" s="94">
        <f t="shared" si="312"/>
        <v>0</v>
      </c>
      <c r="AF674" s="94">
        <f t="shared" si="312"/>
        <v>0</v>
      </c>
      <c r="AG674" s="94">
        <f t="shared" si="312"/>
        <v>0</v>
      </c>
      <c r="AH674" s="94">
        <f t="shared" si="312"/>
        <v>0</v>
      </c>
      <c r="AI674" s="94">
        <f t="shared" si="312"/>
        <v>0</v>
      </c>
      <c r="AJ674" s="94">
        <f t="shared" si="312"/>
        <v>0</v>
      </c>
      <c r="AK674" s="94">
        <f t="shared" si="312"/>
        <v>0</v>
      </c>
      <c r="AL674" s="94">
        <f t="shared" si="312"/>
        <v>0</v>
      </c>
      <c r="AM674" s="94">
        <f t="shared" si="312"/>
        <v>0</v>
      </c>
      <c r="AN674" s="94">
        <f t="shared" si="312"/>
        <v>0</v>
      </c>
      <c r="AO674" s="94">
        <f t="shared" si="312"/>
        <v>0</v>
      </c>
      <c r="AP674" s="94">
        <f t="shared" si="312"/>
        <v>0</v>
      </c>
      <c r="AQ674" s="94">
        <f t="shared" si="312"/>
        <v>0</v>
      </c>
      <c r="AR674" s="94">
        <f t="shared" si="312"/>
        <v>0</v>
      </c>
      <c r="AS674" s="94">
        <f t="shared" si="312"/>
        <v>0</v>
      </c>
      <c r="AT674" s="94">
        <v>0</v>
      </c>
      <c r="AU674" s="9">
        <v>0</v>
      </c>
      <c r="AV674" s="583" t="s">
        <v>1004</v>
      </c>
    </row>
    <row r="675" spans="1:48" s="276" customFormat="1" ht="31.5" hidden="1" customHeight="1" x14ac:dyDescent="0.2">
      <c r="A675" s="532"/>
      <c r="B675" s="535"/>
      <c r="C675" s="601"/>
      <c r="D675" s="524"/>
      <c r="E675" s="517"/>
      <c r="F675" s="287"/>
      <c r="G675" s="287"/>
      <c r="H675" s="287"/>
      <c r="I675" s="287"/>
      <c r="J675" s="508"/>
      <c r="K675" s="508"/>
      <c r="L675" s="511"/>
      <c r="M675" s="511"/>
      <c r="N675" s="278"/>
      <c r="O675" s="278"/>
      <c r="P675" s="278"/>
      <c r="Q675" s="278"/>
      <c r="R675" s="278"/>
      <c r="S675" s="278"/>
      <c r="T675" s="278"/>
      <c r="U675" s="278"/>
      <c r="V675" s="288" t="s">
        <v>970</v>
      </c>
      <c r="W675" s="275"/>
      <c r="X675" s="275"/>
      <c r="Y675" s="275"/>
      <c r="Z675" s="275"/>
      <c r="AA675" s="275"/>
      <c r="AB675" s="275"/>
      <c r="AC675" s="275"/>
      <c r="AD675" s="275"/>
      <c r="AE675" s="275"/>
      <c r="AF675" s="275"/>
      <c r="AG675" s="275"/>
      <c r="AH675" s="278"/>
      <c r="AI675" s="278"/>
      <c r="AJ675" s="278"/>
      <c r="AK675" s="275"/>
      <c r="AL675" s="275"/>
      <c r="AM675" s="275"/>
      <c r="AN675" s="275"/>
      <c r="AO675" s="275"/>
      <c r="AP675" s="275"/>
      <c r="AQ675" s="275"/>
      <c r="AR675" s="275"/>
      <c r="AS675" s="275"/>
      <c r="AT675" s="275"/>
      <c r="AU675" s="278"/>
      <c r="AV675" s="584"/>
    </row>
    <row r="676" spans="1:48" ht="18" customHeight="1" x14ac:dyDescent="0.25">
      <c r="A676" s="532"/>
      <c r="B676" s="535"/>
      <c r="C676" s="601"/>
      <c r="D676" s="524"/>
      <c r="E676" s="517"/>
      <c r="F676" s="97" t="s">
        <v>19</v>
      </c>
      <c r="G676" s="97" t="s">
        <v>22</v>
      </c>
      <c r="H676" s="97" t="s">
        <v>59</v>
      </c>
      <c r="I676" s="97" t="s">
        <v>717</v>
      </c>
      <c r="J676" s="508"/>
      <c r="K676" s="508"/>
      <c r="L676" s="511"/>
      <c r="M676" s="511"/>
      <c r="N676" s="84">
        <v>0</v>
      </c>
      <c r="O676" s="84">
        <v>0</v>
      </c>
      <c r="P676" s="84">
        <v>0</v>
      </c>
      <c r="Q676" s="84">
        <v>0</v>
      </c>
      <c r="R676" s="84">
        <v>0</v>
      </c>
      <c r="S676" s="84">
        <v>0</v>
      </c>
      <c r="T676" s="84">
        <v>0</v>
      </c>
      <c r="U676" s="84">
        <f t="shared" ref="U676:U680" si="313">SUM(N676:T676)</f>
        <v>0</v>
      </c>
      <c r="V676" s="172" t="s">
        <v>8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193">
        <v>0</v>
      </c>
      <c r="AD676" s="193">
        <v>0</v>
      </c>
      <c r="AE676" s="193">
        <v>0</v>
      </c>
      <c r="AF676" s="193">
        <v>0</v>
      </c>
      <c r="AG676" s="193">
        <v>0</v>
      </c>
      <c r="AH676" s="84">
        <v>0</v>
      </c>
      <c r="AI676" s="84">
        <v>0</v>
      </c>
      <c r="AJ676" s="84">
        <v>0</v>
      </c>
      <c r="AK676" s="193">
        <v>0</v>
      </c>
      <c r="AL676" s="193">
        <v>0</v>
      </c>
      <c r="AM676" s="193">
        <v>0</v>
      </c>
      <c r="AN676" s="193">
        <v>0</v>
      </c>
      <c r="AO676" s="193">
        <v>0</v>
      </c>
      <c r="AP676" s="193">
        <v>0</v>
      </c>
      <c r="AQ676" s="193">
        <v>0</v>
      </c>
      <c r="AR676" s="193">
        <v>0</v>
      </c>
      <c r="AS676" s="193">
        <v>0</v>
      </c>
      <c r="AT676" s="193">
        <v>0</v>
      </c>
      <c r="AU676" s="84">
        <v>0</v>
      </c>
      <c r="AV676" s="584"/>
    </row>
    <row r="677" spans="1:48" ht="21" customHeight="1" x14ac:dyDescent="0.25">
      <c r="A677" s="532"/>
      <c r="B677" s="535"/>
      <c r="C677" s="601"/>
      <c r="D677" s="524"/>
      <c r="E677" s="517"/>
      <c r="F677" s="513" t="s">
        <v>39</v>
      </c>
      <c r="G677" s="513" t="s">
        <v>21</v>
      </c>
      <c r="H677" s="513" t="s">
        <v>59</v>
      </c>
      <c r="I677" s="513" t="s">
        <v>376</v>
      </c>
      <c r="J677" s="508"/>
      <c r="K677" s="508"/>
      <c r="L677" s="511"/>
      <c r="M677" s="511"/>
      <c r="N677" s="84">
        <v>0</v>
      </c>
      <c r="O677" s="84">
        <v>0</v>
      </c>
      <c r="P677" s="84">
        <v>0</v>
      </c>
      <c r="Q677" s="84">
        <v>0</v>
      </c>
      <c r="R677" s="84">
        <v>0</v>
      </c>
      <c r="S677" s="84">
        <v>0</v>
      </c>
      <c r="T677" s="84">
        <v>0</v>
      </c>
      <c r="U677" s="84">
        <f>SUM(N677:T677)</f>
        <v>0</v>
      </c>
      <c r="V677" s="171" t="s">
        <v>50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193">
        <v>0</v>
      </c>
      <c r="AD677" s="193">
        <v>0</v>
      </c>
      <c r="AE677" s="193">
        <v>0</v>
      </c>
      <c r="AF677" s="193">
        <v>0</v>
      </c>
      <c r="AG677" s="193">
        <v>0</v>
      </c>
      <c r="AH677" s="84">
        <v>0</v>
      </c>
      <c r="AI677" s="84">
        <v>0</v>
      </c>
      <c r="AJ677" s="84">
        <v>0</v>
      </c>
      <c r="AK677" s="193">
        <v>0</v>
      </c>
      <c r="AL677" s="193">
        <v>0</v>
      </c>
      <c r="AM677" s="193">
        <v>0</v>
      </c>
      <c r="AN677" s="193">
        <v>0</v>
      </c>
      <c r="AO677" s="193">
        <v>0</v>
      </c>
      <c r="AP677" s="193">
        <v>0</v>
      </c>
      <c r="AQ677" s="193">
        <v>0</v>
      </c>
      <c r="AR677" s="193">
        <v>0</v>
      </c>
      <c r="AS677" s="193">
        <v>0</v>
      </c>
      <c r="AT677" s="193">
        <v>0</v>
      </c>
      <c r="AU677" s="84">
        <v>0</v>
      </c>
      <c r="AV677" s="584"/>
    </row>
    <row r="678" spans="1:48" x14ac:dyDescent="0.25">
      <c r="A678" s="532"/>
      <c r="B678" s="535"/>
      <c r="C678" s="601"/>
      <c r="D678" s="524"/>
      <c r="E678" s="517"/>
      <c r="F678" s="514"/>
      <c r="G678" s="514"/>
      <c r="H678" s="514"/>
      <c r="I678" s="514"/>
      <c r="J678" s="508"/>
      <c r="K678" s="508"/>
      <c r="L678" s="511"/>
      <c r="M678" s="511"/>
      <c r="N678" s="84">
        <v>0</v>
      </c>
      <c r="O678" s="84">
        <v>0</v>
      </c>
      <c r="P678" s="84">
        <v>0</v>
      </c>
      <c r="Q678" s="84">
        <v>0</v>
      </c>
      <c r="R678" s="84">
        <v>0</v>
      </c>
      <c r="S678" s="84">
        <v>0</v>
      </c>
      <c r="T678" s="84">
        <v>0</v>
      </c>
      <c r="U678" s="84">
        <f t="shared" si="313"/>
        <v>0</v>
      </c>
      <c r="V678" s="171" t="s">
        <v>51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193">
        <v>0</v>
      </c>
      <c r="AD678" s="193">
        <v>0</v>
      </c>
      <c r="AE678" s="193">
        <v>0</v>
      </c>
      <c r="AF678" s="193">
        <v>0</v>
      </c>
      <c r="AG678" s="193">
        <v>0</v>
      </c>
      <c r="AH678" s="84">
        <v>0</v>
      </c>
      <c r="AI678" s="84">
        <v>0</v>
      </c>
      <c r="AJ678" s="84">
        <v>0</v>
      </c>
      <c r="AK678" s="193">
        <v>0</v>
      </c>
      <c r="AL678" s="193">
        <v>0</v>
      </c>
      <c r="AM678" s="193">
        <v>0</v>
      </c>
      <c r="AN678" s="193">
        <v>0</v>
      </c>
      <c r="AO678" s="193">
        <v>0</v>
      </c>
      <c r="AP678" s="193">
        <v>0</v>
      </c>
      <c r="AQ678" s="193">
        <v>0</v>
      </c>
      <c r="AR678" s="193">
        <v>0</v>
      </c>
      <c r="AS678" s="193">
        <v>0</v>
      </c>
      <c r="AT678" s="193">
        <v>0</v>
      </c>
      <c r="AU678" s="84">
        <v>0</v>
      </c>
      <c r="AV678" s="584"/>
    </row>
    <row r="679" spans="1:48" ht="15.75" customHeight="1" x14ac:dyDescent="0.25">
      <c r="A679" s="532"/>
      <c r="B679" s="535"/>
      <c r="C679" s="601"/>
      <c r="D679" s="524"/>
      <c r="E679" s="517"/>
      <c r="F679" s="514"/>
      <c r="G679" s="514"/>
      <c r="H679" s="514"/>
      <c r="I679" s="514"/>
      <c r="J679" s="508"/>
      <c r="K679" s="508"/>
      <c r="L679" s="511"/>
      <c r="M679" s="511"/>
      <c r="N679" s="87">
        <v>0</v>
      </c>
      <c r="O679" s="87">
        <v>0</v>
      </c>
      <c r="P679" s="87">
        <v>0</v>
      </c>
      <c r="Q679" s="87">
        <v>0</v>
      </c>
      <c r="R679" s="87">
        <v>0</v>
      </c>
      <c r="S679" s="87">
        <v>0</v>
      </c>
      <c r="T679" s="87">
        <v>0</v>
      </c>
      <c r="U679" s="84">
        <f t="shared" si="313"/>
        <v>0</v>
      </c>
      <c r="V679" s="171" t="s">
        <v>52</v>
      </c>
      <c r="W679" s="208">
        <v>0</v>
      </c>
      <c r="X679" s="208">
        <v>0</v>
      </c>
      <c r="Y679" s="208">
        <v>0</v>
      </c>
      <c r="Z679" s="208">
        <v>0</v>
      </c>
      <c r="AA679" s="208">
        <v>0</v>
      </c>
      <c r="AB679" s="208">
        <v>0</v>
      </c>
      <c r="AC679" s="208">
        <v>0</v>
      </c>
      <c r="AD679" s="208">
        <v>0</v>
      </c>
      <c r="AE679" s="208">
        <v>0</v>
      </c>
      <c r="AF679" s="208">
        <v>0</v>
      </c>
      <c r="AG679" s="208">
        <v>0</v>
      </c>
      <c r="AH679" s="87">
        <v>0</v>
      </c>
      <c r="AI679" s="87">
        <v>0</v>
      </c>
      <c r="AJ679" s="87">
        <v>0</v>
      </c>
      <c r="AK679" s="208">
        <v>0</v>
      </c>
      <c r="AL679" s="208">
        <v>0</v>
      </c>
      <c r="AM679" s="208">
        <v>0</v>
      </c>
      <c r="AN679" s="208">
        <v>0</v>
      </c>
      <c r="AO679" s="208">
        <v>0</v>
      </c>
      <c r="AP679" s="208">
        <v>0</v>
      </c>
      <c r="AQ679" s="208">
        <v>0</v>
      </c>
      <c r="AR679" s="208">
        <v>0</v>
      </c>
      <c r="AS679" s="208">
        <v>0</v>
      </c>
      <c r="AT679" s="208">
        <v>0</v>
      </c>
      <c r="AU679" s="87">
        <v>0</v>
      </c>
      <c r="AV679" s="586"/>
    </row>
    <row r="680" spans="1:48" x14ac:dyDescent="0.25">
      <c r="A680" s="533"/>
      <c r="B680" s="536"/>
      <c r="C680" s="602"/>
      <c r="D680" s="525"/>
      <c r="E680" s="518"/>
      <c r="F680" s="515"/>
      <c r="G680" s="515"/>
      <c r="H680" s="515"/>
      <c r="I680" s="515"/>
      <c r="J680" s="509"/>
      <c r="K680" s="509"/>
      <c r="L680" s="512"/>
      <c r="M680" s="512"/>
      <c r="N680" s="89">
        <f>SUM(N674:N679)</f>
        <v>0</v>
      </c>
      <c r="O680" s="89">
        <f t="shared" ref="O680:T680" si="314">SUM(O674:O679)</f>
        <v>0</v>
      </c>
      <c r="P680" s="89">
        <f t="shared" si="314"/>
        <v>0</v>
      </c>
      <c r="Q680" s="176">
        <f t="shared" si="314"/>
        <v>2.8781500000000002</v>
      </c>
      <c r="R680" s="176">
        <f t="shared" si="314"/>
        <v>0</v>
      </c>
      <c r="S680" s="176">
        <f t="shared" si="314"/>
        <v>0</v>
      </c>
      <c r="T680" s="176">
        <f t="shared" si="314"/>
        <v>0</v>
      </c>
      <c r="U680" s="177">
        <f t="shared" si="313"/>
        <v>2.8781500000000002</v>
      </c>
      <c r="V680" s="178" t="s">
        <v>11</v>
      </c>
      <c r="W680" s="194">
        <f t="shared" ref="W680:AU680" si="315">SUM(W674:W679)</f>
        <v>2878.15</v>
      </c>
      <c r="X680" s="194">
        <f>X674</f>
        <v>0</v>
      </c>
      <c r="Y680" s="194">
        <f t="shared" ref="Y680:AS680" si="316">Y674</f>
        <v>0</v>
      </c>
      <c r="Z680" s="194">
        <f t="shared" si="316"/>
        <v>0</v>
      </c>
      <c r="AA680" s="194">
        <f t="shared" si="316"/>
        <v>0</v>
      </c>
      <c r="AB680" s="194">
        <f t="shared" si="316"/>
        <v>0</v>
      </c>
      <c r="AC680" s="194">
        <f t="shared" si="316"/>
        <v>0</v>
      </c>
      <c r="AD680" s="194">
        <f t="shared" si="316"/>
        <v>0</v>
      </c>
      <c r="AE680" s="194">
        <f t="shared" si="316"/>
        <v>0</v>
      </c>
      <c r="AF680" s="194">
        <f t="shared" si="316"/>
        <v>0</v>
      </c>
      <c r="AG680" s="194">
        <f t="shared" si="316"/>
        <v>0</v>
      </c>
      <c r="AH680" s="194">
        <f t="shared" si="316"/>
        <v>0</v>
      </c>
      <c r="AI680" s="194">
        <f t="shared" si="316"/>
        <v>0</v>
      </c>
      <c r="AJ680" s="194">
        <f t="shared" si="316"/>
        <v>0</v>
      </c>
      <c r="AK680" s="194">
        <f t="shared" si="316"/>
        <v>0</v>
      </c>
      <c r="AL680" s="194">
        <f t="shared" si="316"/>
        <v>0</v>
      </c>
      <c r="AM680" s="194">
        <f t="shared" si="316"/>
        <v>0</v>
      </c>
      <c r="AN680" s="194">
        <f t="shared" si="316"/>
        <v>0</v>
      </c>
      <c r="AO680" s="194">
        <f t="shared" si="316"/>
        <v>0</v>
      </c>
      <c r="AP680" s="194">
        <f t="shared" si="316"/>
        <v>0</v>
      </c>
      <c r="AQ680" s="194">
        <f t="shared" si="316"/>
        <v>0</v>
      </c>
      <c r="AR680" s="194">
        <f t="shared" si="316"/>
        <v>0</v>
      </c>
      <c r="AS680" s="194">
        <f t="shared" si="316"/>
        <v>0</v>
      </c>
      <c r="AT680" s="194">
        <f t="shared" si="315"/>
        <v>0</v>
      </c>
      <c r="AU680" s="176">
        <f t="shared" si="315"/>
        <v>0</v>
      </c>
      <c r="AV680" s="329"/>
    </row>
    <row r="681" spans="1:48" ht="19.5" hidden="1" customHeight="1" x14ac:dyDescent="0.25">
      <c r="A681" s="503" t="s">
        <v>718</v>
      </c>
      <c r="B681" s="504"/>
      <c r="C681" s="504"/>
      <c r="D681" s="504"/>
      <c r="E681" s="504"/>
      <c r="F681" s="504"/>
      <c r="G681" s="504"/>
      <c r="H681" s="504"/>
      <c r="I681" s="504"/>
      <c r="J681" s="504"/>
      <c r="K681" s="504"/>
      <c r="L681" s="504"/>
      <c r="M681" s="504"/>
      <c r="N681" s="504"/>
      <c r="O681" s="504"/>
      <c r="P681" s="504"/>
      <c r="Q681" s="504"/>
      <c r="R681" s="504"/>
      <c r="S681" s="504"/>
      <c r="T681" s="504"/>
      <c r="U681" s="504"/>
      <c r="V681" s="504"/>
      <c r="W681" s="505"/>
      <c r="X681" s="505"/>
      <c r="Y681" s="505"/>
      <c r="Z681" s="505"/>
      <c r="AA681" s="505"/>
      <c r="AB681" s="505"/>
      <c r="AC681" s="505"/>
      <c r="AD681" s="505"/>
      <c r="AE681" s="505"/>
      <c r="AF681" s="505"/>
      <c r="AG681" s="505"/>
      <c r="AH681" s="505"/>
      <c r="AI681" s="505"/>
      <c r="AJ681" s="505"/>
      <c r="AK681" s="505"/>
      <c r="AL681" s="505"/>
      <c r="AM681" s="505"/>
      <c r="AN681" s="505"/>
      <c r="AO681" s="505"/>
      <c r="AP681" s="505"/>
      <c r="AQ681" s="505"/>
      <c r="AR681" s="505"/>
      <c r="AS681" s="505"/>
      <c r="AT681" s="505"/>
      <c r="AU681" s="505"/>
      <c r="AV681" s="506"/>
    </row>
    <row r="682" spans="1:48" ht="15.75" customHeight="1" x14ac:dyDescent="0.25">
      <c r="A682" s="418" t="s">
        <v>54</v>
      </c>
      <c r="B682" s="482" t="s">
        <v>719</v>
      </c>
      <c r="C682" s="600" t="s">
        <v>720</v>
      </c>
      <c r="D682" s="523" t="s">
        <v>660</v>
      </c>
      <c r="E682" s="516" t="s">
        <v>721</v>
      </c>
      <c r="F682" s="6" t="s">
        <v>18</v>
      </c>
      <c r="G682" s="6" t="s">
        <v>20</v>
      </c>
      <c r="H682" s="6" t="s">
        <v>59</v>
      </c>
      <c r="I682" s="6" t="s">
        <v>722</v>
      </c>
      <c r="J682" s="479">
        <v>2023</v>
      </c>
      <c r="K682" s="479">
        <v>2025</v>
      </c>
      <c r="L682" s="488">
        <v>3.738</v>
      </c>
      <c r="M682" s="510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205" t="s">
        <v>3</v>
      </c>
      <c r="W682" s="94">
        <v>0</v>
      </c>
      <c r="X682" s="94">
        <v>0</v>
      </c>
      <c r="Y682" s="94">
        <v>0</v>
      </c>
      <c r="Z682" s="94">
        <v>0</v>
      </c>
      <c r="AA682" s="94">
        <v>0</v>
      </c>
      <c r="AB682" s="94">
        <v>0</v>
      </c>
      <c r="AC682" s="94">
        <v>0</v>
      </c>
      <c r="AD682" s="94">
        <v>0</v>
      </c>
      <c r="AE682" s="94">
        <v>0</v>
      </c>
      <c r="AF682" s="94">
        <v>0</v>
      </c>
      <c r="AG682" s="94">
        <v>0</v>
      </c>
      <c r="AH682" s="9">
        <v>0</v>
      </c>
      <c r="AI682" s="9">
        <v>0</v>
      </c>
      <c r="AJ682" s="9">
        <v>0</v>
      </c>
      <c r="AK682" s="94">
        <v>0</v>
      </c>
      <c r="AL682" s="94">
        <v>0</v>
      </c>
      <c r="AM682" s="94">
        <v>0</v>
      </c>
      <c r="AN682" s="94">
        <v>0</v>
      </c>
      <c r="AO682" s="94">
        <v>0</v>
      </c>
      <c r="AP682" s="94">
        <v>0</v>
      </c>
      <c r="AQ682" s="94">
        <v>0</v>
      </c>
      <c r="AR682" s="94">
        <v>0</v>
      </c>
      <c r="AS682" s="94">
        <v>0</v>
      </c>
      <c r="AT682" s="94">
        <v>0</v>
      </c>
      <c r="AU682" s="9">
        <v>0</v>
      </c>
      <c r="AV682" s="303"/>
    </row>
    <row r="683" spans="1:48" ht="19.5" customHeight="1" x14ac:dyDescent="0.25">
      <c r="A683" s="419"/>
      <c r="B683" s="483"/>
      <c r="C683" s="601"/>
      <c r="D683" s="524"/>
      <c r="E683" s="517"/>
      <c r="F683" s="24" t="s">
        <v>19</v>
      </c>
      <c r="G683" s="24" t="s">
        <v>22</v>
      </c>
      <c r="H683" s="24" t="s">
        <v>59</v>
      </c>
      <c r="I683" s="97" t="s">
        <v>676</v>
      </c>
      <c r="J683" s="480"/>
      <c r="K683" s="480"/>
      <c r="L683" s="556"/>
      <c r="M683" s="511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84">
        <f t="shared" ref="U683:U687" si="317">SUM(N683:T683)</f>
        <v>0</v>
      </c>
      <c r="V683" s="173" t="s">
        <v>8</v>
      </c>
      <c r="W683" s="94">
        <v>0</v>
      </c>
      <c r="X683" s="94">
        <v>0</v>
      </c>
      <c r="Y683" s="94">
        <v>0</v>
      </c>
      <c r="Z683" s="94">
        <v>0</v>
      </c>
      <c r="AA683" s="94">
        <v>0</v>
      </c>
      <c r="AB683" s="94">
        <v>0</v>
      </c>
      <c r="AC683" s="94">
        <v>0</v>
      </c>
      <c r="AD683" s="94">
        <v>0</v>
      </c>
      <c r="AE683" s="94">
        <v>0</v>
      </c>
      <c r="AF683" s="94">
        <v>0</v>
      </c>
      <c r="AG683" s="94">
        <v>0</v>
      </c>
      <c r="AH683" s="9">
        <v>0</v>
      </c>
      <c r="AI683" s="9">
        <v>0</v>
      </c>
      <c r="AJ683" s="9">
        <v>0</v>
      </c>
      <c r="AK683" s="94">
        <v>0</v>
      </c>
      <c r="AL683" s="94">
        <v>0</v>
      </c>
      <c r="AM683" s="94">
        <v>0</v>
      </c>
      <c r="AN683" s="94">
        <v>0</v>
      </c>
      <c r="AO683" s="94">
        <v>0</v>
      </c>
      <c r="AP683" s="94">
        <v>0</v>
      </c>
      <c r="AQ683" s="94">
        <v>0</v>
      </c>
      <c r="AR683" s="94">
        <v>0</v>
      </c>
      <c r="AS683" s="94">
        <v>0</v>
      </c>
      <c r="AT683" s="94">
        <v>0</v>
      </c>
      <c r="AU683" s="9">
        <v>0</v>
      </c>
      <c r="AV683" s="303"/>
    </row>
    <row r="684" spans="1:48" ht="21" customHeight="1" x14ac:dyDescent="0.25">
      <c r="A684" s="419"/>
      <c r="B684" s="483"/>
      <c r="C684" s="601"/>
      <c r="D684" s="524"/>
      <c r="E684" s="517"/>
      <c r="F684" s="485" t="s">
        <v>39</v>
      </c>
      <c r="G684" s="485" t="s">
        <v>21</v>
      </c>
      <c r="H684" s="485" t="s">
        <v>59</v>
      </c>
      <c r="I684" s="513" t="s">
        <v>302</v>
      </c>
      <c r="J684" s="480"/>
      <c r="K684" s="480"/>
      <c r="L684" s="556"/>
      <c r="M684" s="511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84">
        <f>SUM(N684:T684)</f>
        <v>0</v>
      </c>
      <c r="V684" s="205" t="s">
        <v>50</v>
      </c>
      <c r="W684" s="94">
        <v>0</v>
      </c>
      <c r="X684" s="94">
        <v>0</v>
      </c>
      <c r="Y684" s="94">
        <v>0</v>
      </c>
      <c r="Z684" s="94">
        <v>0</v>
      </c>
      <c r="AA684" s="94">
        <v>0</v>
      </c>
      <c r="AB684" s="94">
        <v>0</v>
      </c>
      <c r="AC684" s="94">
        <v>0</v>
      </c>
      <c r="AD684" s="94">
        <v>0</v>
      </c>
      <c r="AE684" s="94">
        <v>0</v>
      </c>
      <c r="AF684" s="94">
        <v>0</v>
      </c>
      <c r="AG684" s="94">
        <v>0</v>
      </c>
      <c r="AH684" s="9">
        <v>0</v>
      </c>
      <c r="AI684" s="9">
        <v>0</v>
      </c>
      <c r="AJ684" s="9">
        <v>0</v>
      </c>
      <c r="AK684" s="94">
        <v>0</v>
      </c>
      <c r="AL684" s="94">
        <v>0</v>
      </c>
      <c r="AM684" s="94">
        <v>0</v>
      </c>
      <c r="AN684" s="94">
        <v>0</v>
      </c>
      <c r="AO684" s="94">
        <v>0</v>
      </c>
      <c r="AP684" s="94">
        <v>0</v>
      </c>
      <c r="AQ684" s="94">
        <v>0</v>
      </c>
      <c r="AR684" s="94">
        <v>0</v>
      </c>
      <c r="AS684" s="94">
        <v>0</v>
      </c>
      <c r="AT684" s="94">
        <v>0</v>
      </c>
      <c r="AU684" s="9">
        <v>0</v>
      </c>
      <c r="AV684" s="303"/>
    </row>
    <row r="685" spans="1:48" ht="15.75" customHeight="1" x14ac:dyDescent="0.25">
      <c r="A685" s="419"/>
      <c r="B685" s="483"/>
      <c r="C685" s="601"/>
      <c r="D685" s="524"/>
      <c r="E685" s="517"/>
      <c r="F685" s="486"/>
      <c r="G685" s="486"/>
      <c r="H685" s="486"/>
      <c r="I685" s="514"/>
      <c r="J685" s="480"/>
      <c r="K685" s="480"/>
      <c r="L685" s="556"/>
      <c r="M685" s="511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84">
        <f t="shared" si="317"/>
        <v>0</v>
      </c>
      <c r="V685" s="205" t="s">
        <v>51</v>
      </c>
      <c r="W685" s="94">
        <v>0</v>
      </c>
      <c r="X685" s="94">
        <v>0</v>
      </c>
      <c r="Y685" s="94">
        <v>0</v>
      </c>
      <c r="Z685" s="94">
        <v>0</v>
      </c>
      <c r="AA685" s="94">
        <v>0</v>
      </c>
      <c r="AB685" s="94">
        <v>0</v>
      </c>
      <c r="AC685" s="94">
        <v>0</v>
      </c>
      <c r="AD685" s="94">
        <v>0</v>
      </c>
      <c r="AE685" s="94">
        <v>0</v>
      </c>
      <c r="AF685" s="94">
        <v>0</v>
      </c>
      <c r="AG685" s="94">
        <v>0</v>
      </c>
      <c r="AH685" s="9">
        <v>0</v>
      </c>
      <c r="AI685" s="9">
        <v>0</v>
      </c>
      <c r="AJ685" s="9">
        <v>0</v>
      </c>
      <c r="AK685" s="94">
        <v>0</v>
      </c>
      <c r="AL685" s="94">
        <v>0</v>
      </c>
      <c r="AM685" s="94">
        <v>0</v>
      </c>
      <c r="AN685" s="94">
        <v>0</v>
      </c>
      <c r="AO685" s="94">
        <v>0</v>
      </c>
      <c r="AP685" s="94">
        <v>0</v>
      </c>
      <c r="AQ685" s="94">
        <v>0</v>
      </c>
      <c r="AR685" s="94">
        <v>0</v>
      </c>
      <c r="AS685" s="94">
        <v>0</v>
      </c>
      <c r="AT685" s="94">
        <v>0</v>
      </c>
      <c r="AU685" s="9">
        <v>0</v>
      </c>
      <c r="AV685" s="303"/>
    </row>
    <row r="686" spans="1:48" x14ac:dyDescent="0.25">
      <c r="A686" s="419"/>
      <c r="B686" s="483"/>
      <c r="C686" s="601"/>
      <c r="D686" s="524"/>
      <c r="E686" s="517"/>
      <c r="F686" s="486"/>
      <c r="G686" s="486"/>
      <c r="H686" s="486"/>
      <c r="I686" s="514"/>
      <c r="J686" s="480"/>
      <c r="K686" s="480"/>
      <c r="L686" s="556"/>
      <c r="M686" s="511"/>
      <c r="N686" s="86">
        <v>0</v>
      </c>
      <c r="O686" s="86">
        <v>0</v>
      </c>
      <c r="P686" s="86">
        <v>0</v>
      </c>
      <c r="Q686" s="86">
        <v>0</v>
      </c>
      <c r="R686" s="86">
        <v>0</v>
      </c>
      <c r="S686" s="86">
        <v>0</v>
      </c>
      <c r="T686" s="86">
        <v>0</v>
      </c>
      <c r="U686" s="84">
        <f t="shared" si="317"/>
        <v>0</v>
      </c>
      <c r="V686" s="205" t="s">
        <v>52</v>
      </c>
      <c r="W686" s="192">
        <v>0</v>
      </c>
      <c r="X686" s="192">
        <v>0</v>
      </c>
      <c r="Y686" s="192">
        <v>0</v>
      </c>
      <c r="Z686" s="192">
        <v>0</v>
      </c>
      <c r="AA686" s="192">
        <v>0</v>
      </c>
      <c r="AB686" s="192">
        <v>0</v>
      </c>
      <c r="AC686" s="192">
        <v>0</v>
      </c>
      <c r="AD686" s="192">
        <v>0</v>
      </c>
      <c r="AE686" s="192">
        <v>0</v>
      </c>
      <c r="AF686" s="192">
        <v>0</v>
      </c>
      <c r="AG686" s="192">
        <v>0</v>
      </c>
      <c r="AH686" s="86">
        <v>0</v>
      </c>
      <c r="AI686" s="86">
        <v>0</v>
      </c>
      <c r="AJ686" s="86">
        <v>0</v>
      </c>
      <c r="AK686" s="192">
        <v>0</v>
      </c>
      <c r="AL686" s="192">
        <v>0</v>
      </c>
      <c r="AM686" s="192">
        <v>0</v>
      </c>
      <c r="AN686" s="192">
        <v>0</v>
      </c>
      <c r="AO686" s="192">
        <v>0</v>
      </c>
      <c r="AP686" s="192">
        <v>0</v>
      </c>
      <c r="AQ686" s="192">
        <v>0</v>
      </c>
      <c r="AR686" s="192">
        <v>0</v>
      </c>
      <c r="AS686" s="192">
        <v>0</v>
      </c>
      <c r="AT686" s="192">
        <v>0</v>
      </c>
      <c r="AU686" s="86">
        <v>0</v>
      </c>
      <c r="AV686" s="303"/>
    </row>
    <row r="687" spans="1:48" x14ac:dyDescent="0.25">
      <c r="A687" s="420"/>
      <c r="B687" s="484"/>
      <c r="C687" s="602"/>
      <c r="D687" s="525"/>
      <c r="E687" s="518"/>
      <c r="F687" s="487"/>
      <c r="G687" s="487"/>
      <c r="H687" s="487"/>
      <c r="I687" s="515"/>
      <c r="J687" s="481"/>
      <c r="K687" s="481"/>
      <c r="L687" s="557"/>
      <c r="M687" s="512"/>
      <c r="N687" s="89">
        <f>SUM(N682:N686)</f>
        <v>0</v>
      </c>
      <c r="O687" s="89">
        <f t="shared" ref="O687:T687" si="318">SUM(O682:O686)</f>
        <v>0</v>
      </c>
      <c r="P687" s="89">
        <f t="shared" si="318"/>
        <v>0</v>
      </c>
      <c r="Q687" s="176">
        <f t="shared" si="318"/>
        <v>0</v>
      </c>
      <c r="R687" s="176">
        <f t="shared" si="318"/>
        <v>7.3750000000000009E-4</v>
      </c>
      <c r="S687" s="176">
        <f t="shared" si="318"/>
        <v>7.3750000000000009E-4</v>
      </c>
      <c r="T687" s="176">
        <f t="shared" si="318"/>
        <v>7.3750000000000009E-4</v>
      </c>
      <c r="U687" s="177">
        <f t="shared" si="317"/>
        <v>2.2125000000000001E-3</v>
      </c>
      <c r="V687" s="178" t="s">
        <v>11</v>
      </c>
      <c r="W687" s="194">
        <f t="shared" ref="W687:AU687" si="319">SUM(W682:W686)</f>
        <v>0</v>
      </c>
      <c r="X687" s="194">
        <f t="shared" si="319"/>
        <v>0</v>
      </c>
      <c r="Y687" s="194">
        <f t="shared" si="319"/>
        <v>0</v>
      </c>
      <c r="Z687" s="194">
        <f t="shared" si="319"/>
        <v>0</v>
      </c>
      <c r="AA687" s="194">
        <f t="shared" si="319"/>
        <v>0</v>
      </c>
      <c r="AB687" s="194">
        <f t="shared" si="319"/>
        <v>0</v>
      </c>
      <c r="AC687" s="194">
        <f t="shared" si="319"/>
        <v>0</v>
      </c>
      <c r="AD687" s="194">
        <f t="shared" si="319"/>
        <v>0</v>
      </c>
      <c r="AE687" s="194">
        <f t="shared" si="319"/>
        <v>0</v>
      </c>
      <c r="AF687" s="194">
        <f t="shared" si="319"/>
        <v>0</v>
      </c>
      <c r="AG687" s="194">
        <f t="shared" si="319"/>
        <v>0</v>
      </c>
      <c r="AH687" s="176">
        <f t="shared" si="319"/>
        <v>0</v>
      </c>
      <c r="AI687" s="176">
        <f t="shared" si="319"/>
        <v>0</v>
      </c>
      <c r="AJ687" s="176">
        <f t="shared" si="319"/>
        <v>0</v>
      </c>
      <c r="AK687" s="194">
        <f t="shared" si="319"/>
        <v>0</v>
      </c>
      <c r="AL687" s="194">
        <f t="shared" si="319"/>
        <v>0</v>
      </c>
      <c r="AM687" s="194">
        <f t="shared" si="319"/>
        <v>0</v>
      </c>
      <c r="AN687" s="194">
        <f t="shared" si="319"/>
        <v>0</v>
      </c>
      <c r="AO687" s="194">
        <f t="shared" si="319"/>
        <v>0</v>
      </c>
      <c r="AP687" s="194">
        <f t="shared" si="319"/>
        <v>0</v>
      </c>
      <c r="AQ687" s="194">
        <f t="shared" si="319"/>
        <v>0</v>
      </c>
      <c r="AR687" s="194">
        <f t="shared" si="319"/>
        <v>0</v>
      </c>
      <c r="AS687" s="194">
        <f t="shared" si="319"/>
        <v>0</v>
      </c>
      <c r="AT687" s="194">
        <f t="shared" si="319"/>
        <v>0</v>
      </c>
      <c r="AU687" s="176">
        <f t="shared" si="319"/>
        <v>0</v>
      </c>
      <c r="AV687" s="329"/>
    </row>
    <row r="688" spans="1:48" ht="15.75" hidden="1" customHeight="1" x14ac:dyDescent="0.25">
      <c r="A688" s="406" t="s">
        <v>723</v>
      </c>
      <c r="B688" s="407"/>
      <c r="C688" s="407"/>
      <c r="D688" s="407"/>
      <c r="E688" s="407"/>
      <c r="F688" s="407"/>
      <c r="G688" s="407"/>
      <c r="H688" s="407"/>
      <c r="I688" s="407"/>
      <c r="J688" s="407"/>
      <c r="K688" s="407"/>
      <c r="L688" s="407"/>
      <c r="M688" s="407"/>
      <c r="N688" s="407"/>
      <c r="O688" s="407"/>
      <c r="P688" s="407"/>
      <c r="Q688" s="407"/>
      <c r="R688" s="407"/>
      <c r="S688" s="407"/>
      <c r="T688" s="407"/>
      <c r="U688" s="407"/>
      <c r="V688" s="407"/>
      <c r="W688" s="408"/>
      <c r="X688" s="408"/>
      <c r="Y688" s="408"/>
      <c r="Z688" s="408"/>
      <c r="AA688" s="408"/>
      <c r="AB688" s="408"/>
      <c r="AC688" s="408"/>
      <c r="AD688" s="408"/>
      <c r="AE688" s="408"/>
      <c r="AF688" s="408"/>
      <c r="AG688" s="408"/>
      <c r="AH688" s="408"/>
      <c r="AI688" s="408"/>
      <c r="AJ688" s="408"/>
      <c r="AK688" s="408"/>
      <c r="AL688" s="408"/>
      <c r="AM688" s="408"/>
      <c r="AN688" s="408"/>
      <c r="AO688" s="408"/>
      <c r="AP688" s="408"/>
      <c r="AQ688" s="408"/>
      <c r="AR688" s="408"/>
      <c r="AS688" s="408"/>
      <c r="AT688" s="408"/>
      <c r="AU688" s="408"/>
      <c r="AV688" s="409"/>
    </row>
    <row r="689" spans="1:48" ht="19.5" hidden="1" customHeight="1" x14ac:dyDescent="0.25">
      <c r="A689" s="503" t="s">
        <v>626</v>
      </c>
      <c r="B689" s="504"/>
      <c r="C689" s="504"/>
      <c r="D689" s="504"/>
      <c r="E689" s="504"/>
      <c r="F689" s="504"/>
      <c r="G689" s="504"/>
      <c r="H689" s="504"/>
      <c r="I689" s="504"/>
      <c r="J689" s="504"/>
      <c r="K689" s="504"/>
      <c r="L689" s="504"/>
      <c r="M689" s="504"/>
      <c r="N689" s="504"/>
      <c r="O689" s="504"/>
      <c r="P689" s="504"/>
      <c r="Q689" s="504"/>
      <c r="R689" s="504"/>
      <c r="S689" s="504"/>
      <c r="T689" s="504"/>
      <c r="U689" s="504"/>
      <c r="V689" s="504"/>
      <c r="W689" s="505"/>
      <c r="X689" s="505"/>
      <c r="Y689" s="505"/>
      <c r="Z689" s="505"/>
      <c r="AA689" s="505"/>
      <c r="AB689" s="505"/>
      <c r="AC689" s="505"/>
      <c r="AD689" s="505"/>
      <c r="AE689" s="505"/>
      <c r="AF689" s="505"/>
      <c r="AG689" s="505"/>
      <c r="AH689" s="505"/>
      <c r="AI689" s="505"/>
      <c r="AJ689" s="505"/>
      <c r="AK689" s="505"/>
      <c r="AL689" s="505"/>
      <c r="AM689" s="505"/>
      <c r="AN689" s="505"/>
      <c r="AO689" s="505"/>
      <c r="AP689" s="505"/>
      <c r="AQ689" s="505"/>
      <c r="AR689" s="505"/>
      <c r="AS689" s="505"/>
      <c r="AT689" s="505"/>
      <c r="AU689" s="505"/>
      <c r="AV689" s="506"/>
    </row>
    <row r="690" spans="1:48" ht="15.75" customHeight="1" x14ac:dyDescent="0.25">
      <c r="A690" s="418" t="s">
        <v>53</v>
      </c>
      <c r="B690" s="482" t="s">
        <v>724</v>
      </c>
      <c r="C690" s="600" t="s">
        <v>725</v>
      </c>
      <c r="D690" s="561" t="s">
        <v>660</v>
      </c>
      <c r="E690" s="564" t="s">
        <v>726</v>
      </c>
      <c r="F690" s="6" t="s">
        <v>18</v>
      </c>
      <c r="G690" s="6" t="s">
        <v>20</v>
      </c>
      <c r="H690" s="6" t="s">
        <v>59</v>
      </c>
      <c r="I690" s="6" t="s">
        <v>377</v>
      </c>
      <c r="J690" s="479">
        <v>2019</v>
      </c>
      <c r="K690" s="479">
        <v>2021</v>
      </c>
      <c r="L690" s="488">
        <v>6.6959999999999997</v>
      </c>
      <c r="M690" s="510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205" t="s">
        <v>3</v>
      </c>
      <c r="W690" s="94">
        <v>0</v>
      </c>
      <c r="X690" s="94">
        <f>SUM(X691:X692)</f>
        <v>0</v>
      </c>
      <c r="Y690" s="94">
        <f t="shared" ref="Y690:AS690" si="320">SUM(Y691:Y692)</f>
        <v>0</v>
      </c>
      <c r="Z690" s="94">
        <f t="shared" si="320"/>
        <v>0</v>
      </c>
      <c r="AA690" s="94">
        <f t="shared" si="320"/>
        <v>0</v>
      </c>
      <c r="AB690" s="94">
        <f t="shared" si="320"/>
        <v>0</v>
      </c>
      <c r="AC690" s="94">
        <f t="shared" si="320"/>
        <v>0</v>
      </c>
      <c r="AD690" s="94">
        <f t="shared" si="320"/>
        <v>0</v>
      </c>
      <c r="AE690" s="94">
        <f t="shared" si="320"/>
        <v>0</v>
      </c>
      <c r="AF690" s="94">
        <f t="shared" si="320"/>
        <v>0</v>
      </c>
      <c r="AG690" s="94">
        <f t="shared" si="320"/>
        <v>0</v>
      </c>
      <c r="AH690" s="94">
        <f t="shared" si="320"/>
        <v>0</v>
      </c>
      <c r="AI690" s="94">
        <f t="shared" si="320"/>
        <v>0</v>
      </c>
      <c r="AJ690" s="94">
        <f t="shared" si="320"/>
        <v>0</v>
      </c>
      <c r="AK690" s="94">
        <f t="shared" si="320"/>
        <v>0</v>
      </c>
      <c r="AL690" s="94">
        <f t="shared" si="320"/>
        <v>0</v>
      </c>
      <c r="AM690" s="94">
        <f t="shared" si="320"/>
        <v>0</v>
      </c>
      <c r="AN690" s="94">
        <f t="shared" si="320"/>
        <v>0</v>
      </c>
      <c r="AO690" s="94">
        <f t="shared" si="320"/>
        <v>0</v>
      </c>
      <c r="AP690" s="94">
        <f t="shared" si="320"/>
        <v>0</v>
      </c>
      <c r="AQ690" s="94">
        <f t="shared" si="320"/>
        <v>0</v>
      </c>
      <c r="AR690" s="94">
        <f t="shared" si="320"/>
        <v>0</v>
      </c>
      <c r="AS690" s="94">
        <f t="shared" si="320"/>
        <v>0</v>
      </c>
      <c r="AT690" s="94">
        <v>0</v>
      </c>
      <c r="AU690" s="9">
        <v>0</v>
      </c>
      <c r="AV690" s="303"/>
    </row>
    <row r="691" spans="1:48" s="276" customFormat="1" ht="33" hidden="1" customHeight="1" x14ac:dyDescent="0.2">
      <c r="A691" s="419"/>
      <c r="B691" s="483"/>
      <c r="C691" s="601"/>
      <c r="D691" s="562"/>
      <c r="E691" s="565"/>
      <c r="F691" s="287"/>
      <c r="G691" s="287"/>
      <c r="H691" s="287"/>
      <c r="I691" s="287"/>
      <c r="J691" s="480"/>
      <c r="K691" s="480"/>
      <c r="L691" s="556"/>
      <c r="M691" s="511"/>
      <c r="N691" s="278"/>
      <c r="O691" s="278"/>
      <c r="P691" s="278"/>
      <c r="Q691" s="278"/>
      <c r="R691" s="278"/>
      <c r="S691" s="278"/>
      <c r="T691" s="278"/>
      <c r="U691" s="278"/>
      <c r="V691" s="288" t="s">
        <v>971</v>
      </c>
      <c r="W691" s="275"/>
      <c r="X691" s="275"/>
      <c r="Y691" s="275"/>
      <c r="Z691" s="275"/>
      <c r="AA691" s="275"/>
      <c r="AB691" s="275"/>
      <c r="AC691" s="275"/>
      <c r="AD691" s="275"/>
      <c r="AE691" s="275"/>
      <c r="AF691" s="275"/>
      <c r="AG691" s="275"/>
      <c r="AH691" s="278"/>
      <c r="AI691" s="278"/>
      <c r="AJ691" s="278"/>
      <c r="AK691" s="275"/>
      <c r="AL691" s="275"/>
      <c r="AM691" s="275"/>
      <c r="AN691" s="275"/>
      <c r="AO691" s="275"/>
      <c r="AP691" s="275"/>
      <c r="AQ691" s="275"/>
      <c r="AR691" s="275"/>
      <c r="AS691" s="275"/>
      <c r="AT691" s="275"/>
      <c r="AU691" s="278"/>
      <c r="AV691" s="331"/>
    </row>
    <row r="692" spans="1:48" s="276" customFormat="1" ht="15.75" hidden="1" customHeight="1" x14ac:dyDescent="0.2">
      <c r="A692" s="419"/>
      <c r="B692" s="483"/>
      <c r="C692" s="601"/>
      <c r="D692" s="562"/>
      <c r="E692" s="565"/>
      <c r="F692" s="287"/>
      <c r="G692" s="287"/>
      <c r="H692" s="287"/>
      <c r="I692" s="287"/>
      <c r="J692" s="480"/>
      <c r="K692" s="480"/>
      <c r="L692" s="556"/>
      <c r="M692" s="511"/>
      <c r="N692" s="278"/>
      <c r="O692" s="278"/>
      <c r="P692" s="278"/>
      <c r="Q692" s="278"/>
      <c r="R692" s="278"/>
      <c r="S692" s="278"/>
      <c r="T692" s="278"/>
      <c r="U692" s="278"/>
      <c r="V692" s="288" t="s">
        <v>970</v>
      </c>
      <c r="W692" s="275"/>
      <c r="X692" s="275"/>
      <c r="Y692" s="275"/>
      <c r="Z692" s="275"/>
      <c r="AA692" s="275"/>
      <c r="AB692" s="275"/>
      <c r="AC692" s="275"/>
      <c r="AD692" s="275"/>
      <c r="AE692" s="275"/>
      <c r="AF692" s="275"/>
      <c r="AG692" s="275"/>
      <c r="AH692" s="278"/>
      <c r="AI692" s="278"/>
      <c r="AJ692" s="278"/>
      <c r="AK692" s="275"/>
      <c r="AL692" s="275"/>
      <c r="AM692" s="275"/>
      <c r="AN692" s="275"/>
      <c r="AO692" s="275"/>
      <c r="AP692" s="275"/>
      <c r="AQ692" s="275"/>
      <c r="AR692" s="275"/>
      <c r="AS692" s="275"/>
      <c r="AT692" s="275"/>
      <c r="AU692" s="278"/>
      <c r="AV692" s="331"/>
    </row>
    <row r="693" spans="1:48" ht="21.75" customHeight="1" x14ac:dyDescent="0.25">
      <c r="A693" s="419"/>
      <c r="B693" s="483"/>
      <c r="C693" s="601"/>
      <c r="D693" s="562"/>
      <c r="E693" s="565"/>
      <c r="F693" s="24" t="s">
        <v>19</v>
      </c>
      <c r="G693" s="24" t="s">
        <v>22</v>
      </c>
      <c r="H693" s="24" t="s">
        <v>59</v>
      </c>
      <c r="I693" s="24" t="s">
        <v>727</v>
      </c>
      <c r="J693" s="480"/>
      <c r="K693" s="480"/>
      <c r="L693" s="556"/>
      <c r="M693" s="511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21">SUM(N693:T693)</f>
        <v>0</v>
      </c>
      <c r="V693" s="173" t="s">
        <v>8</v>
      </c>
      <c r="W693" s="94">
        <v>0</v>
      </c>
      <c r="X693" s="94">
        <v>0</v>
      </c>
      <c r="Y693" s="94">
        <v>0</v>
      </c>
      <c r="Z693" s="94">
        <v>0</v>
      </c>
      <c r="AA693" s="94">
        <v>0</v>
      </c>
      <c r="AB693" s="94">
        <v>0</v>
      </c>
      <c r="AC693" s="94">
        <v>0</v>
      </c>
      <c r="AD693" s="94">
        <v>0</v>
      </c>
      <c r="AE693" s="94">
        <v>0</v>
      </c>
      <c r="AF693" s="94">
        <v>0</v>
      </c>
      <c r="AG693" s="94">
        <v>0</v>
      </c>
      <c r="AH693" s="9">
        <v>0</v>
      </c>
      <c r="AI693" s="9">
        <v>0</v>
      </c>
      <c r="AJ693" s="9">
        <v>0</v>
      </c>
      <c r="AK693" s="94">
        <v>0</v>
      </c>
      <c r="AL693" s="94">
        <v>0</v>
      </c>
      <c r="AM693" s="94">
        <v>0</v>
      </c>
      <c r="AN693" s="94">
        <v>0</v>
      </c>
      <c r="AO693" s="94">
        <v>0</v>
      </c>
      <c r="AP693" s="94">
        <v>0</v>
      </c>
      <c r="AQ693" s="94">
        <v>0</v>
      </c>
      <c r="AR693" s="94">
        <v>0</v>
      </c>
      <c r="AS693" s="94">
        <v>0</v>
      </c>
      <c r="AT693" s="94">
        <v>0</v>
      </c>
      <c r="AU693" s="9">
        <v>0</v>
      </c>
      <c r="AV693" s="303"/>
    </row>
    <row r="694" spans="1:48" ht="21" customHeight="1" x14ac:dyDescent="0.25">
      <c r="A694" s="419"/>
      <c r="B694" s="483"/>
      <c r="C694" s="601"/>
      <c r="D694" s="562"/>
      <c r="E694" s="565"/>
      <c r="F694" s="485" t="s">
        <v>39</v>
      </c>
      <c r="G694" s="485" t="s">
        <v>21</v>
      </c>
      <c r="H694" s="485" t="s">
        <v>59</v>
      </c>
      <c r="I694" s="485" t="s">
        <v>676</v>
      </c>
      <c r="J694" s="480"/>
      <c r="K694" s="480"/>
      <c r="L694" s="556"/>
      <c r="M694" s="51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205" t="s">
        <v>50</v>
      </c>
      <c r="W694" s="94">
        <v>0</v>
      </c>
      <c r="X694" s="94">
        <v>0</v>
      </c>
      <c r="Y694" s="94">
        <v>0</v>
      </c>
      <c r="Z694" s="94">
        <v>0</v>
      </c>
      <c r="AA694" s="94">
        <v>0</v>
      </c>
      <c r="AB694" s="94">
        <v>0</v>
      </c>
      <c r="AC694" s="94">
        <v>0</v>
      </c>
      <c r="AD694" s="94">
        <v>0</v>
      </c>
      <c r="AE694" s="94">
        <v>0</v>
      </c>
      <c r="AF694" s="94">
        <v>0</v>
      </c>
      <c r="AG694" s="94">
        <v>0</v>
      </c>
      <c r="AH694" s="9">
        <v>0</v>
      </c>
      <c r="AI694" s="9">
        <v>0</v>
      </c>
      <c r="AJ694" s="9">
        <v>0</v>
      </c>
      <c r="AK694" s="94">
        <v>0</v>
      </c>
      <c r="AL694" s="94">
        <v>0</v>
      </c>
      <c r="AM694" s="94">
        <v>0</v>
      </c>
      <c r="AN694" s="94">
        <v>0</v>
      </c>
      <c r="AO694" s="94">
        <v>0</v>
      </c>
      <c r="AP694" s="94">
        <v>0</v>
      </c>
      <c r="AQ694" s="94">
        <v>0</v>
      </c>
      <c r="AR694" s="94">
        <v>0</v>
      </c>
      <c r="AS694" s="94">
        <v>0</v>
      </c>
      <c r="AT694" s="94">
        <v>0</v>
      </c>
      <c r="AU694" s="9">
        <v>0</v>
      </c>
      <c r="AV694" s="303"/>
    </row>
    <row r="695" spans="1:48" x14ac:dyDescent="0.25">
      <c r="A695" s="419"/>
      <c r="B695" s="483"/>
      <c r="C695" s="601"/>
      <c r="D695" s="562"/>
      <c r="E695" s="565"/>
      <c r="F695" s="486"/>
      <c r="G695" s="486"/>
      <c r="H695" s="486"/>
      <c r="I695" s="486"/>
      <c r="J695" s="480"/>
      <c r="K695" s="480"/>
      <c r="L695" s="556"/>
      <c r="M695" s="51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21"/>
        <v>0</v>
      </c>
      <c r="V695" s="205" t="s">
        <v>51</v>
      </c>
      <c r="W695" s="94">
        <v>0</v>
      </c>
      <c r="X695" s="94">
        <v>0</v>
      </c>
      <c r="Y695" s="94">
        <v>0</v>
      </c>
      <c r="Z695" s="94">
        <v>0</v>
      </c>
      <c r="AA695" s="94">
        <v>0</v>
      </c>
      <c r="AB695" s="94">
        <v>0</v>
      </c>
      <c r="AC695" s="94">
        <v>0</v>
      </c>
      <c r="AD695" s="94">
        <v>0</v>
      </c>
      <c r="AE695" s="94">
        <v>0</v>
      </c>
      <c r="AF695" s="94">
        <v>0</v>
      </c>
      <c r="AG695" s="94">
        <v>0</v>
      </c>
      <c r="AH695" s="9">
        <v>0</v>
      </c>
      <c r="AI695" s="9">
        <v>0</v>
      </c>
      <c r="AJ695" s="9">
        <v>0</v>
      </c>
      <c r="AK695" s="94">
        <v>0</v>
      </c>
      <c r="AL695" s="94">
        <v>0</v>
      </c>
      <c r="AM695" s="94">
        <v>0</v>
      </c>
      <c r="AN695" s="94">
        <v>0</v>
      </c>
      <c r="AO695" s="94">
        <v>0</v>
      </c>
      <c r="AP695" s="94">
        <v>0</v>
      </c>
      <c r="AQ695" s="94">
        <v>0</v>
      </c>
      <c r="AR695" s="94">
        <v>0</v>
      </c>
      <c r="AS695" s="94">
        <v>0</v>
      </c>
      <c r="AT695" s="94">
        <v>0</v>
      </c>
      <c r="AU695" s="9">
        <v>0</v>
      </c>
      <c r="AV695" s="303"/>
    </row>
    <row r="696" spans="1:48" x14ac:dyDescent="0.25">
      <c r="A696" s="419"/>
      <c r="B696" s="483"/>
      <c r="C696" s="601"/>
      <c r="D696" s="562"/>
      <c r="E696" s="565"/>
      <c r="F696" s="486"/>
      <c r="G696" s="486"/>
      <c r="H696" s="486"/>
      <c r="I696" s="486"/>
      <c r="J696" s="480"/>
      <c r="K696" s="480"/>
      <c r="L696" s="556"/>
      <c r="M696" s="511"/>
      <c r="N696" s="86">
        <v>0</v>
      </c>
      <c r="O696" s="86">
        <v>0</v>
      </c>
      <c r="P696" s="86">
        <v>0</v>
      </c>
      <c r="Q696" s="86">
        <v>0</v>
      </c>
      <c r="R696" s="86">
        <v>0</v>
      </c>
      <c r="S696" s="86">
        <v>0</v>
      </c>
      <c r="T696" s="86">
        <v>0</v>
      </c>
      <c r="U696" s="9">
        <f t="shared" si="321"/>
        <v>0</v>
      </c>
      <c r="V696" s="205" t="s">
        <v>52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86">
        <v>0</v>
      </c>
      <c r="AI696" s="86">
        <v>0</v>
      </c>
      <c r="AJ696" s="86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86">
        <v>0</v>
      </c>
      <c r="AV696" s="303"/>
    </row>
    <row r="697" spans="1:48" x14ac:dyDescent="0.25">
      <c r="A697" s="419"/>
      <c r="B697" s="484"/>
      <c r="C697" s="602"/>
      <c r="D697" s="563"/>
      <c r="E697" s="566"/>
      <c r="F697" s="487"/>
      <c r="G697" s="487"/>
      <c r="H697" s="487"/>
      <c r="I697" s="487"/>
      <c r="J697" s="481"/>
      <c r="K697" s="481"/>
      <c r="L697" s="557"/>
      <c r="M697" s="512"/>
      <c r="N697" s="88">
        <f>SUM(N690:N696)</f>
        <v>0</v>
      </c>
      <c r="O697" s="88">
        <f t="shared" ref="O697:T697" si="322">SUM(O690:O696)</f>
        <v>2.0819299999999998</v>
      </c>
      <c r="P697" s="88">
        <f t="shared" si="322"/>
        <v>4.6148599999999993</v>
      </c>
      <c r="Q697" s="176">
        <f t="shared" si="322"/>
        <v>0</v>
      </c>
      <c r="R697" s="176">
        <f t="shared" si="322"/>
        <v>0</v>
      </c>
      <c r="S697" s="176">
        <f t="shared" si="322"/>
        <v>0</v>
      </c>
      <c r="T697" s="176">
        <f t="shared" si="322"/>
        <v>0</v>
      </c>
      <c r="U697" s="177">
        <f t="shared" si="321"/>
        <v>6.6967899999999991</v>
      </c>
      <c r="V697" s="178" t="s">
        <v>11</v>
      </c>
      <c r="W697" s="194">
        <f t="shared" ref="W697:AU697" si="323">SUM(W690:W696)</f>
        <v>0</v>
      </c>
      <c r="X697" s="194">
        <f>X690</f>
        <v>0</v>
      </c>
      <c r="Y697" s="194">
        <f t="shared" ref="Y697:AT697" si="324">Y690</f>
        <v>0</v>
      </c>
      <c r="Z697" s="194">
        <f t="shared" si="324"/>
        <v>0</v>
      </c>
      <c r="AA697" s="194">
        <f t="shared" si="324"/>
        <v>0</v>
      </c>
      <c r="AB697" s="194">
        <f t="shared" si="324"/>
        <v>0</v>
      </c>
      <c r="AC697" s="194">
        <f t="shared" si="324"/>
        <v>0</v>
      </c>
      <c r="AD697" s="194">
        <f t="shared" si="324"/>
        <v>0</v>
      </c>
      <c r="AE697" s="194">
        <f t="shared" si="324"/>
        <v>0</v>
      </c>
      <c r="AF697" s="194">
        <f t="shared" si="324"/>
        <v>0</v>
      </c>
      <c r="AG697" s="194">
        <f t="shared" si="324"/>
        <v>0</v>
      </c>
      <c r="AH697" s="194">
        <f t="shared" si="324"/>
        <v>0</v>
      </c>
      <c r="AI697" s="194">
        <f t="shared" si="324"/>
        <v>0</v>
      </c>
      <c r="AJ697" s="194">
        <f t="shared" si="324"/>
        <v>0</v>
      </c>
      <c r="AK697" s="194">
        <f t="shared" si="324"/>
        <v>0</v>
      </c>
      <c r="AL697" s="194">
        <f t="shared" si="324"/>
        <v>0</v>
      </c>
      <c r="AM697" s="194">
        <f t="shared" si="324"/>
        <v>0</v>
      </c>
      <c r="AN697" s="194">
        <f t="shared" si="324"/>
        <v>0</v>
      </c>
      <c r="AO697" s="194">
        <f t="shared" si="324"/>
        <v>0</v>
      </c>
      <c r="AP697" s="194">
        <f t="shared" si="324"/>
        <v>0</v>
      </c>
      <c r="AQ697" s="194">
        <f t="shared" si="324"/>
        <v>0</v>
      </c>
      <c r="AR697" s="194">
        <f t="shared" si="324"/>
        <v>0</v>
      </c>
      <c r="AS697" s="194">
        <f t="shared" si="324"/>
        <v>0</v>
      </c>
      <c r="AT697" s="194">
        <f t="shared" si="324"/>
        <v>0</v>
      </c>
      <c r="AU697" s="176">
        <f t="shared" si="323"/>
        <v>0</v>
      </c>
      <c r="AV697" s="329"/>
    </row>
    <row r="698" spans="1:48" ht="15.75" customHeight="1" x14ac:dyDescent="0.25">
      <c r="A698" s="419"/>
      <c r="B698" s="482" t="s">
        <v>728</v>
      </c>
      <c r="C698" s="600" t="s">
        <v>729</v>
      </c>
      <c r="D698" s="561" t="s">
        <v>660</v>
      </c>
      <c r="E698" s="564" t="s">
        <v>730</v>
      </c>
      <c r="F698" s="6" t="s">
        <v>18</v>
      </c>
      <c r="G698" s="6" t="s">
        <v>20</v>
      </c>
      <c r="H698" s="6" t="s">
        <v>59</v>
      </c>
      <c r="I698" s="6" t="s">
        <v>58</v>
      </c>
      <c r="J698" s="479">
        <v>2022</v>
      </c>
      <c r="K698" s="479">
        <v>2023</v>
      </c>
      <c r="L698" s="488">
        <v>0.81299999999999994</v>
      </c>
      <c r="M698" s="510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205" t="s">
        <v>3</v>
      </c>
      <c r="W698" s="94">
        <v>3</v>
      </c>
      <c r="X698" s="94">
        <v>0</v>
      </c>
      <c r="Y698" s="94">
        <v>0</v>
      </c>
      <c r="Z698" s="94">
        <v>0</v>
      </c>
      <c r="AA698" s="94">
        <v>0</v>
      </c>
      <c r="AB698" s="94">
        <v>0</v>
      </c>
      <c r="AC698" s="94">
        <v>0</v>
      </c>
      <c r="AD698" s="94">
        <v>0</v>
      </c>
      <c r="AE698" s="94">
        <v>0</v>
      </c>
      <c r="AF698" s="94">
        <v>0</v>
      </c>
      <c r="AG698" s="94">
        <v>0</v>
      </c>
      <c r="AH698" s="9">
        <v>0</v>
      </c>
      <c r="AI698" s="9">
        <v>0</v>
      </c>
      <c r="AJ698" s="9">
        <v>0</v>
      </c>
      <c r="AK698" s="94">
        <v>0</v>
      </c>
      <c r="AL698" s="94">
        <v>0</v>
      </c>
      <c r="AM698" s="94">
        <v>0</v>
      </c>
      <c r="AN698" s="94">
        <v>0</v>
      </c>
      <c r="AO698" s="94">
        <v>0</v>
      </c>
      <c r="AP698" s="94">
        <v>0</v>
      </c>
      <c r="AQ698" s="94">
        <v>0</v>
      </c>
      <c r="AR698" s="94">
        <v>0</v>
      </c>
      <c r="AS698" s="94">
        <v>0</v>
      </c>
      <c r="AT698" s="94">
        <v>0</v>
      </c>
      <c r="AU698" s="9">
        <v>0</v>
      </c>
      <c r="AV698" s="303"/>
    </row>
    <row r="699" spans="1:48" ht="15.75" customHeight="1" x14ac:dyDescent="0.25">
      <c r="A699" s="419"/>
      <c r="B699" s="483"/>
      <c r="C699" s="601"/>
      <c r="D699" s="562"/>
      <c r="E699" s="565"/>
      <c r="F699" s="24" t="s">
        <v>19</v>
      </c>
      <c r="G699" s="24" t="s">
        <v>22</v>
      </c>
      <c r="H699" s="24" t="s">
        <v>59</v>
      </c>
      <c r="I699" s="24" t="s">
        <v>316</v>
      </c>
      <c r="J699" s="480"/>
      <c r="K699" s="480"/>
      <c r="L699" s="556"/>
      <c r="M699" s="511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25">SUM(N699:T699)</f>
        <v>0</v>
      </c>
      <c r="V699" s="173" t="s">
        <v>8</v>
      </c>
      <c r="W699" s="94">
        <v>0</v>
      </c>
      <c r="X699" s="94">
        <v>0</v>
      </c>
      <c r="Y699" s="94">
        <v>0</v>
      </c>
      <c r="Z699" s="94">
        <v>0</v>
      </c>
      <c r="AA699" s="94">
        <v>0</v>
      </c>
      <c r="AB699" s="94">
        <v>0</v>
      </c>
      <c r="AC699" s="94">
        <v>0</v>
      </c>
      <c r="AD699" s="94">
        <v>0</v>
      </c>
      <c r="AE699" s="94">
        <v>0</v>
      </c>
      <c r="AF699" s="94">
        <v>0</v>
      </c>
      <c r="AG699" s="94">
        <v>0</v>
      </c>
      <c r="AH699" s="9">
        <v>0</v>
      </c>
      <c r="AI699" s="9">
        <v>0</v>
      </c>
      <c r="AJ699" s="9">
        <v>0</v>
      </c>
      <c r="AK699" s="94">
        <v>0</v>
      </c>
      <c r="AL699" s="94">
        <v>0</v>
      </c>
      <c r="AM699" s="94">
        <v>0</v>
      </c>
      <c r="AN699" s="94">
        <v>0</v>
      </c>
      <c r="AO699" s="94">
        <v>0</v>
      </c>
      <c r="AP699" s="94">
        <v>0</v>
      </c>
      <c r="AQ699" s="94">
        <v>0</v>
      </c>
      <c r="AR699" s="94">
        <v>0</v>
      </c>
      <c r="AS699" s="94">
        <v>0</v>
      </c>
      <c r="AT699" s="94">
        <v>0</v>
      </c>
      <c r="AU699" s="9">
        <v>0</v>
      </c>
      <c r="AV699" s="303"/>
    </row>
    <row r="700" spans="1:48" ht="21.75" customHeight="1" x14ac:dyDescent="0.25">
      <c r="A700" s="419"/>
      <c r="B700" s="483"/>
      <c r="C700" s="601"/>
      <c r="D700" s="562"/>
      <c r="E700" s="565"/>
      <c r="F700" s="485" t="s">
        <v>39</v>
      </c>
      <c r="G700" s="485" t="s">
        <v>21</v>
      </c>
      <c r="H700" s="485" t="s">
        <v>59</v>
      </c>
      <c r="I700" s="485" t="s">
        <v>302</v>
      </c>
      <c r="J700" s="480"/>
      <c r="K700" s="480"/>
      <c r="L700" s="556"/>
      <c r="M700" s="51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205" t="s">
        <v>50</v>
      </c>
      <c r="W700" s="94">
        <v>0</v>
      </c>
      <c r="X700" s="94">
        <v>0</v>
      </c>
      <c r="Y700" s="94">
        <v>0</v>
      </c>
      <c r="Z700" s="94">
        <v>0</v>
      </c>
      <c r="AA700" s="94">
        <v>0</v>
      </c>
      <c r="AB700" s="94">
        <v>0</v>
      </c>
      <c r="AC700" s="94">
        <v>0</v>
      </c>
      <c r="AD700" s="94">
        <v>0</v>
      </c>
      <c r="AE700" s="94">
        <v>0</v>
      </c>
      <c r="AF700" s="94">
        <v>0</v>
      </c>
      <c r="AG700" s="94">
        <v>0</v>
      </c>
      <c r="AH700" s="9">
        <v>0</v>
      </c>
      <c r="AI700" s="9">
        <v>0</v>
      </c>
      <c r="AJ700" s="9">
        <v>0</v>
      </c>
      <c r="AK700" s="94">
        <v>0</v>
      </c>
      <c r="AL700" s="94">
        <v>0</v>
      </c>
      <c r="AM700" s="94">
        <v>0</v>
      </c>
      <c r="AN700" s="94">
        <v>0</v>
      </c>
      <c r="AO700" s="94">
        <v>0</v>
      </c>
      <c r="AP700" s="94">
        <v>0</v>
      </c>
      <c r="AQ700" s="94">
        <v>0</v>
      </c>
      <c r="AR700" s="94">
        <v>0</v>
      </c>
      <c r="AS700" s="94">
        <v>0</v>
      </c>
      <c r="AT700" s="94">
        <v>0</v>
      </c>
      <c r="AU700" s="9">
        <v>0</v>
      </c>
      <c r="AV700" s="303"/>
    </row>
    <row r="701" spans="1:48" x14ac:dyDescent="0.25">
      <c r="A701" s="419"/>
      <c r="B701" s="483"/>
      <c r="C701" s="601"/>
      <c r="D701" s="562"/>
      <c r="E701" s="565"/>
      <c r="F701" s="486"/>
      <c r="G701" s="486"/>
      <c r="H701" s="486"/>
      <c r="I701" s="486"/>
      <c r="J701" s="480"/>
      <c r="K701" s="480"/>
      <c r="L701" s="556"/>
      <c r="M701" s="51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25"/>
        <v>0</v>
      </c>
      <c r="V701" s="205" t="s">
        <v>51</v>
      </c>
      <c r="W701" s="94">
        <v>0</v>
      </c>
      <c r="X701" s="94">
        <v>0</v>
      </c>
      <c r="Y701" s="94">
        <v>0</v>
      </c>
      <c r="Z701" s="94">
        <v>0</v>
      </c>
      <c r="AA701" s="94">
        <v>0</v>
      </c>
      <c r="AB701" s="94">
        <v>0</v>
      </c>
      <c r="AC701" s="94">
        <v>0</v>
      </c>
      <c r="AD701" s="94">
        <v>0</v>
      </c>
      <c r="AE701" s="94">
        <v>0</v>
      </c>
      <c r="AF701" s="94">
        <v>0</v>
      </c>
      <c r="AG701" s="94">
        <v>0</v>
      </c>
      <c r="AH701" s="9">
        <v>0</v>
      </c>
      <c r="AI701" s="9">
        <v>0</v>
      </c>
      <c r="AJ701" s="9">
        <v>0</v>
      </c>
      <c r="AK701" s="94">
        <v>0</v>
      </c>
      <c r="AL701" s="94">
        <v>0</v>
      </c>
      <c r="AM701" s="94">
        <v>0</v>
      </c>
      <c r="AN701" s="94">
        <v>0</v>
      </c>
      <c r="AO701" s="94">
        <v>0</v>
      </c>
      <c r="AP701" s="94">
        <v>0</v>
      </c>
      <c r="AQ701" s="94">
        <v>0</v>
      </c>
      <c r="AR701" s="94">
        <v>0</v>
      </c>
      <c r="AS701" s="94">
        <v>0</v>
      </c>
      <c r="AT701" s="94">
        <v>0</v>
      </c>
      <c r="AU701" s="9">
        <v>0</v>
      </c>
      <c r="AV701" s="303"/>
    </row>
    <row r="702" spans="1:48" x14ac:dyDescent="0.25">
      <c r="A702" s="419"/>
      <c r="B702" s="483"/>
      <c r="C702" s="601"/>
      <c r="D702" s="562"/>
      <c r="E702" s="565"/>
      <c r="F702" s="486"/>
      <c r="G702" s="486"/>
      <c r="H702" s="486"/>
      <c r="I702" s="486"/>
      <c r="J702" s="480"/>
      <c r="K702" s="480"/>
      <c r="L702" s="556"/>
      <c r="M702" s="511"/>
      <c r="N702" s="86">
        <v>0</v>
      </c>
      <c r="O702" s="86">
        <v>0</v>
      </c>
      <c r="P702" s="86">
        <v>0</v>
      </c>
      <c r="Q702" s="86">
        <v>0</v>
      </c>
      <c r="R702" s="86">
        <v>0</v>
      </c>
      <c r="S702" s="86">
        <v>0</v>
      </c>
      <c r="T702" s="86">
        <v>0</v>
      </c>
      <c r="U702" s="9">
        <f t="shared" si="325"/>
        <v>0</v>
      </c>
      <c r="V702" s="205" t="s">
        <v>52</v>
      </c>
      <c r="W702" s="192">
        <v>0</v>
      </c>
      <c r="X702" s="192">
        <v>0</v>
      </c>
      <c r="Y702" s="192">
        <v>0</v>
      </c>
      <c r="Z702" s="192">
        <v>0</v>
      </c>
      <c r="AA702" s="192">
        <v>0</v>
      </c>
      <c r="AB702" s="192">
        <v>0</v>
      </c>
      <c r="AC702" s="192">
        <v>0</v>
      </c>
      <c r="AD702" s="192">
        <v>0</v>
      </c>
      <c r="AE702" s="192">
        <v>0</v>
      </c>
      <c r="AF702" s="192">
        <v>0</v>
      </c>
      <c r="AG702" s="192">
        <v>0</v>
      </c>
      <c r="AH702" s="86">
        <v>0</v>
      </c>
      <c r="AI702" s="86">
        <v>0</v>
      </c>
      <c r="AJ702" s="86">
        <v>0</v>
      </c>
      <c r="AK702" s="192">
        <v>0</v>
      </c>
      <c r="AL702" s="192">
        <v>0</v>
      </c>
      <c r="AM702" s="192">
        <v>0</v>
      </c>
      <c r="AN702" s="192">
        <v>0</v>
      </c>
      <c r="AO702" s="192">
        <v>0</v>
      </c>
      <c r="AP702" s="192">
        <v>0</v>
      </c>
      <c r="AQ702" s="192">
        <v>0</v>
      </c>
      <c r="AR702" s="192">
        <v>0</v>
      </c>
      <c r="AS702" s="192">
        <v>0</v>
      </c>
      <c r="AT702" s="192">
        <v>0</v>
      </c>
      <c r="AU702" s="86">
        <v>0</v>
      </c>
      <c r="AV702" s="303"/>
    </row>
    <row r="703" spans="1:48" x14ac:dyDescent="0.25">
      <c r="A703" s="419"/>
      <c r="B703" s="484"/>
      <c r="C703" s="602"/>
      <c r="D703" s="563"/>
      <c r="E703" s="566"/>
      <c r="F703" s="487"/>
      <c r="G703" s="487"/>
      <c r="H703" s="487"/>
      <c r="I703" s="487"/>
      <c r="J703" s="481"/>
      <c r="K703" s="481"/>
      <c r="L703" s="557"/>
      <c r="M703" s="512"/>
      <c r="N703" s="88">
        <f>SUM(N698:N702)</f>
        <v>0</v>
      </c>
      <c r="O703" s="88">
        <f t="shared" ref="O703:T703" si="326">SUM(O698:O702)</f>
        <v>0</v>
      </c>
      <c r="P703" s="88">
        <f t="shared" si="326"/>
        <v>0</v>
      </c>
      <c r="Q703" s="176">
        <f t="shared" si="326"/>
        <v>2.702E-3</v>
      </c>
      <c r="R703" s="176">
        <f t="shared" si="326"/>
        <v>0.81074999999999997</v>
      </c>
      <c r="S703" s="176">
        <f t="shared" si="326"/>
        <v>0</v>
      </c>
      <c r="T703" s="176">
        <f t="shared" si="326"/>
        <v>0</v>
      </c>
      <c r="U703" s="177">
        <f t="shared" si="325"/>
        <v>0.81345199999999995</v>
      </c>
      <c r="V703" s="178" t="s">
        <v>11</v>
      </c>
      <c r="W703" s="194">
        <f t="shared" ref="W703:AU703" si="327">SUM(W698:W702)</f>
        <v>3</v>
      </c>
      <c r="X703" s="194">
        <f t="shared" si="327"/>
        <v>0</v>
      </c>
      <c r="Y703" s="194">
        <f t="shared" si="327"/>
        <v>0</v>
      </c>
      <c r="Z703" s="194">
        <f t="shared" si="327"/>
        <v>0</v>
      </c>
      <c r="AA703" s="194">
        <f t="shared" si="327"/>
        <v>0</v>
      </c>
      <c r="AB703" s="194">
        <f t="shared" si="327"/>
        <v>0</v>
      </c>
      <c r="AC703" s="194">
        <f t="shared" si="327"/>
        <v>0</v>
      </c>
      <c r="AD703" s="194">
        <f t="shared" si="327"/>
        <v>0</v>
      </c>
      <c r="AE703" s="194">
        <f t="shared" si="327"/>
        <v>0</v>
      </c>
      <c r="AF703" s="194">
        <f t="shared" si="327"/>
        <v>0</v>
      </c>
      <c r="AG703" s="194">
        <f t="shared" si="327"/>
        <v>0</v>
      </c>
      <c r="AH703" s="176">
        <f t="shared" si="327"/>
        <v>0</v>
      </c>
      <c r="AI703" s="176">
        <f t="shared" si="327"/>
        <v>0</v>
      </c>
      <c r="AJ703" s="176">
        <f t="shared" si="327"/>
        <v>0</v>
      </c>
      <c r="AK703" s="194">
        <f t="shared" si="327"/>
        <v>0</v>
      </c>
      <c r="AL703" s="194">
        <f t="shared" si="327"/>
        <v>0</v>
      </c>
      <c r="AM703" s="194">
        <f t="shared" si="327"/>
        <v>0</v>
      </c>
      <c r="AN703" s="194">
        <f t="shared" si="327"/>
        <v>0</v>
      </c>
      <c r="AO703" s="194">
        <f t="shared" si="327"/>
        <v>0</v>
      </c>
      <c r="AP703" s="194">
        <f t="shared" si="327"/>
        <v>0</v>
      </c>
      <c r="AQ703" s="194">
        <f t="shared" si="327"/>
        <v>0</v>
      </c>
      <c r="AR703" s="194">
        <f t="shared" si="327"/>
        <v>0</v>
      </c>
      <c r="AS703" s="194">
        <f t="shared" si="327"/>
        <v>0</v>
      </c>
      <c r="AT703" s="194">
        <f t="shared" si="327"/>
        <v>0</v>
      </c>
      <c r="AU703" s="176">
        <f t="shared" si="327"/>
        <v>0</v>
      </c>
      <c r="AV703" s="329"/>
    </row>
    <row r="704" spans="1:48" ht="15.75" customHeight="1" x14ac:dyDescent="0.25">
      <c r="A704" s="419"/>
      <c r="B704" s="482" t="s">
        <v>731</v>
      </c>
      <c r="C704" s="600" t="s">
        <v>732</v>
      </c>
      <c r="D704" s="561" t="s">
        <v>660</v>
      </c>
      <c r="E704" s="564" t="s">
        <v>733</v>
      </c>
      <c r="F704" s="6" t="s">
        <v>18</v>
      </c>
      <c r="G704" s="6" t="s">
        <v>20</v>
      </c>
      <c r="H704" s="6" t="s">
        <v>59</v>
      </c>
      <c r="I704" s="6" t="s">
        <v>722</v>
      </c>
      <c r="J704" s="479">
        <v>2023</v>
      </c>
      <c r="K704" s="479">
        <v>2023</v>
      </c>
      <c r="L704" s="488">
        <v>2.899</v>
      </c>
      <c r="M704" s="510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205" t="s">
        <v>3</v>
      </c>
      <c r="W704" s="94">
        <v>0</v>
      </c>
      <c r="X704" s="94">
        <v>0</v>
      </c>
      <c r="Y704" s="94">
        <v>0</v>
      </c>
      <c r="Z704" s="94">
        <v>0</v>
      </c>
      <c r="AA704" s="94">
        <v>0</v>
      </c>
      <c r="AB704" s="94">
        <v>0</v>
      </c>
      <c r="AC704" s="94">
        <v>0</v>
      </c>
      <c r="AD704" s="94">
        <v>0</v>
      </c>
      <c r="AE704" s="94">
        <v>0</v>
      </c>
      <c r="AF704" s="94">
        <v>0</v>
      </c>
      <c r="AG704" s="94">
        <v>0</v>
      </c>
      <c r="AH704" s="9">
        <v>0</v>
      </c>
      <c r="AI704" s="9">
        <v>0</v>
      </c>
      <c r="AJ704" s="9">
        <v>0</v>
      </c>
      <c r="AK704" s="94">
        <v>0</v>
      </c>
      <c r="AL704" s="94">
        <v>0</v>
      </c>
      <c r="AM704" s="94">
        <v>0</v>
      </c>
      <c r="AN704" s="94">
        <v>0</v>
      </c>
      <c r="AO704" s="94">
        <v>0</v>
      </c>
      <c r="AP704" s="94">
        <v>0</v>
      </c>
      <c r="AQ704" s="94">
        <v>0</v>
      </c>
      <c r="AR704" s="94">
        <v>0</v>
      </c>
      <c r="AS704" s="94">
        <v>0</v>
      </c>
      <c r="AT704" s="94">
        <v>0</v>
      </c>
      <c r="AU704" s="9">
        <v>0</v>
      </c>
      <c r="AV704" s="303"/>
    </row>
    <row r="705" spans="1:48" ht="15.75" customHeight="1" x14ac:dyDescent="0.25">
      <c r="A705" s="419"/>
      <c r="B705" s="483"/>
      <c r="C705" s="601"/>
      <c r="D705" s="562"/>
      <c r="E705" s="565"/>
      <c r="F705" s="24" t="s">
        <v>19</v>
      </c>
      <c r="G705" s="24" t="s">
        <v>22</v>
      </c>
      <c r="H705" s="24" t="s">
        <v>59</v>
      </c>
      <c r="I705" s="24" t="s">
        <v>734</v>
      </c>
      <c r="J705" s="480"/>
      <c r="K705" s="480"/>
      <c r="L705" s="556"/>
      <c r="M705" s="511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28">SUM(N705:T705)</f>
        <v>0</v>
      </c>
      <c r="V705" s="173" t="s">
        <v>8</v>
      </c>
      <c r="W705" s="94">
        <v>0</v>
      </c>
      <c r="X705" s="94">
        <v>0</v>
      </c>
      <c r="Y705" s="94">
        <v>0</v>
      </c>
      <c r="Z705" s="94">
        <v>0</v>
      </c>
      <c r="AA705" s="94">
        <v>0</v>
      </c>
      <c r="AB705" s="94">
        <v>0</v>
      </c>
      <c r="AC705" s="94">
        <v>0</v>
      </c>
      <c r="AD705" s="94">
        <v>0</v>
      </c>
      <c r="AE705" s="94">
        <v>0</v>
      </c>
      <c r="AF705" s="94">
        <v>0</v>
      </c>
      <c r="AG705" s="94">
        <v>0</v>
      </c>
      <c r="AH705" s="9">
        <v>0</v>
      </c>
      <c r="AI705" s="9">
        <v>0</v>
      </c>
      <c r="AJ705" s="9">
        <v>0</v>
      </c>
      <c r="AK705" s="94">
        <v>0</v>
      </c>
      <c r="AL705" s="94">
        <v>0</v>
      </c>
      <c r="AM705" s="94">
        <v>0</v>
      </c>
      <c r="AN705" s="94">
        <v>0</v>
      </c>
      <c r="AO705" s="94">
        <v>0</v>
      </c>
      <c r="AP705" s="94">
        <v>0</v>
      </c>
      <c r="AQ705" s="94">
        <v>0</v>
      </c>
      <c r="AR705" s="94">
        <v>0</v>
      </c>
      <c r="AS705" s="94">
        <v>0</v>
      </c>
      <c r="AT705" s="94">
        <v>0</v>
      </c>
      <c r="AU705" s="9">
        <v>0</v>
      </c>
      <c r="AV705" s="303"/>
    </row>
    <row r="706" spans="1:48" ht="15.75" customHeight="1" x14ac:dyDescent="0.25">
      <c r="A706" s="419"/>
      <c r="B706" s="483"/>
      <c r="C706" s="601"/>
      <c r="D706" s="562"/>
      <c r="E706" s="565"/>
      <c r="F706" s="485" t="s">
        <v>39</v>
      </c>
      <c r="G706" s="485" t="s">
        <v>21</v>
      </c>
      <c r="H706" s="485" t="s">
        <v>59</v>
      </c>
      <c r="I706" s="485" t="s">
        <v>305</v>
      </c>
      <c r="J706" s="480"/>
      <c r="K706" s="480"/>
      <c r="L706" s="556"/>
      <c r="M706" s="51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205" t="s">
        <v>50</v>
      </c>
      <c r="W706" s="94">
        <v>0</v>
      </c>
      <c r="X706" s="94">
        <v>0</v>
      </c>
      <c r="Y706" s="94">
        <v>0</v>
      </c>
      <c r="Z706" s="94">
        <v>0</v>
      </c>
      <c r="AA706" s="94">
        <v>0</v>
      </c>
      <c r="AB706" s="94">
        <v>0</v>
      </c>
      <c r="AC706" s="94">
        <v>0</v>
      </c>
      <c r="AD706" s="94">
        <v>0</v>
      </c>
      <c r="AE706" s="94">
        <v>0</v>
      </c>
      <c r="AF706" s="94">
        <v>0</v>
      </c>
      <c r="AG706" s="94">
        <v>0</v>
      </c>
      <c r="AH706" s="9">
        <v>0</v>
      </c>
      <c r="AI706" s="9">
        <v>0</v>
      </c>
      <c r="AJ706" s="9">
        <v>0</v>
      </c>
      <c r="AK706" s="94">
        <v>0</v>
      </c>
      <c r="AL706" s="94">
        <v>0</v>
      </c>
      <c r="AM706" s="94">
        <v>0</v>
      </c>
      <c r="AN706" s="94">
        <v>0</v>
      </c>
      <c r="AO706" s="94">
        <v>0</v>
      </c>
      <c r="AP706" s="94">
        <v>0</v>
      </c>
      <c r="AQ706" s="94">
        <v>0</v>
      </c>
      <c r="AR706" s="94">
        <v>0</v>
      </c>
      <c r="AS706" s="94">
        <v>0</v>
      </c>
      <c r="AT706" s="94">
        <v>0</v>
      </c>
      <c r="AU706" s="9">
        <v>0</v>
      </c>
      <c r="AV706" s="303"/>
    </row>
    <row r="707" spans="1:48" x14ac:dyDescent="0.25">
      <c r="A707" s="419"/>
      <c r="B707" s="483"/>
      <c r="C707" s="601"/>
      <c r="D707" s="562"/>
      <c r="E707" s="565"/>
      <c r="F707" s="486"/>
      <c r="G707" s="486"/>
      <c r="H707" s="486"/>
      <c r="I707" s="486"/>
      <c r="J707" s="480"/>
      <c r="K707" s="480"/>
      <c r="L707" s="556"/>
      <c r="M707" s="51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28"/>
        <v>0</v>
      </c>
      <c r="V707" s="205" t="s">
        <v>51</v>
      </c>
      <c r="W707" s="94">
        <v>0</v>
      </c>
      <c r="X707" s="94">
        <v>0</v>
      </c>
      <c r="Y707" s="94">
        <v>0</v>
      </c>
      <c r="Z707" s="94">
        <v>0</v>
      </c>
      <c r="AA707" s="94">
        <v>0</v>
      </c>
      <c r="AB707" s="94">
        <v>0</v>
      </c>
      <c r="AC707" s="94">
        <v>0</v>
      </c>
      <c r="AD707" s="94">
        <v>0</v>
      </c>
      <c r="AE707" s="94">
        <v>0</v>
      </c>
      <c r="AF707" s="94">
        <v>0</v>
      </c>
      <c r="AG707" s="94">
        <v>0</v>
      </c>
      <c r="AH707" s="9">
        <v>0</v>
      </c>
      <c r="AI707" s="9">
        <v>0</v>
      </c>
      <c r="AJ707" s="9">
        <v>0</v>
      </c>
      <c r="AK707" s="94">
        <v>0</v>
      </c>
      <c r="AL707" s="94">
        <v>0</v>
      </c>
      <c r="AM707" s="94">
        <v>0</v>
      </c>
      <c r="AN707" s="94">
        <v>0</v>
      </c>
      <c r="AO707" s="94">
        <v>0</v>
      </c>
      <c r="AP707" s="94">
        <v>0</v>
      </c>
      <c r="AQ707" s="94">
        <v>0</v>
      </c>
      <c r="AR707" s="94">
        <v>0</v>
      </c>
      <c r="AS707" s="94">
        <v>0</v>
      </c>
      <c r="AT707" s="94">
        <v>0</v>
      </c>
      <c r="AU707" s="9">
        <v>0</v>
      </c>
      <c r="AV707" s="303"/>
    </row>
    <row r="708" spans="1:48" x14ac:dyDescent="0.25">
      <c r="A708" s="419"/>
      <c r="B708" s="483"/>
      <c r="C708" s="601"/>
      <c r="D708" s="562"/>
      <c r="E708" s="565"/>
      <c r="F708" s="486"/>
      <c r="G708" s="486"/>
      <c r="H708" s="486"/>
      <c r="I708" s="486"/>
      <c r="J708" s="480"/>
      <c r="K708" s="480"/>
      <c r="L708" s="556"/>
      <c r="M708" s="511"/>
      <c r="N708" s="86">
        <v>0</v>
      </c>
      <c r="O708" s="86">
        <v>0</v>
      </c>
      <c r="P708" s="86">
        <v>0</v>
      </c>
      <c r="Q708" s="86">
        <v>0</v>
      </c>
      <c r="R708" s="86">
        <v>0</v>
      </c>
      <c r="S708" s="86">
        <v>0</v>
      </c>
      <c r="T708" s="86">
        <v>0</v>
      </c>
      <c r="U708" s="9">
        <f t="shared" si="328"/>
        <v>0</v>
      </c>
      <c r="V708" s="205" t="s">
        <v>52</v>
      </c>
      <c r="W708" s="192">
        <v>0</v>
      </c>
      <c r="X708" s="192">
        <v>0</v>
      </c>
      <c r="Y708" s="192">
        <v>0</v>
      </c>
      <c r="Z708" s="192">
        <v>0</v>
      </c>
      <c r="AA708" s="192">
        <v>0</v>
      </c>
      <c r="AB708" s="192">
        <v>0</v>
      </c>
      <c r="AC708" s="192">
        <v>0</v>
      </c>
      <c r="AD708" s="192">
        <v>0</v>
      </c>
      <c r="AE708" s="192">
        <v>0</v>
      </c>
      <c r="AF708" s="192">
        <v>0</v>
      </c>
      <c r="AG708" s="192">
        <v>0</v>
      </c>
      <c r="AH708" s="86">
        <v>0</v>
      </c>
      <c r="AI708" s="86">
        <v>0</v>
      </c>
      <c r="AJ708" s="86">
        <v>0</v>
      </c>
      <c r="AK708" s="192">
        <v>0</v>
      </c>
      <c r="AL708" s="192">
        <v>0</v>
      </c>
      <c r="AM708" s="192">
        <v>0</v>
      </c>
      <c r="AN708" s="192">
        <v>0</v>
      </c>
      <c r="AO708" s="192">
        <v>0</v>
      </c>
      <c r="AP708" s="192">
        <v>0</v>
      </c>
      <c r="AQ708" s="192">
        <v>0</v>
      </c>
      <c r="AR708" s="192">
        <v>0</v>
      </c>
      <c r="AS708" s="192">
        <v>0</v>
      </c>
      <c r="AT708" s="192">
        <v>0</v>
      </c>
      <c r="AU708" s="86">
        <v>0</v>
      </c>
      <c r="AV708" s="303"/>
    </row>
    <row r="709" spans="1:48" x14ac:dyDescent="0.25">
      <c r="A709" s="419"/>
      <c r="B709" s="484"/>
      <c r="C709" s="602"/>
      <c r="D709" s="563"/>
      <c r="E709" s="566"/>
      <c r="F709" s="487"/>
      <c r="G709" s="487"/>
      <c r="H709" s="487"/>
      <c r="I709" s="487"/>
      <c r="J709" s="481"/>
      <c r="K709" s="481"/>
      <c r="L709" s="557"/>
      <c r="M709" s="512"/>
      <c r="N709" s="88">
        <f>SUM(N704:N708)</f>
        <v>0</v>
      </c>
      <c r="O709" s="88">
        <f t="shared" ref="O709:T709" si="329">SUM(O704:O708)</f>
        <v>0</v>
      </c>
      <c r="P709" s="88">
        <f t="shared" si="329"/>
        <v>0</v>
      </c>
      <c r="Q709" s="176">
        <f t="shared" si="329"/>
        <v>0</v>
      </c>
      <c r="R709" s="176">
        <f t="shared" si="329"/>
        <v>2.8993000000000002</v>
      </c>
      <c r="S709" s="176">
        <f t="shared" si="329"/>
        <v>0</v>
      </c>
      <c r="T709" s="176">
        <f t="shared" si="329"/>
        <v>0</v>
      </c>
      <c r="U709" s="177">
        <f t="shared" si="328"/>
        <v>2.8993000000000002</v>
      </c>
      <c r="V709" s="178" t="s">
        <v>11</v>
      </c>
      <c r="W709" s="194">
        <f t="shared" ref="W709:AU709" si="330">SUM(W704:W708)</f>
        <v>0</v>
      </c>
      <c r="X709" s="194">
        <f t="shared" si="330"/>
        <v>0</v>
      </c>
      <c r="Y709" s="194">
        <f t="shared" si="330"/>
        <v>0</v>
      </c>
      <c r="Z709" s="194">
        <f t="shared" si="330"/>
        <v>0</v>
      </c>
      <c r="AA709" s="194">
        <f t="shared" si="330"/>
        <v>0</v>
      </c>
      <c r="AB709" s="194">
        <f t="shared" si="330"/>
        <v>0</v>
      </c>
      <c r="AC709" s="194">
        <f t="shared" si="330"/>
        <v>0</v>
      </c>
      <c r="AD709" s="194">
        <f t="shared" si="330"/>
        <v>0</v>
      </c>
      <c r="AE709" s="194">
        <f t="shared" si="330"/>
        <v>0</v>
      </c>
      <c r="AF709" s="194">
        <f t="shared" si="330"/>
        <v>0</v>
      </c>
      <c r="AG709" s="194">
        <f t="shared" si="330"/>
        <v>0</v>
      </c>
      <c r="AH709" s="176">
        <f t="shared" si="330"/>
        <v>0</v>
      </c>
      <c r="AI709" s="176">
        <f t="shared" si="330"/>
        <v>0</v>
      </c>
      <c r="AJ709" s="176">
        <f t="shared" si="330"/>
        <v>0</v>
      </c>
      <c r="AK709" s="194">
        <f t="shared" si="330"/>
        <v>0</v>
      </c>
      <c r="AL709" s="194">
        <f t="shared" si="330"/>
        <v>0</v>
      </c>
      <c r="AM709" s="194">
        <f t="shared" si="330"/>
        <v>0</v>
      </c>
      <c r="AN709" s="194">
        <f t="shared" si="330"/>
        <v>0</v>
      </c>
      <c r="AO709" s="194">
        <f t="shared" si="330"/>
        <v>0</v>
      </c>
      <c r="AP709" s="194">
        <f t="shared" si="330"/>
        <v>0</v>
      </c>
      <c r="AQ709" s="194">
        <f t="shared" si="330"/>
        <v>0</v>
      </c>
      <c r="AR709" s="194">
        <f t="shared" si="330"/>
        <v>0</v>
      </c>
      <c r="AS709" s="194">
        <f t="shared" si="330"/>
        <v>0</v>
      </c>
      <c r="AT709" s="194">
        <f t="shared" si="330"/>
        <v>0</v>
      </c>
      <c r="AU709" s="176">
        <f t="shared" si="330"/>
        <v>0</v>
      </c>
      <c r="AV709" s="329"/>
    </row>
    <row r="710" spans="1:48" ht="15.75" customHeight="1" x14ac:dyDescent="0.25">
      <c r="A710" s="419"/>
      <c r="B710" s="482" t="s">
        <v>735</v>
      </c>
      <c r="C710" s="600" t="s">
        <v>736</v>
      </c>
      <c r="D710" s="561" t="s">
        <v>660</v>
      </c>
      <c r="E710" s="564" t="s">
        <v>737</v>
      </c>
      <c r="F710" s="6" t="s">
        <v>18</v>
      </c>
      <c r="G710" s="6" t="s">
        <v>20</v>
      </c>
      <c r="H710" s="6" t="s">
        <v>59</v>
      </c>
      <c r="I710" s="6" t="s">
        <v>58</v>
      </c>
      <c r="J710" s="479">
        <v>2023</v>
      </c>
      <c r="K710" s="479">
        <v>2023</v>
      </c>
      <c r="L710" s="488">
        <v>7.5</v>
      </c>
      <c r="M710" s="510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205" t="s">
        <v>3</v>
      </c>
      <c r="W710" s="94">
        <v>0</v>
      </c>
      <c r="X710" s="94">
        <v>0</v>
      </c>
      <c r="Y710" s="94">
        <v>0</v>
      </c>
      <c r="Z710" s="94">
        <v>0</v>
      </c>
      <c r="AA710" s="94">
        <v>0</v>
      </c>
      <c r="AB710" s="94">
        <v>0</v>
      </c>
      <c r="AC710" s="94">
        <v>0</v>
      </c>
      <c r="AD710" s="94">
        <v>0</v>
      </c>
      <c r="AE710" s="94">
        <v>0</v>
      </c>
      <c r="AF710" s="94">
        <v>0</v>
      </c>
      <c r="AG710" s="94">
        <v>0</v>
      </c>
      <c r="AH710" s="9">
        <v>0</v>
      </c>
      <c r="AI710" s="9">
        <v>0</v>
      </c>
      <c r="AJ710" s="9">
        <v>0</v>
      </c>
      <c r="AK710" s="94">
        <v>0</v>
      </c>
      <c r="AL710" s="94">
        <v>0</v>
      </c>
      <c r="AM710" s="94">
        <v>0</v>
      </c>
      <c r="AN710" s="94">
        <v>0</v>
      </c>
      <c r="AO710" s="94">
        <v>0</v>
      </c>
      <c r="AP710" s="94">
        <v>0</v>
      </c>
      <c r="AQ710" s="94">
        <v>0</v>
      </c>
      <c r="AR710" s="94">
        <v>0</v>
      </c>
      <c r="AS710" s="94">
        <v>0</v>
      </c>
      <c r="AT710" s="94">
        <v>0</v>
      </c>
      <c r="AU710" s="9">
        <v>0</v>
      </c>
      <c r="AV710" s="303"/>
    </row>
    <row r="711" spans="1:48" ht="19.5" customHeight="1" x14ac:dyDescent="0.25">
      <c r="A711" s="419"/>
      <c r="B711" s="483"/>
      <c r="C711" s="601"/>
      <c r="D711" s="562"/>
      <c r="E711" s="565"/>
      <c r="F711" s="24" t="s">
        <v>19</v>
      </c>
      <c r="G711" s="24" t="s">
        <v>22</v>
      </c>
      <c r="H711" s="24" t="s">
        <v>59</v>
      </c>
      <c r="I711" s="24" t="s">
        <v>738</v>
      </c>
      <c r="J711" s="480"/>
      <c r="K711" s="480"/>
      <c r="L711" s="556"/>
      <c r="M711" s="511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31">SUM(N711:T711)</f>
        <v>0</v>
      </c>
      <c r="V711" s="173" t="s">
        <v>8</v>
      </c>
      <c r="W711" s="94">
        <v>0</v>
      </c>
      <c r="X711" s="94">
        <v>0</v>
      </c>
      <c r="Y711" s="94">
        <v>0</v>
      </c>
      <c r="Z711" s="94">
        <v>0</v>
      </c>
      <c r="AA711" s="94">
        <v>0</v>
      </c>
      <c r="AB711" s="94">
        <v>0</v>
      </c>
      <c r="AC711" s="94">
        <v>0</v>
      </c>
      <c r="AD711" s="94">
        <v>0</v>
      </c>
      <c r="AE711" s="94">
        <v>0</v>
      </c>
      <c r="AF711" s="94">
        <v>0</v>
      </c>
      <c r="AG711" s="94">
        <v>0</v>
      </c>
      <c r="AH711" s="9">
        <v>0</v>
      </c>
      <c r="AI711" s="9">
        <v>0</v>
      </c>
      <c r="AJ711" s="9">
        <v>0</v>
      </c>
      <c r="AK711" s="94">
        <v>0</v>
      </c>
      <c r="AL711" s="94">
        <v>0</v>
      </c>
      <c r="AM711" s="94">
        <v>0</v>
      </c>
      <c r="AN711" s="94">
        <v>0</v>
      </c>
      <c r="AO711" s="94">
        <v>0</v>
      </c>
      <c r="AP711" s="94">
        <v>0</v>
      </c>
      <c r="AQ711" s="94">
        <v>0</v>
      </c>
      <c r="AR711" s="94">
        <v>0</v>
      </c>
      <c r="AS711" s="94">
        <v>0</v>
      </c>
      <c r="AT711" s="94">
        <v>0</v>
      </c>
      <c r="AU711" s="9">
        <v>0</v>
      </c>
      <c r="AV711" s="303"/>
    </row>
    <row r="712" spans="1:48" ht="15.75" customHeight="1" x14ac:dyDescent="0.25">
      <c r="A712" s="419"/>
      <c r="B712" s="483"/>
      <c r="C712" s="601"/>
      <c r="D712" s="562"/>
      <c r="E712" s="565"/>
      <c r="F712" s="485" t="s">
        <v>39</v>
      </c>
      <c r="G712" s="485" t="s">
        <v>21</v>
      </c>
      <c r="H712" s="485" t="s">
        <v>59</v>
      </c>
      <c r="I712" s="485" t="s">
        <v>374</v>
      </c>
      <c r="J712" s="480"/>
      <c r="K712" s="480"/>
      <c r="L712" s="556"/>
      <c r="M712" s="51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205" t="s">
        <v>50</v>
      </c>
      <c r="W712" s="94">
        <v>0</v>
      </c>
      <c r="X712" s="94">
        <v>0</v>
      </c>
      <c r="Y712" s="94">
        <v>0</v>
      </c>
      <c r="Z712" s="94">
        <v>0</v>
      </c>
      <c r="AA712" s="94">
        <v>0</v>
      </c>
      <c r="AB712" s="94">
        <v>0</v>
      </c>
      <c r="AC712" s="94">
        <v>0</v>
      </c>
      <c r="AD712" s="94">
        <v>0</v>
      </c>
      <c r="AE712" s="94">
        <v>0</v>
      </c>
      <c r="AF712" s="94">
        <v>0</v>
      </c>
      <c r="AG712" s="94">
        <v>0</v>
      </c>
      <c r="AH712" s="9">
        <v>0</v>
      </c>
      <c r="AI712" s="9">
        <v>0</v>
      </c>
      <c r="AJ712" s="9">
        <v>0</v>
      </c>
      <c r="AK712" s="94">
        <v>0</v>
      </c>
      <c r="AL712" s="94">
        <v>0</v>
      </c>
      <c r="AM712" s="94">
        <v>0</v>
      </c>
      <c r="AN712" s="94">
        <v>0</v>
      </c>
      <c r="AO712" s="94">
        <v>0</v>
      </c>
      <c r="AP712" s="94">
        <v>0</v>
      </c>
      <c r="AQ712" s="94">
        <v>0</v>
      </c>
      <c r="AR712" s="94">
        <v>0</v>
      </c>
      <c r="AS712" s="94">
        <v>0</v>
      </c>
      <c r="AT712" s="94">
        <v>0</v>
      </c>
      <c r="AU712" s="9">
        <v>0</v>
      </c>
      <c r="AV712" s="303"/>
    </row>
    <row r="713" spans="1:48" ht="15.75" customHeight="1" x14ac:dyDescent="0.25">
      <c r="A713" s="419"/>
      <c r="B713" s="483"/>
      <c r="C713" s="601"/>
      <c r="D713" s="562"/>
      <c r="E713" s="565"/>
      <c r="F713" s="486"/>
      <c r="G713" s="486"/>
      <c r="H713" s="486"/>
      <c r="I713" s="486"/>
      <c r="J713" s="480"/>
      <c r="K713" s="480"/>
      <c r="L713" s="556"/>
      <c r="M713" s="51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31"/>
        <v>0</v>
      </c>
      <c r="V713" s="205" t="s">
        <v>51</v>
      </c>
      <c r="W713" s="94">
        <v>0</v>
      </c>
      <c r="X713" s="94">
        <v>0</v>
      </c>
      <c r="Y713" s="94">
        <v>0</v>
      </c>
      <c r="Z713" s="94">
        <v>0</v>
      </c>
      <c r="AA713" s="94">
        <v>0</v>
      </c>
      <c r="AB713" s="94">
        <v>0</v>
      </c>
      <c r="AC713" s="94">
        <v>0</v>
      </c>
      <c r="AD713" s="94">
        <v>0</v>
      </c>
      <c r="AE713" s="94">
        <v>0</v>
      </c>
      <c r="AF713" s="94">
        <v>0</v>
      </c>
      <c r="AG713" s="94">
        <v>0</v>
      </c>
      <c r="AH713" s="9">
        <v>0</v>
      </c>
      <c r="AI713" s="9">
        <v>0</v>
      </c>
      <c r="AJ713" s="9">
        <v>0</v>
      </c>
      <c r="AK713" s="94">
        <v>0</v>
      </c>
      <c r="AL713" s="94">
        <v>0</v>
      </c>
      <c r="AM713" s="94">
        <v>0</v>
      </c>
      <c r="AN713" s="94">
        <v>0</v>
      </c>
      <c r="AO713" s="94">
        <v>0</v>
      </c>
      <c r="AP713" s="94">
        <v>0</v>
      </c>
      <c r="AQ713" s="94">
        <v>0</v>
      </c>
      <c r="AR713" s="94">
        <v>0</v>
      </c>
      <c r="AS713" s="94">
        <v>0</v>
      </c>
      <c r="AT713" s="94">
        <v>0</v>
      </c>
      <c r="AU713" s="9">
        <v>0</v>
      </c>
      <c r="AV713" s="303"/>
    </row>
    <row r="714" spans="1:48" ht="15.75" customHeight="1" x14ac:dyDescent="0.25">
      <c r="A714" s="419"/>
      <c r="B714" s="483"/>
      <c r="C714" s="601"/>
      <c r="D714" s="562"/>
      <c r="E714" s="565"/>
      <c r="F714" s="486"/>
      <c r="G714" s="486"/>
      <c r="H714" s="486"/>
      <c r="I714" s="486"/>
      <c r="J714" s="480"/>
      <c r="K714" s="480"/>
      <c r="L714" s="556"/>
      <c r="M714" s="511"/>
      <c r="N714" s="86">
        <v>0</v>
      </c>
      <c r="O714" s="86">
        <v>0</v>
      </c>
      <c r="P714" s="86">
        <v>0</v>
      </c>
      <c r="Q714" s="86">
        <v>0</v>
      </c>
      <c r="R714" s="86">
        <v>0</v>
      </c>
      <c r="S714" s="86">
        <v>0</v>
      </c>
      <c r="T714" s="86">
        <v>0</v>
      </c>
      <c r="U714" s="9">
        <f t="shared" si="331"/>
        <v>0</v>
      </c>
      <c r="V714" s="205" t="s">
        <v>52</v>
      </c>
      <c r="W714" s="192">
        <v>0</v>
      </c>
      <c r="X714" s="192">
        <v>0</v>
      </c>
      <c r="Y714" s="192">
        <v>0</v>
      </c>
      <c r="Z714" s="192">
        <v>0</v>
      </c>
      <c r="AA714" s="192">
        <v>0</v>
      </c>
      <c r="AB714" s="192">
        <v>0</v>
      </c>
      <c r="AC714" s="192">
        <v>0</v>
      </c>
      <c r="AD714" s="192">
        <v>0</v>
      </c>
      <c r="AE714" s="192">
        <v>0</v>
      </c>
      <c r="AF714" s="192">
        <v>0</v>
      </c>
      <c r="AG714" s="192">
        <v>0</v>
      </c>
      <c r="AH714" s="86">
        <v>0</v>
      </c>
      <c r="AI714" s="86">
        <v>0</v>
      </c>
      <c r="AJ714" s="86">
        <v>0</v>
      </c>
      <c r="AK714" s="192">
        <v>0</v>
      </c>
      <c r="AL714" s="192">
        <v>0</v>
      </c>
      <c r="AM714" s="192">
        <v>0</v>
      </c>
      <c r="AN714" s="192">
        <v>0</v>
      </c>
      <c r="AO714" s="192">
        <v>0</v>
      </c>
      <c r="AP714" s="192">
        <v>0</v>
      </c>
      <c r="AQ714" s="192">
        <v>0</v>
      </c>
      <c r="AR714" s="192">
        <v>0</v>
      </c>
      <c r="AS714" s="192">
        <v>0</v>
      </c>
      <c r="AT714" s="192">
        <v>0</v>
      </c>
      <c r="AU714" s="86">
        <v>0</v>
      </c>
      <c r="AV714" s="303"/>
    </row>
    <row r="715" spans="1:48" x14ac:dyDescent="0.25">
      <c r="A715" s="419"/>
      <c r="B715" s="484"/>
      <c r="C715" s="602"/>
      <c r="D715" s="563"/>
      <c r="E715" s="566"/>
      <c r="F715" s="487"/>
      <c r="G715" s="487"/>
      <c r="H715" s="487"/>
      <c r="I715" s="487"/>
      <c r="J715" s="481"/>
      <c r="K715" s="481"/>
      <c r="L715" s="557"/>
      <c r="M715" s="512"/>
      <c r="N715" s="88">
        <f>SUM(N710:N714)</f>
        <v>0</v>
      </c>
      <c r="O715" s="88">
        <f t="shared" ref="O715:T715" si="332">SUM(O710:O714)</f>
        <v>0</v>
      </c>
      <c r="P715" s="88">
        <f t="shared" si="332"/>
        <v>0</v>
      </c>
      <c r="Q715" s="176">
        <f t="shared" si="332"/>
        <v>0</v>
      </c>
      <c r="R715" s="176">
        <f t="shared" si="332"/>
        <v>7.5</v>
      </c>
      <c r="S715" s="176">
        <f t="shared" si="332"/>
        <v>0</v>
      </c>
      <c r="T715" s="176">
        <f t="shared" si="332"/>
        <v>0</v>
      </c>
      <c r="U715" s="177">
        <f t="shared" si="331"/>
        <v>7.5</v>
      </c>
      <c r="V715" s="178" t="s">
        <v>11</v>
      </c>
      <c r="W715" s="194">
        <f t="shared" ref="W715:AU715" si="333">SUM(W710:W714)</f>
        <v>0</v>
      </c>
      <c r="X715" s="194">
        <f t="shared" si="333"/>
        <v>0</v>
      </c>
      <c r="Y715" s="194">
        <f t="shared" si="333"/>
        <v>0</v>
      </c>
      <c r="Z715" s="194">
        <f t="shared" si="333"/>
        <v>0</v>
      </c>
      <c r="AA715" s="194">
        <f t="shared" si="333"/>
        <v>0</v>
      </c>
      <c r="AB715" s="194">
        <f t="shared" si="333"/>
        <v>0</v>
      </c>
      <c r="AC715" s="194">
        <f t="shared" si="333"/>
        <v>0</v>
      </c>
      <c r="AD715" s="194">
        <f t="shared" si="333"/>
        <v>0</v>
      </c>
      <c r="AE715" s="194">
        <f t="shared" si="333"/>
        <v>0</v>
      </c>
      <c r="AF715" s="194">
        <f t="shared" si="333"/>
        <v>0</v>
      </c>
      <c r="AG715" s="194">
        <f t="shared" si="333"/>
        <v>0</v>
      </c>
      <c r="AH715" s="176">
        <f t="shared" si="333"/>
        <v>0</v>
      </c>
      <c r="AI715" s="176">
        <f t="shared" si="333"/>
        <v>0</v>
      </c>
      <c r="AJ715" s="176">
        <f t="shared" si="333"/>
        <v>0</v>
      </c>
      <c r="AK715" s="194">
        <f t="shared" si="333"/>
        <v>0</v>
      </c>
      <c r="AL715" s="194">
        <f t="shared" si="333"/>
        <v>0</v>
      </c>
      <c r="AM715" s="194">
        <f t="shared" si="333"/>
        <v>0</v>
      </c>
      <c r="AN715" s="194">
        <f t="shared" si="333"/>
        <v>0</v>
      </c>
      <c r="AO715" s="194">
        <f t="shared" si="333"/>
        <v>0</v>
      </c>
      <c r="AP715" s="194">
        <f t="shared" si="333"/>
        <v>0</v>
      </c>
      <c r="AQ715" s="194">
        <f t="shared" si="333"/>
        <v>0</v>
      </c>
      <c r="AR715" s="194">
        <f t="shared" si="333"/>
        <v>0</v>
      </c>
      <c r="AS715" s="194">
        <f t="shared" si="333"/>
        <v>0</v>
      </c>
      <c r="AT715" s="194">
        <f t="shared" si="333"/>
        <v>0</v>
      </c>
      <c r="AU715" s="176">
        <f t="shared" si="333"/>
        <v>0</v>
      </c>
      <c r="AV715" s="329"/>
    </row>
    <row r="716" spans="1:48" ht="15.75" customHeight="1" x14ac:dyDescent="0.25">
      <c r="A716" s="419"/>
      <c r="B716" s="482" t="s">
        <v>739</v>
      </c>
      <c r="C716" s="600" t="s">
        <v>740</v>
      </c>
      <c r="D716" s="561" t="s">
        <v>660</v>
      </c>
      <c r="E716" s="564" t="s">
        <v>741</v>
      </c>
      <c r="F716" s="6" t="s">
        <v>18</v>
      </c>
      <c r="G716" s="6" t="s">
        <v>20</v>
      </c>
      <c r="H716" s="6" t="s">
        <v>59</v>
      </c>
      <c r="I716" s="6" t="s">
        <v>722</v>
      </c>
      <c r="J716" s="479">
        <v>2023</v>
      </c>
      <c r="K716" s="479">
        <v>2023</v>
      </c>
      <c r="L716" s="488">
        <v>6.4340000000000002</v>
      </c>
      <c r="M716" s="510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205" t="s">
        <v>3</v>
      </c>
      <c r="W716" s="94">
        <v>0</v>
      </c>
      <c r="X716" s="94">
        <f>X717</f>
        <v>1153.172</v>
      </c>
      <c r="Y716" s="94">
        <f t="shared" ref="Y716:AG716" si="334">Y717</f>
        <v>0</v>
      </c>
      <c r="Z716" s="94">
        <f t="shared" si="334"/>
        <v>0</v>
      </c>
      <c r="AA716" s="94">
        <f t="shared" si="334"/>
        <v>0</v>
      </c>
      <c r="AB716" s="94">
        <f t="shared" si="334"/>
        <v>0</v>
      </c>
      <c r="AC716" s="94">
        <f t="shared" si="334"/>
        <v>0</v>
      </c>
      <c r="AD716" s="94">
        <f t="shared" si="334"/>
        <v>0</v>
      </c>
      <c r="AE716" s="94">
        <f t="shared" si="334"/>
        <v>0</v>
      </c>
      <c r="AF716" s="94">
        <f t="shared" si="334"/>
        <v>0</v>
      </c>
      <c r="AG716" s="94">
        <f t="shared" si="334"/>
        <v>0</v>
      </c>
      <c r="AH716" s="9">
        <v>0</v>
      </c>
      <c r="AI716" s="9">
        <v>0</v>
      </c>
      <c r="AJ716" s="9">
        <v>0</v>
      </c>
      <c r="AK716" s="94">
        <v>0</v>
      </c>
      <c r="AL716" s="94">
        <v>0</v>
      </c>
      <c r="AM716" s="94">
        <v>0</v>
      </c>
      <c r="AN716" s="94">
        <v>0</v>
      </c>
      <c r="AO716" s="94">
        <v>0</v>
      </c>
      <c r="AP716" s="94">
        <v>0</v>
      </c>
      <c r="AQ716" s="94">
        <v>0</v>
      </c>
      <c r="AR716" s="94">
        <v>0</v>
      </c>
      <c r="AS716" s="94">
        <v>0</v>
      </c>
      <c r="AT716" s="94">
        <v>0</v>
      </c>
      <c r="AU716" s="9">
        <v>0</v>
      </c>
      <c r="AV716" s="303"/>
    </row>
    <row r="717" spans="1:48" s="276" customFormat="1" ht="15.75" hidden="1" customHeight="1" x14ac:dyDescent="0.2">
      <c r="A717" s="419"/>
      <c r="B717" s="483"/>
      <c r="C717" s="601"/>
      <c r="D717" s="562"/>
      <c r="E717" s="565"/>
      <c r="F717" s="287"/>
      <c r="G717" s="287"/>
      <c r="H717" s="287"/>
      <c r="I717" s="287"/>
      <c r="J717" s="480"/>
      <c r="K717" s="480"/>
      <c r="L717" s="556"/>
      <c r="M717" s="511"/>
      <c r="N717" s="278"/>
      <c r="O717" s="278"/>
      <c r="P717" s="278"/>
      <c r="Q717" s="278"/>
      <c r="R717" s="278"/>
      <c r="S717" s="278"/>
      <c r="T717" s="278"/>
      <c r="U717" s="278"/>
      <c r="V717" s="288" t="s">
        <v>973</v>
      </c>
      <c r="W717" s="275"/>
      <c r="X717" s="275">
        <v>1153.172</v>
      </c>
      <c r="Y717" s="275"/>
      <c r="Z717" s="275"/>
      <c r="AA717" s="275"/>
      <c r="AB717" s="275"/>
      <c r="AC717" s="275"/>
      <c r="AD717" s="275"/>
      <c r="AE717" s="275"/>
      <c r="AF717" s="275"/>
      <c r="AG717" s="275"/>
      <c r="AH717" s="278"/>
      <c r="AI717" s="278"/>
      <c r="AJ717" s="278"/>
      <c r="AK717" s="275"/>
      <c r="AL717" s="275"/>
      <c r="AM717" s="275"/>
      <c r="AN717" s="275"/>
      <c r="AO717" s="275"/>
      <c r="AP717" s="275"/>
      <c r="AQ717" s="275"/>
      <c r="AR717" s="275"/>
      <c r="AS717" s="275"/>
      <c r="AT717" s="275"/>
      <c r="AU717" s="278"/>
      <c r="AV717" s="331"/>
    </row>
    <row r="718" spans="1:48" ht="20.25" customHeight="1" x14ac:dyDescent="0.25">
      <c r="A718" s="419"/>
      <c r="B718" s="483"/>
      <c r="C718" s="601"/>
      <c r="D718" s="562"/>
      <c r="E718" s="565"/>
      <c r="F718" s="24" t="s">
        <v>19</v>
      </c>
      <c r="G718" s="24" t="s">
        <v>22</v>
      </c>
      <c r="H718" s="24" t="s">
        <v>59</v>
      </c>
      <c r="I718" s="24" t="s">
        <v>742</v>
      </c>
      <c r="J718" s="480"/>
      <c r="K718" s="480"/>
      <c r="L718" s="556"/>
      <c r="M718" s="511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35">SUM(N718:T718)</f>
        <v>0</v>
      </c>
      <c r="V718" s="173" t="s">
        <v>8</v>
      </c>
      <c r="W718" s="94">
        <v>0</v>
      </c>
      <c r="X718" s="94">
        <v>0</v>
      </c>
      <c r="Y718" s="94">
        <v>0</v>
      </c>
      <c r="Z718" s="94">
        <v>0</v>
      </c>
      <c r="AA718" s="94">
        <v>0</v>
      </c>
      <c r="AB718" s="94">
        <v>0</v>
      </c>
      <c r="AC718" s="94">
        <v>0</v>
      </c>
      <c r="AD718" s="94">
        <v>0</v>
      </c>
      <c r="AE718" s="94">
        <v>0</v>
      </c>
      <c r="AF718" s="94">
        <v>0</v>
      </c>
      <c r="AG718" s="94">
        <v>0</v>
      </c>
      <c r="AH718" s="9">
        <v>0</v>
      </c>
      <c r="AI718" s="9">
        <v>0</v>
      </c>
      <c r="AJ718" s="9">
        <v>0</v>
      </c>
      <c r="AK718" s="94">
        <v>0</v>
      </c>
      <c r="AL718" s="94">
        <v>0</v>
      </c>
      <c r="AM718" s="94">
        <v>0</v>
      </c>
      <c r="AN718" s="94">
        <v>0</v>
      </c>
      <c r="AO718" s="94">
        <v>0</v>
      </c>
      <c r="AP718" s="94">
        <v>0</v>
      </c>
      <c r="AQ718" s="94">
        <v>0</v>
      </c>
      <c r="AR718" s="94">
        <v>0</v>
      </c>
      <c r="AS718" s="94">
        <v>0</v>
      </c>
      <c r="AT718" s="94">
        <v>0</v>
      </c>
      <c r="AU718" s="9">
        <v>0</v>
      </c>
      <c r="AV718" s="303"/>
    </row>
    <row r="719" spans="1:48" ht="22.5" customHeight="1" x14ac:dyDescent="0.25">
      <c r="A719" s="419"/>
      <c r="B719" s="483"/>
      <c r="C719" s="601"/>
      <c r="D719" s="562"/>
      <c r="E719" s="565"/>
      <c r="F719" s="485" t="s">
        <v>39</v>
      </c>
      <c r="G719" s="485" t="s">
        <v>21</v>
      </c>
      <c r="H719" s="485" t="s">
        <v>59</v>
      </c>
      <c r="I719" s="485" t="s">
        <v>365</v>
      </c>
      <c r="J719" s="480"/>
      <c r="K719" s="480"/>
      <c r="L719" s="556"/>
      <c r="M719" s="51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205" t="s">
        <v>50</v>
      </c>
      <c r="W719" s="94">
        <v>0</v>
      </c>
      <c r="X719" s="94">
        <v>0</v>
      </c>
      <c r="Y719" s="94">
        <v>0</v>
      </c>
      <c r="Z719" s="94">
        <v>0</v>
      </c>
      <c r="AA719" s="94">
        <v>0</v>
      </c>
      <c r="AB719" s="94">
        <v>0</v>
      </c>
      <c r="AC719" s="94">
        <v>0</v>
      </c>
      <c r="AD719" s="94">
        <v>0</v>
      </c>
      <c r="AE719" s="94">
        <v>0</v>
      </c>
      <c r="AF719" s="94">
        <v>0</v>
      </c>
      <c r="AG719" s="94">
        <v>0</v>
      </c>
      <c r="AH719" s="9">
        <v>0</v>
      </c>
      <c r="AI719" s="9">
        <v>0</v>
      </c>
      <c r="AJ719" s="9">
        <v>0</v>
      </c>
      <c r="AK719" s="94">
        <v>0</v>
      </c>
      <c r="AL719" s="94">
        <v>0</v>
      </c>
      <c r="AM719" s="94">
        <v>0</v>
      </c>
      <c r="AN719" s="94">
        <v>0</v>
      </c>
      <c r="AO719" s="94">
        <v>0</v>
      </c>
      <c r="AP719" s="94">
        <v>0</v>
      </c>
      <c r="AQ719" s="94">
        <v>0</v>
      </c>
      <c r="AR719" s="94">
        <v>0</v>
      </c>
      <c r="AS719" s="94">
        <v>0</v>
      </c>
      <c r="AT719" s="94">
        <v>0</v>
      </c>
      <c r="AU719" s="9">
        <v>0</v>
      </c>
      <c r="AV719" s="303"/>
    </row>
    <row r="720" spans="1:48" x14ac:dyDescent="0.25">
      <c r="A720" s="419"/>
      <c r="B720" s="483"/>
      <c r="C720" s="601"/>
      <c r="D720" s="562"/>
      <c r="E720" s="565"/>
      <c r="F720" s="486"/>
      <c r="G720" s="486"/>
      <c r="H720" s="486"/>
      <c r="I720" s="486"/>
      <c r="J720" s="480"/>
      <c r="K720" s="480"/>
      <c r="L720" s="556"/>
      <c r="M720" s="51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35"/>
        <v>0</v>
      </c>
      <c r="V720" s="205" t="s">
        <v>51</v>
      </c>
      <c r="W720" s="94">
        <v>0</v>
      </c>
      <c r="X720" s="94">
        <v>0</v>
      </c>
      <c r="Y720" s="94">
        <v>0</v>
      </c>
      <c r="Z720" s="94">
        <v>0</v>
      </c>
      <c r="AA720" s="94">
        <v>0</v>
      </c>
      <c r="AB720" s="94">
        <v>0</v>
      </c>
      <c r="AC720" s="94">
        <v>0</v>
      </c>
      <c r="AD720" s="94">
        <v>0</v>
      </c>
      <c r="AE720" s="94">
        <v>0</v>
      </c>
      <c r="AF720" s="94">
        <v>0</v>
      </c>
      <c r="AG720" s="94">
        <v>0</v>
      </c>
      <c r="AH720" s="9">
        <v>0</v>
      </c>
      <c r="AI720" s="9">
        <v>0</v>
      </c>
      <c r="AJ720" s="9">
        <v>0</v>
      </c>
      <c r="AK720" s="94">
        <v>0</v>
      </c>
      <c r="AL720" s="94">
        <v>0</v>
      </c>
      <c r="AM720" s="94">
        <v>0</v>
      </c>
      <c r="AN720" s="94">
        <v>0</v>
      </c>
      <c r="AO720" s="94">
        <v>0</v>
      </c>
      <c r="AP720" s="94">
        <v>0</v>
      </c>
      <c r="AQ720" s="94">
        <v>0</v>
      </c>
      <c r="AR720" s="94">
        <v>0</v>
      </c>
      <c r="AS720" s="94">
        <v>0</v>
      </c>
      <c r="AT720" s="94">
        <v>0</v>
      </c>
      <c r="AU720" s="9">
        <v>0</v>
      </c>
      <c r="AV720" s="303"/>
    </row>
    <row r="721" spans="1:48" ht="15.75" customHeight="1" x14ac:dyDescent="0.25">
      <c r="A721" s="419"/>
      <c r="B721" s="483"/>
      <c r="C721" s="601"/>
      <c r="D721" s="562"/>
      <c r="E721" s="565"/>
      <c r="F721" s="486"/>
      <c r="G721" s="486"/>
      <c r="H721" s="486"/>
      <c r="I721" s="486"/>
      <c r="J721" s="480"/>
      <c r="K721" s="480"/>
      <c r="L721" s="556"/>
      <c r="M721" s="511"/>
      <c r="N721" s="86">
        <v>0</v>
      </c>
      <c r="O721" s="86">
        <v>0</v>
      </c>
      <c r="P721" s="86">
        <v>0</v>
      </c>
      <c r="Q721" s="86">
        <v>0</v>
      </c>
      <c r="R721" s="86">
        <v>0</v>
      </c>
      <c r="S721" s="86">
        <v>0</v>
      </c>
      <c r="T721" s="86">
        <v>0</v>
      </c>
      <c r="U721" s="9">
        <f t="shared" si="335"/>
        <v>0</v>
      </c>
      <c r="V721" s="205" t="s">
        <v>52</v>
      </c>
      <c r="W721" s="192">
        <v>0</v>
      </c>
      <c r="X721" s="192">
        <v>0</v>
      </c>
      <c r="Y721" s="192">
        <v>0</v>
      </c>
      <c r="Z721" s="192">
        <v>0</v>
      </c>
      <c r="AA721" s="192">
        <v>0</v>
      </c>
      <c r="AB721" s="192">
        <v>0</v>
      </c>
      <c r="AC721" s="192">
        <v>0</v>
      </c>
      <c r="AD721" s="192">
        <v>0</v>
      </c>
      <c r="AE721" s="192">
        <v>0</v>
      </c>
      <c r="AF721" s="192">
        <v>0</v>
      </c>
      <c r="AG721" s="192">
        <v>0</v>
      </c>
      <c r="AH721" s="86">
        <v>0</v>
      </c>
      <c r="AI721" s="86">
        <v>0</v>
      </c>
      <c r="AJ721" s="86">
        <v>0</v>
      </c>
      <c r="AK721" s="192">
        <v>0</v>
      </c>
      <c r="AL721" s="192">
        <v>0</v>
      </c>
      <c r="AM721" s="192">
        <v>0</v>
      </c>
      <c r="AN721" s="192">
        <v>0</v>
      </c>
      <c r="AO721" s="192">
        <v>0</v>
      </c>
      <c r="AP721" s="192">
        <v>0</v>
      </c>
      <c r="AQ721" s="192">
        <v>0</v>
      </c>
      <c r="AR721" s="192">
        <v>0</v>
      </c>
      <c r="AS721" s="192">
        <v>0</v>
      </c>
      <c r="AT721" s="192">
        <v>0</v>
      </c>
      <c r="AU721" s="86">
        <v>0</v>
      </c>
      <c r="AV721" s="303"/>
    </row>
    <row r="722" spans="1:48" x14ac:dyDescent="0.25">
      <c r="A722" s="419"/>
      <c r="B722" s="484"/>
      <c r="C722" s="602"/>
      <c r="D722" s="563"/>
      <c r="E722" s="566"/>
      <c r="F722" s="487"/>
      <c r="G722" s="487"/>
      <c r="H722" s="487"/>
      <c r="I722" s="487"/>
      <c r="J722" s="481"/>
      <c r="K722" s="481"/>
      <c r="L722" s="557"/>
      <c r="M722" s="512"/>
      <c r="N722" s="88">
        <f>SUM(N716:N721)</f>
        <v>0</v>
      </c>
      <c r="O722" s="88">
        <f t="shared" ref="O722:T722" si="336">SUM(O716:O721)</f>
        <v>0</v>
      </c>
      <c r="P722" s="88">
        <f t="shared" si="336"/>
        <v>0</v>
      </c>
      <c r="Q722" s="176">
        <f t="shared" si="336"/>
        <v>0</v>
      </c>
      <c r="R722" s="176">
        <f t="shared" si="336"/>
        <v>6.4341859999999995</v>
      </c>
      <c r="S722" s="176">
        <f t="shared" si="336"/>
        <v>0</v>
      </c>
      <c r="T722" s="176">
        <f t="shared" si="336"/>
        <v>0</v>
      </c>
      <c r="U722" s="177">
        <f t="shared" si="335"/>
        <v>6.4341859999999995</v>
      </c>
      <c r="V722" s="178" t="s">
        <v>11</v>
      </c>
      <c r="W722" s="194">
        <f t="shared" ref="W722:AU722" si="337">SUM(W716:W721)</f>
        <v>0</v>
      </c>
      <c r="X722" s="194">
        <f>X716</f>
        <v>1153.172</v>
      </c>
      <c r="Y722" s="194">
        <f t="shared" ref="Y722:AG722" si="338">Y716</f>
        <v>0</v>
      </c>
      <c r="Z722" s="194">
        <f t="shared" si="338"/>
        <v>0</v>
      </c>
      <c r="AA722" s="194">
        <f t="shared" si="338"/>
        <v>0</v>
      </c>
      <c r="AB722" s="194">
        <f t="shared" si="338"/>
        <v>0</v>
      </c>
      <c r="AC722" s="194">
        <f t="shared" si="338"/>
        <v>0</v>
      </c>
      <c r="AD722" s="194">
        <f t="shared" si="338"/>
        <v>0</v>
      </c>
      <c r="AE722" s="194">
        <f t="shared" si="338"/>
        <v>0</v>
      </c>
      <c r="AF722" s="194">
        <f t="shared" si="338"/>
        <v>0</v>
      </c>
      <c r="AG722" s="194">
        <f t="shared" si="338"/>
        <v>0</v>
      </c>
      <c r="AH722" s="176">
        <f t="shared" si="337"/>
        <v>0</v>
      </c>
      <c r="AI722" s="176">
        <f t="shared" si="337"/>
        <v>0</v>
      </c>
      <c r="AJ722" s="176">
        <f t="shared" si="337"/>
        <v>0</v>
      </c>
      <c r="AK722" s="194">
        <f t="shared" si="337"/>
        <v>0</v>
      </c>
      <c r="AL722" s="194">
        <f t="shared" si="337"/>
        <v>0</v>
      </c>
      <c r="AM722" s="194">
        <f t="shared" si="337"/>
        <v>0</v>
      </c>
      <c r="AN722" s="194">
        <f t="shared" si="337"/>
        <v>0</v>
      </c>
      <c r="AO722" s="194">
        <f t="shared" si="337"/>
        <v>0</v>
      </c>
      <c r="AP722" s="194">
        <f t="shared" si="337"/>
        <v>0</v>
      </c>
      <c r="AQ722" s="194">
        <f t="shared" si="337"/>
        <v>0</v>
      </c>
      <c r="AR722" s="194">
        <f t="shared" si="337"/>
        <v>0</v>
      </c>
      <c r="AS722" s="194">
        <f t="shared" si="337"/>
        <v>0</v>
      </c>
      <c r="AT722" s="194">
        <f t="shared" si="337"/>
        <v>0</v>
      </c>
      <c r="AU722" s="176">
        <f t="shared" si="337"/>
        <v>0</v>
      </c>
      <c r="AV722" s="329"/>
    </row>
    <row r="723" spans="1:48" ht="15.75" customHeight="1" x14ac:dyDescent="0.25">
      <c r="A723" s="419"/>
      <c r="B723" s="482" t="s">
        <v>743</v>
      </c>
      <c r="C723" s="600" t="s">
        <v>744</v>
      </c>
      <c r="D723" s="561" t="s">
        <v>660</v>
      </c>
      <c r="E723" s="564" t="s">
        <v>745</v>
      </c>
      <c r="F723" s="6" t="s">
        <v>18</v>
      </c>
      <c r="G723" s="6" t="s">
        <v>20</v>
      </c>
      <c r="H723" s="6" t="s">
        <v>59</v>
      </c>
      <c r="I723" s="6" t="s">
        <v>722</v>
      </c>
      <c r="J723" s="479">
        <v>2023</v>
      </c>
      <c r="K723" s="479">
        <v>2023</v>
      </c>
      <c r="L723" s="488">
        <v>6.375</v>
      </c>
      <c r="M723" s="510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205" t="s">
        <v>3</v>
      </c>
      <c r="W723" s="94">
        <v>0</v>
      </c>
      <c r="X723" s="94">
        <f>X724</f>
        <v>0</v>
      </c>
      <c r="Y723" s="94">
        <v>0</v>
      </c>
      <c r="Z723" s="94">
        <v>0</v>
      </c>
      <c r="AA723" s="94">
        <v>0</v>
      </c>
      <c r="AB723" s="94">
        <v>0</v>
      </c>
      <c r="AC723" s="94">
        <v>0</v>
      </c>
      <c r="AD723" s="94">
        <v>0</v>
      </c>
      <c r="AE723" s="94">
        <v>0</v>
      </c>
      <c r="AF723" s="94">
        <f>AF724</f>
        <v>31.5</v>
      </c>
      <c r="AG723" s="94">
        <v>0</v>
      </c>
      <c r="AH723" s="9">
        <v>0</v>
      </c>
      <c r="AI723" s="9">
        <v>0</v>
      </c>
      <c r="AJ723" s="9">
        <v>0</v>
      </c>
      <c r="AK723" s="94">
        <v>0</v>
      </c>
      <c r="AL723" s="94">
        <v>0</v>
      </c>
      <c r="AM723" s="94">
        <v>0</v>
      </c>
      <c r="AN723" s="94">
        <v>0</v>
      </c>
      <c r="AO723" s="94">
        <v>0</v>
      </c>
      <c r="AP723" s="94">
        <v>0</v>
      </c>
      <c r="AQ723" s="94">
        <v>0</v>
      </c>
      <c r="AR723" s="94">
        <v>0</v>
      </c>
      <c r="AS723" s="94">
        <v>0</v>
      </c>
      <c r="AT723" s="94">
        <v>0</v>
      </c>
      <c r="AU723" s="9">
        <v>0</v>
      </c>
      <c r="AV723" s="303"/>
    </row>
    <row r="724" spans="1:48" s="276" customFormat="1" ht="30" hidden="1" customHeight="1" x14ac:dyDescent="0.2">
      <c r="A724" s="419"/>
      <c r="B724" s="483"/>
      <c r="C724" s="601"/>
      <c r="D724" s="562"/>
      <c r="E724" s="565"/>
      <c r="F724" s="287"/>
      <c r="G724" s="287"/>
      <c r="H724" s="287"/>
      <c r="I724" s="287"/>
      <c r="J724" s="480"/>
      <c r="K724" s="480"/>
      <c r="L724" s="556"/>
      <c r="M724" s="511"/>
      <c r="N724" s="278"/>
      <c r="O724" s="278"/>
      <c r="P724" s="278"/>
      <c r="Q724" s="278"/>
      <c r="R724" s="278"/>
      <c r="S724" s="278"/>
      <c r="T724" s="278"/>
      <c r="U724" s="278"/>
      <c r="V724" s="288" t="s">
        <v>972</v>
      </c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>
        <v>31.5</v>
      </c>
      <c r="AG724" s="275"/>
      <c r="AH724" s="278"/>
      <c r="AI724" s="278"/>
      <c r="AJ724" s="278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8"/>
      <c r="AV724" s="331"/>
    </row>
    <row r="725" spans="1:48" ht="21" customHeight="1" x14ac:dyDescent="0.25">
      <c r="A725" s="419"/>
      <c r="B725" s="483"/>
      <c r="C725" s="601"/>
      <c r="D725" s="562"/>
      <c r="E725" s="565"/>
      <c r="F725" s="24" t="s">
        <v>19</v>
      </c>
      <c r="G725" s="24" t="s">
        <v>22</v>
      </c>
      <c r="H725" s="24" t="s">
        <v>59</v>
      </c>
      <c r="I725" s="24" t="s">
        <v>746</v>
      </c>
      <c r="J725" s="480"/>
      <c r="K725" s="480"/>
      <c r="L725" s="556"/>
      <c r="M725" s="511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39">SUM(N725:T725)</f>
        <v>0</v>
      </c>
      <c r="V725" s="173" t="s">
        <v>8</v>
      </c>
      <c r="W725" s="94">
        <v>0</v>
      </c>
      <c r="X725" s="94">
        <v>0</v>
      </c>
      <c r="Y725" s="94">
        <v>0</v>
      </c>
      <c r="Z725" s="94">
        <v>0</v>
      </c>
      <c r="AA725" s="94">
        <v>0</v>
      </c>
      <c r="AB725" s="94">
        <v>0</v>
      </c>
      <c r="AC725" s="94">
        <v>0</v>
      </c>
      <c r="AD725" s="94">
        <v>0</v>
      </c>
      <c r="AE725" s="94">
        <v>0</v>
      </c>
      <c r="AF725" s="94">
        <v>0</v>
      </c>
      <c r="AG725" s="94">
        <v>0</v>
      </c>
      <c r="AH725" s="9">
        <v>0</v>
      </c>
      <c r="AI725" s="9">
        <v>0</v>
      </c>
      <c r="AJ725" s="9">
        <v>0</v>
      </c>
      <c r="AK725" s="94">
        <v>0</v>
      </c>
      <c r="AL725" s="94">
        <v>0</v>
      </c>
      <c r="AM725" s="94">
        <v>0</v>
      </c>
      <c r="AN725" s="94">
        <v>0</v>
      </c>
      <c r="AO725" s="94">
        <v>0</v>
      </c>
      <c r="AP725" s="94">
        <v>0</v>
      </c>
      <c r="AQ725" s="94">
        <v>0</v>
      </c>
      <c r="AR725" s="94">
        <v>0</v>
      </c>
      <c r="AS725" s="94">
        <v>0</v>
      </c>
      <c r="AT725" s="94">
        <v>0</v>
      </c>
      <c r="AU725" s="9">
        <v>0</v>
      </c>
      <c r="AV725" s="303"/>
    </row>
    <row r="726" spans="1:48" ht="23.25" customHeight="1" x14ac:dyDescent="0.25">
      <c r="A726" s="419"/>
      <c r="B726" s="483"/>
      <c r="C726" s="601"/>
      <c r="D726" s="562"/>
      <c r="E726" s="565"/>
      <c r="F726" s="485" t="s">
        <v>39</v>
      </c>
      <c r="G726" s="485" t="s">
        <v>21</v>
      </c>
      <c r="H726" s="485" t="s">
        <v>59</v>
      </c>
      <c r="I726" s="485" t="s">
        <v>682</v>
      </c>
      <c r="J726" s="480"/>
      <c r="K726" s="480"/>
      <c r="L726" s="556"/>
      <c r="M726" s="511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205" t="s">
        <v>50</v>
      </c>
      <c r="W726" s="94">
        <v>0</v>
      </c>
      <c r="X726" s="94">
        <v>0</v>
      </c>
      <c r="Y726" s="94">
        <v>0</v>
      </c>
      <c r="Z726" s="94">
        <v>0</v>
      </c>
      <c r="AA726" s="94">
        <v>0</v>
      </c>
      <c r="AB726" s="94">
        <v>0</v>
      </c>
      <c r="AC726" s="94">
        <v>0</v>
      </c>
      <c r="AD726" s="94">
        <v>0</v>
      </c>
      <c r="AE726" s="94">
        <v>0</v>
      </c>
      <c r="AF726" s="94">
        <v>0</v>
      </c>
      <c r="AG726" s="94">
        <v>0</v>
      </c>
      <c r="AH726" s="9">
        <v>0</v>
      </c>
      <c r="AI726" s="9">
        <v>0</v>
      </c>
      <c r="AJ726" s="9">
        <v>0</v>
      </c>
      <c r="AK726" s="94">
        <v>0</v>
      </c>
      <c r="AL726" s="94">
        <v>0</v>
      </c>
      <c r="AM726" s="94">
        <v>0</v>
      </c>
      <c r="AN726" s="94">
        <v>0</v>
      </c>
      <c r="AO726" s="94">
        <v>0</v>
      </c>
      <c r="AP726" s="94">
        <v>0</v>
      </c>
      <c r="AQ726" s="94">
        <v>0</v>
      </c>
      <c r="AR726" s="94">
        <v>0</v>
      </c>
      <c r="AS726" s="94">
        <v>0</v>
      </c>
      <c r="AT726" s="94">
        <v>0</v>
      </c>
      <c r="AU726" s="9">
        <v>0</v>
      </c>
      <c r="AV726" s="303"/>
    </row>
    <row r="727" spans="1:48" x14ac:dyDescent="0.25">
      <c r="A727" s="419"/>
      <c r="B727" s="483"/>
      <c r="C727" s="601"/>
      <c r="D727" s="562"/>
      <c r="E727" s="565"/>
      <c r="F727" s="486"/>
      <c r="G727" s="486"/>
      <c r="H727" s="486"/>
      <c r="I727" s="486"/>
      <c r="J727" s="480"/>
      <c r="K727" s="480"/>
      <c r="L727" s="556"/>
      <c r="M727" s="511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39"/>
        <v>0</v>
      </c>
      <c r="V727" s="205" t="s">
        <v>51</v>
      </c>
      <c r="W727" s="94">
        <v>0</v>
      </c>
      <c r="X727" s="94">
        <v>0</v>
      </c>
      <c r="Y727" s="94">
        <v>0</v>
      </c>
      <c r="Z727" s="94">
        <v>0</v>
      </c>
      <c r="AA727" s="94">
        <v>0</v>
      </c>
      <c r="AB727" s="94">
        <v>0</v>
      </c>
      <c r="AC727" s="94">
        <v>0</v>
      </c>
      <c r="AD727" s="94">
        <v>0</v>
      </c>
      <c r="AE727" s="94">
        <v>0</v>
      </c>
      <c r="AF727" s="94">
        <v>0</v>
      </c>
      <c r="AG727" s="94">
        <v>0</v>
      </c>
      <c r="AH727" s="9">
        <v>0</v>
      </c>
      <c r="AI727" s="9">
        <v>0</v>
      </c>
      <c r="AJ727" s="9">
        <v>0</v>
      </c>
      <c r="AK727" s="94">
        <v>0</v>
      </c>
      <c r="AL727" s="94">
        <v>0</v>
      </c>
      <c r="AM727" s="94">
        <v>0</v>
      </c>
      <c r="AN727" s="94">
        <v>0</v>
      </c>
      <c r="AO727" s="94">
        <v>0</v>
      </c>
      <c r="AP727" s="94">
        <v>0</v>
      </c>
      <c r="AQ727" s="94">
        <v>0</v>
      </c>
      <c r="AR727" s="94">
        <v>0</v>
      </c>
      <c r="AS727" s="94">
        <v>0</v>
      </c>
      <c r="AT727" s="94">
        <v>0</v>
      </c>
      <c r="AU727" s="9">
        <v>0</v>
      </c>
      <c r="AV727" s="303"/>
    </row>
    <row r="728" spans="1:48" ht="15.75" customHeight="1" x14ac:dyDescent="0.25">
      <c r="A728" s="419"/>
      <c r="B728" s="483"/>
      <c r="C728" s="601"/>
      <c r="D728" s="562"/>
      <c r="E728" s="565"/>
      <c r="F728" s="486"/>
      <c r="G728" s="486"/>
      <c r="H728" s="486"/>
      <c r="I728" s="486"/>
      <c r="J728" s="480"/>
      <c r="K728" s="480"/>
      <c r="L728" s="556"/>
      <c r="M728" s="511"/>
      <c r="N728" s="86">
        <v>0</v>
      </c>
      <c r="O728" s="86">
        <v>0</v>
      </c>
      <c r="P728" s="86">
        <v>0</v>
      </c>
      <c r="Q728" s="86">
        <v>0</v>
      </c>
      <c r="R728" s="86">
        <v>0</v>
      </c>
      <c r="S728" s="86">
        <v>0</v>
      </c>
      <c r="T728" s="86">
        <v>0</v>
      </c>
      <c r="U728" s="9">
        <f t="shared" si="339"/>
        <v>0</v>
      </c>
      <c r="V728" s="205" t="s">
        <v>52</v>
      </c>
      <c r="W728" s="192">
        <v>0</v>
      </c>
      <c r="X728" s="192">
        <v>0</v>
      </c>
      <c r="Y728" s="192">
        <v>0</v>
      </c>
      <c r="Z728" s="192">
        <v>0</v>
      </c>
      <c r="AA728" s="192">
        <v>0</v>
      </c>
      <c r="AB728" s="192">
        <v>0</v>
      </c>
      <c r="AC728" s="192">
        <v>0</v>
      </c>
      <c r="AD728" s="192">
        <v>0</v>
      </c>
      <c r="AE728" s="192">
        <v>0</v>
      </c>
      <c r="AF728" s="192">
        <v>0</v>
      </c>
      <c r="AG728" s="192">
        <v>0</v>
      </c>
      <c r="AH728" s="86">
        <v>0</v>
      </c>
      <c r="AI728" s="86">
        <v>0</v>
      </c>
      <c r="AJ728" s="86">
        <v>0</v>
      </c>
      <c r="AK728" s="192">
        <v>0</v>
      </c>
      <c r="AL728" s="192">
        <v>0</v>
      </c>
      <c r="AM728" s="192">
        <v>0</v>
      </c>
      <c r="AN728" s="192">
        <v>0</v>
      </c>
      <c r="AO728" s="192">
        <v>0</v>
      </c>
      <c r="AP728" s="192">
        <v>0</v>
      </c>
      <c r="AQ728" s="192">
        <v>0</v>
      </c>
      <c r="AR728" s="192">
        <v>0</v>
      </c>
      <c r="AS728" s="192">
        <v>0</v>
      </c>
      <c r="AT728" s="192">
        <v>0</v>
      </c>
      <c r="AU728" s="86">
        <v>0</v>
      </c>
      <c r="AV728" s="303"/>
    </row>
    <row r="729" spans="1:48" x14ac:dyDescent="0.25">
      <c r="A729" s="420"/>
      <c r="B729" s="484"/>
      <c r="C729" s="602"/>
      <c r="D729" s="563"/>
      <c r="E729" s="566"/>
      <c r="F729" s="487"/>
      <c r="G729" s="487"/>
      <c r="H729" s="487"/>
      <c r="I729" s="487"/>
      <c r="J729" s="481"/>
      <c r="K729" s="481"/>
      <c r="L729" s="557"/>
      <c r="M729" s="512"/>
      <c r="N729" s="88">
        <f>SUM(N723:N728)</f>
        <v>0</v>
      </c>
      <c r="O729" s="88">
        <f t="shared" ref="O729:T729" si="340">SUM(O723:O728)</f>
        <v>0</v>
      </c>
      <c r="P729" s="88">
        <f t="shared" si="340"/>
        <v>0</v>
      </c>
      <c r="Q729" s="176">
        <f t="shared" si="340"/>
        <v>0</v>
      </c>
      <c r="R729" s="176">
        <f t="shared" si="340"/>
        <v>6.3753209999999996</v>
      </c>
      <c r="S729" s="176">
        <f t="shared" si="340"/>
        <v>0</v>
      </c>
      <c r="T729" s="176">
        <f t="shared" si="340"/>
        <v>0</v>
      </c>
      <c r="U729" s="177">
        <f t="shared" si="339"/>
        <v>6.3753209999999996</v>
      </c>
      <c r="V729" s="178" t="s">
        <v>11</v>
      </c>
      <c r="W729" s="194">
        <f t="shared" ref="W729:AU729" si="341">SUM(W723:W728)</f>
        <v>0</v>
      </c>
      <c r="X729" s="194">
        <f>X723</f>
        <v>0</v>
      </c>
      <c r="Y729" s="194">
        <f t="shared" si="341"/>
        <v>0</v>
      </c>
      <c r="Z729" s="194">
        <f t="shared" si="341"/>
        <v>0</v>
      </c>
      <c r="AA729" s="194">
        <f t="shared" si="341"/>
        <v>0</v>
      </c>
      <c r="AB729" s="194">
        <f t="shared" si="341"/>
        <v>0</v>
      </c>
      <c r="AC729" s="194">
        <f t="shared" si="341"/>
        <v>0</v>
      </c>
      <c r="AD729" s="194">
        <f t="shared" si="341"/>
        <v>0</v>
      </c>
      <c r="AE729" s="194">
        <f t="shared" si="341"/>
        <v>0</v>
      </c>
      <c r="AF729" s="194">
        <f>AF723</f>
        <v>31.5</v>
      </c>
      <c r="AG729" s="194">
        <f t="shared" si="341"/>
        <v>0</v>
      </c>
      <c r="AH729" s="176">
        <f t="shared" si="341"/>
        <v>0</v>
      </c>
      <c r="AI729" s="176">
        <f t="shared" si="341"/>
        <v>0</v>
      </c>
      <c r="AJ729" s="176">
        <f t="shared" si="341"/>
        <v>0</v>
      </c>
      <c r="AK729" s="194">
        <f t="shared" si="341"/>
        <v>0</v>
      </c>
      <c r="AL729" s="194">
        <f t="shared" si="341"/>
        <v>0</v>
      </c>
      <c r="AM729" s="194">
        <f t="shared" si="341"/>
        <v>0</v>
      </c>
      <c r="AN729" s="194">
        <f t="shared" si="341"/>
        <v>0</v>
      </c>
      <c r="AO729" s="194">
        <f t="shared" si="341"/>
        <v>0</v>
      </c>
      <c r="AP729" s="194">
        <f t="shared" si="341"/>
        <v>0</v>
      </c>
      <c r="AQ729" s="194">
        <f t="shared" si="341"/>
        <v>0</v>
      </c>
      <c r="AR729" s="194">
        <f t="shared" si="341"/>
        <v>0</v>
      </c>
      <c r="AS729" s="194">
        <f t="shared" si="341"/>
        <v>0</v>
      </c>
      <c r="AT729" s="194">
        <f t="shared" si="341"/>
        <v>0</v>
      </c>
      <c r="AU729" s="176">
        <f t="shared" si="341"/>
        <v>0</v>
      </c>
      <c r="AV729" s="329"/>
    </row>
    <row r="730" spans="1:48" ht="19.5" hidden="1" customHeight="1" x14ac:dyDescent="0.25">
      <c r="A730" s="503" t="s">
        <v>641</v>
      </c>
      <c r="B730" s="504"/>
      <c r="C730" s="504"/>
      <c r="D730" s="504"/>
      <c r="E730" s="504"/>
      <c r="F730" s="504"/>
      <c r="G730" s="504"/>
      <c r="H730" s="504"/>
      <c r="I730" s="504"/>
      <c r="J730" s="504"/>
      <c r="K730" s="504"/>
      <c r="L730" s="504"/>
      <c r="M730" s="504"/>
      <c r="N730" s="504"/>
      <c r="O730" s="504"/>
      <c r="P730" s="504"/>
      <c r="Q730" s="504"/>
      <c r="R730" s="504"/>
      <c r="S730" s="504"/>
      <c r="T730" s="504"/>
      <c r="U730" s="504"/>
      <c r="V730" s="504"/>
      <c r="W730" s="505"/>
      <c r="X730" s="505"/>
      <c r="Y730" s="505"/>
      <c r="Z730" s="505"/>
      <c r="AA730" s="505"/>
      <c r="AB730" s="505"/>
      <c r="AC730" s="505"/>
      <c r="AD730" s="505"/>
      <c r="AE730" s="505"/>
      <c r="AF730" s="505"/>
      <c r="AG730" s="505"/>
      <c r="AH730" s="505"/>
      <c r="AI730" s="505"/>
      <c r="AJ730" s="505"/>
      <c r="AK730" s="505"/>
      <c r="AL730" s="505"/>
      <c r="AM730" s="505"/>
      <c r="AN730" s="505"/>
      <c r="AO730" s="505"/>
      <c r="AP730" s="505"/>
      <c r="AQ730" s="505"/>
      <c r="AR730" s="505"/>
      <c r="AS730" s="505"/>
      <c r="AT730" s="505"/>
      <c r="AU730" s="505"/>
      <c r="AV730" s="506"/>
    </row>
    <row r="731" spans="1:48" hidden="1" x14ac:dyDescent="0.25">
      <c r="A731" s="543" t="s">
        <v>642</v>
      </c>
      <c r="B731" s="544"/>
      <c r="C731" s="544"/>
      <c r="D731" s="544"/>
      <c r="E731" s="544"/>
      <c r="F731" s="544"/>
      <c r="G731" s="544"/>
      <c r="H731" s="544"/>
      <c r="I731" s="544"/>
      <c r="J731" s="544"/>
      <c r="K731" s="544"/>
      <c r="L731" s="544"/>
      <c r="M731" s="544"/>
      <c r="N731" s="544"/>
      <c r="O731" s="544"/>
      <c r="P731" s="544"/>
      <c r="Q731" s="544"/>
      <c r="R731" s="544"/>
      <c r="S731" s="544"/>
      <c r="T731" s="544"/>
      <c r="U731" s="544"/>
      <c r="V731" s="545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89"/>
      <c r="AI731" s="189"/>
      <c r="AJ731" s="189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89"/>
      <c r="AV731" s="303"/>
    </row>
    <row r="732" spans="1:48" ht="15.75" hidden="1" customHeight="1" x14ac:dyDescent="0.25">
      <c r="B732" s="491" t="s">
        <v>45</v>
      </c>
      <c r="C732" s="492"/>
      <c r="D732" s="492"/>
      <c r="E732" s="492"/>
      <c r="F732" s="492"/>
      <c r="G732" s="492"/>
      <c r="H732" s="492"/>
      <c r="I732" s="492"/>
      <c r="J732" s="492"/>
      <c r="K732" s="492"/>
      <c r="L732" s="492"/>
      <c r="M732" s="493"/>
      <c r="N732" s="86"/>
      <c r="O732" s="86"/>
      <c r="P732" s="86"/>
      <c r="Q732" s="86"/>
      <c r="R732" s="86"/>
      <c r="S732" s="86"/>
      <c r="T732" s="86"/>
      <c r="U732" s="9"/>
      <c r="V732" s="173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89"/>
      <c r="AI732" s="189"/>
      <c r="AJ732" s="189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89"/>
      <c r="AV732" s="303"/>
    </row>
    <row r="733" spans="1:48" hidden="1" x14ac:dyDescent="0.25">
      <c r="A733" s="547"/>
      <c r="B733" s="548"/>
      <c r="C733" s="548"/>
      <c r="D733" s="548"/>
      <c r="E733" s="549"/>
      <c r="F733" s="46"/>
      <c r="G733" s="46"/>
      <c r="H733" s="46"/>
      <c r="I733" s="46"/>
      <c r="J733" s="46"/>
      <c r="K733" s="46"/>
      <c r="L733" s="46"/>
      <c r="M733" s="46"/>
      <c r="N733" s="86">
        <f t="shared" ref="N733:U733" si="342">N723+N716+N710+N704+N698+N690+N682+N674+N668+N662+N656+N650</f>
        <v>4.2690219999999997</v>
      </c>
      <c r="O733" s="86">
        <f t="shared" si="342"/>
        <v>7.4527700000000001</v>
      </c>
      <c r="P733" s="86">
        <f t="shared" si="342"/>
        <v>4.8083999999999989</v>
      </c>
      <c r="Q733" s="86">
        <f t="shared" si="342"/>
        <v>81.437422000000012</v>
      </c>
      <c r="R733" s="86">
        <f t="shared" si="342"/>
        <v>45.308654500000003</v>
      </c>
      <c r="S733" s="86">
        <f t="shared" si="342"/>
        <v>7.3750000000000009E-4</v>
      </c>
      <c r="T733" s="86">
        <f t="shared" si="342"/>
        <v>7.3750000000000009E-4</v>
      </c>
      <c r="U733" s="86">
        <f t="shared" si="342"/>
        <v>143.27774350000001</v>
      </c>
      <c r="V733" s="173" t="s">
        <v>3</v>
      </c>
      <c r="W733" s="192">
        <f t="shared" ref="W733:AU733" si="343">W723+W716+W710+W704+W698+W690+W682+W674+W668+W662+W656+W650</f>
        <v>81437.72</v>
      </c>
      <c r="X733" s="192">
        <f t="shared" si="343"/>
        <v>1153.172</v>
      </c>
      <c r="Y733" s="192">
        <f t="shared" si="343"/>
        <v>0</v>
      </c>
      <c r="Z733" s="192">
        <f t="shared" si="343"/>
        <v>0</v>
      </c>
      <c r="AA733" s="192">
        <f t="shared" si="343"/>
        <v>0</v>
      </c>
      <c r="AB733" s="192">
        <f t="shared" si="343"/>
        <v>0</v>
      </c>
      <c r="AC733" s="192">
        <f t="shared" si="343"/>
        <v>0</v>
      </c>
      <c r="AD733" s="192">
        <f t="shared" si="343"/>
        <v>0</v>
      </c>
      <c r="AE733" s="192">
        <f t="shared" si="343"/>
        <v>0</v>
      </c>
      <c r="AF733" s="192">
        <f t="shared" si="343"/>
        <v>31.5</v>
      </c>
      <c r="AG733" s="192">
        <f t="shared" si="343"/>
        <v>0</v>
      </c>
      <c r="AH733" s="86">
        <f t="shared" si="343"/>
        <v>0</v>
      </c>
      <c r="AI733" s="86">
        <f t="shared" si="343"/>
        <v>0</v>
      </c>
      <c r="AJ733" s="86">
        <f t="shared" si="343"/>
        <v>0</v>
      </c>
      <c r="AK733" s="192">
        <f t="shared" si="343"/>
        <v>0</v>
      </c>
      <c r="AL733" s="192">
        <f t="shared" si="343"/>
        <v>0</v>
      </c>
      <c r="AM733" s="192">
        <f t="shared" si="343"/>
        <v>0</v>
      </c>
      <c r="AN733" s="192">
        <f t="shared" si="343"/>
        <v>0</v>
      </c>
      <c r="AO733" s="192">
        <f t="shared" si="343"/>
        <v>0</v>
      </c>
      <c r="AP733" s="192">
        <f t="shared" si="343"/>
        <v>0</v>
      </c>
      <c r="AQ733" s="192">
        <f t="shared" si="343"/>
        <v>0</v>
      </c>
      <c r="AR733" s="192">
        <f t="shared" si="343"/>
        <v>0</v>
      </c>
      <c r="AS733" s="192">
        <f t="shared" si="343"/>
        <v>0</v>
      </c>
      <c r="AT733" s="192">
        <f t="shared" si="343"/>
        <v>0</v>
      </c>
      <c r="AU733" s="86">
        <f t="shared" si="343"/>
        <v>0</v>
      </c>
      <c r="AV733" s="303"/>
    </row>
    <row r="734" spans="1:48" ht="15.75" hidden="1" customHeight="1" x14ac:dyDescent="0.25">
      <c r="A734" s="550"/>
      <c r="B734" s="551"/>
      <c r="C734" s="551"/>
      <c r="D734" s="551"/>
      <c r="E734" s="552"/>
      <c r="F734" s="46"/>
      <c r="G734" s="46"/>
      <c r="H734" s="46"/>
      <c r="I734" s="46"/>
      <c r="J734" s="46"/>
      <c r="K734" s="46"/>
      <c r="L734" s="46"/>
      <c r="M734" s="46"/>
      <c r="N734" s="86">
        <f t="shared" ref="N734:U738" si="344">N725+N718+N711+N705+N699+N693+N683+N676+N669+N663+N657+N651</f>
        <v>0</v>
      </c>
      <c r="O734" s="86">
        <f t="shared" si="344"/>
        <v>0</v>
      </c>
      <c r="P734" s="86">
        <f t="shared" si="344"/>
        <v>0</v>
      </c>
      <c r="Q734" s="86">
        <f t="shared" si="344"/>
        <v>0</v>
      </c>
      <c r="R734" s="86">
        <f t="shared" si="344"/>
        <v>0</v>
      </c>
      <c r="S734" s="86">
        <f t="shared" si="344"/>
        <v>0</v>
      </c>
      <c r="T734" s="86">
        <f t="shared" si="344"/>
        <v>0</v>
      </c>
      <c r="U734" s="86">
        <f t="shared" si="344"/>
        <v>0</v>
      </c>
      <c r="V734" s="173" t="s">
        <v>8</v>
      </c>
      <c r="W734" s="192">
        <f t="shared" ref="W734:AU734" si="345">W725+W718+W711+W705+W699+W693+W683+W676+W669+W663+W657+W651</f>
        <v>0</v>
      </c>
      <c r="X734" s="192">
        <f t="shared" si="345"/>
        <v>0</v>
      </c>
      <c r="Y734" s="192">
        <f t="shared" si="345"/>
        <v>0</v>
      </c>
      <c r="Z734" s="192">
        <f t="shared" si="345"/>
        <v>0</v>
      </c>
      <c r="AA734" s="192">
        <f t="shared" si="345"/>
        <v>0</v>
      </c>
      <c r="AB734" s="192">
        <f t="shared" si="345"/>
        <v>0</v>
      </c>
      <c r="AC734" s="192">
        <f t="shared" si="345"/>
        <v>0</v>
      </c>
      <c r="AD734" s="192">
        <f t="shared" si="345"/>
        <v>0</v>
      </c>
      <c r="AE734" s="192">
        <f t="shared" si="345"/>
        <v>0</v>
      </c>
      <c r="AF734" s="192">
        <f t="shared" si="345"/>
        <v>0</v>
      </c>
      <c r="AG734" s="192">
        <f t="shared" si="345"/>
        <v>0</v>
      </c>
      <c r="AH734" s="86">
        <f t="shared" si="345"/>
        <v>0</v>
      </c>
      <c r="AI734" s="86">
        <f t="shared" si="345"/>
        <v>0</v>
      </c>
      <c r="AJ734" s="86">
        <f t="shared" si="345"/>
        <v>0</v>
      </c>
      <c r="AK734" s="192">
        <f t="shared" si="345"/>
        <v>0</v>
      </c>
      <c r="AL734" s="192">
        <f t="shared" si="345"/>
        <v>0</v>
      </c>
      <c r="AM734" s="192">
        <f t="shared" si="345"/>
        <v>0</v>
      </c>
      <c r="AN734" s="192">
        <f t="shared" si="345"/>
        <v>0</v>
      </c>
      <c r="AO734" s="192">
        <f t="shared" si="345"/>
        <v>0</v>
      </c>
      <c r="AP734" s="192">
        <f t="shared" si="345"/>
        <v>0</v>
      </c>
      <c r="AQ734" s="192">
        <f t="shared" si="345"/>
        <v>0</v>
      </c>
      <c r="AR734" s="192">
        <f t="shared" si="345"/>
        <v>0</v>
      </c>
      <c r="AS734" s="192">
        <f t="shared" si="345"/>
        <v>0</v>
      </c>
      <c r="AT734" s="192">
        <f t="shared" si="345"/>
        <v>0</v>
      </c>
      <c r="AU734" s="86">
        <f t="shared" si="345"/>
        <v>0</v>
      </c>
      <c r="AV734" s="303"/>
    </row>
    <row r="735" spans="1:48" ht="31.5" hidden="1" x14ac:dyDescent="0.25">
      <c r="A735" s="550"/>
      <c r="B735" s="551"/>
      <c r="C735" s="551"/>
      <c r="D735" s="551"/>
      <c r="E735" s="552"/>
      <c r="F735" s="46"/>
      <c r="G735" s="46"/>
      <c r="H735" s="46"/>
      <c r="I735" s="46"/>
      <c r="J735" s="46"/>
      <c r="K735" s="46"/>
      <c r="L735" s="46"/>
      <c r="M735" s="46"/>
      <c r="N735" s="86">
        <f t="shared" si="344"/>
        <v>0</v>
      </c>
      <c r="O735" s="86">
        <f t="shared" si="344"/>
        <v>0</v>
      </c>
      <c r="P735" s="86">
        <f t="shared" si="344"/>
        <v>0</v>
      </c>
      <c r="Q735" s="86">
        <f t="shared" si="344"/>
        <v>0</v>
      </c>
      <c r="R735" s="86">
        <f t="shared" si="344"/>
        <v>0</v>
      </c>
      <c r="S735" s="86">
        <f t="shared" si="344"/>
        <v>0</v>
      </c>
      <c r="T735" s="86">
        <f t="shared" si="344"/>
        <v>0</v>
      </c>
      <c r="U735" s="86">
        <f t="shared" si="344"/>
        <v>0</v>
      </c>
      <c r="V735" s="173" t="s">
        <v>50</v>
      </c>
      <c r="W735" s="192">
        <f t="shared" ref="W735:AU735" si="346">W726+W719+W712+W706+W700+W694+W684+W677+W670+W664+W658+W652</f>
        <v>0</v>
      </c>
      <c r="X735" s="192">
        <f t="shared" si="346"/>
        <v>0</v>
      </c>
      <c r="Y735" s="192">
        <f t="shared" si="346"/>
        <v>0</v>
      </c>
      <c r="Z735" s="192">
        <f t="shared" si="346"/>
        <v>0</v>
      </c>
      <c r="AA735" s="192">
        <f t="shared" si="346"/>
        <v>0</v>
      </c>
      <c r="AB735" s="192">
        <f t="shared" si="346"/>
        <v>0</v>
      </c>
      <c r="AC735" s="192">
        <f t="shared" si="346"/>
        <v>0</v>
      </c>
      <c r="AD735" s="192">
        <f t="shared" si="346"/>
        <v>0</v>
      </c>
      <c r="AE735" s="192">
        <f t="shared" si="346"/>
        <v>0</v>
      </c>
      <c r="AF735" s="192">
        <f t="shared" si="346"/>
        <v>0</v>
      </c>
      <c r="AG735" s="192">
        <f t="shared" si="346"/>
        <v>0</v>
      </c>
      <c r="AH735" s="86">
        <f t="shared" si="346"/>
        <v>0</v>
      </c>
      <c r="AI735" s="86">
        <f t="shared" si="346"/>
        <v>0</v>
      </c>
      <c r="AJ735" s="86">
        <f t="shared" si="346"/>
        <v>0</v>
      </c>
      <c r="AK735" s="192">
        <f t="shared" si="346"/>
        <v>0</v>
      </c>
      <c r="AL735" s="192">
        <f t="shared" si="346"/>
        <v>0</v>
      </c>
      <c r="AM735" s="192">
        <f t="shared" si="346"/>
        <v>0</v>
      </c>
      <c r="AN735" s="192">
        <f t="shared" si="346"/>
        <v>0</v>
      </c>
      <c r="AO735" s="192">
        <f t="shared" si="346"/>
        <v>0</v>
      </c>
      <c r="AP735" s="192">
        <f t="shared" si="346"/>
        <v>0</v>
      </c>
      <c r="AQ735" s="192">
        <f t="shared" si="346"/>
        <v>0</v>
      </c>
      <c r="AR735" s="192">
        <f t="shared" si="346"/>
        <v>0</v>
      </c>
      <c r="AS735" s="192">
        <f t="shared" si="346"/>
        <v>0</v>
      </c>
      <c r="AT735" s="192">
        <f t="shared" si="346"/>
        <v>0</v>
      </c>
      <c r="AU735" s="86">
        <f t="shared" si="346"/>
        <v>0</v>
      </c>
      <c r="AV735" s="303"/>
    </row>
    <row r="736" spans="1:48" hidden="1" x14ac:dyDescent="0.25">
      <c r="A736" s="550"/>
      <c r="B736" s="551"/>
      <c r="C736" s="551"/>
      <c r="D736" s="551"/>
      <c r="E736" s="552"/>
      <c r="F736" s="46"/>
      <c r="G736" s="46"/>
      <c r="H736" s="46"/>
      <c r="I736" s="46"/>
      <c r="J736" s="46"/>
      <c r="K736" s="46"/>
      <c r="L736" s="46"/>
      <c r="M736" s="46"/>
      <c r="N736" s="86">
        <f t="shared" si="344"/>
        <v>0</v>
      </c>
      <c r="O736" s="86">
        <f t="shared" si="344"/>
        <v>0</v>
      </c>
      <c r="P736" s="86">
        <f t="shared" si="344"/>
        <v>0</v>
      </c>
      <c r="Q736" s="86">
        <f t="shared" si="344"/>
        <v>0</v>
      </c>
      <c r="R736" s="86">
        <f t="shared" si="344"/>
        <v>0</v>
      </c>
      <c r="S736" s="86">
        <f t="shared" si="344"/>
        <v>0</v>
      </c>
      <c r="T736" s="86">
        <f t="shared" si="344"/>
        <v>0</v>
      </c>
      <c r="U736" s="86">
        <f t="shared" si="344"/>
        <v>0</v>
      </c>
      <c r="V736" s="173" t="s">
        <v>51</v>
      </c>
      <c r="W736" s="192">
        <f t="shared" ref="W736:AU736" si="347">W727+W720+W713+W707+W701+W695+W685+W678+W671+W665+W659+W653</f>
        <v>0</v>
      </c>
      <c r="X736" s="192">
        <f t="shared" si="347"/>
        <v>0</v>
      </c>
      <c r="Y736" s="192">
        <f t="shared" si="347"/>
        <v>0</v>
      </c>
      <c r="Z736" s="192">
        <f t="shared" si="347"/>
        <v>0</v>
      </c>
      <c r="AA736" s="192">
        <f t="shared" si="347"/>
        <v>0</v>
      </c>
      <c r="AB736" s="192">
        <f t="shared" si="347"/>
        <v>0</v>
      </c>
      <c r="AC736" s="192">
        <f t="shared" si="347"/>
        <v>0</v>
      </c>
      <c r="AD736" s="192">
        <f t="shared" si="347"/>
        <v>0</v>
      </c>
      <c r="AE736" s="192">
        <f t="shared" si="347"/>
        <v>0</v>
      </c>
      <c r="AF736" s="192">
        <f t="shared" si="347"/>
        <v>0</v>
      </c>
      <c r="AG736" s="192">
        <f t="shared" si="347"/>
        <v>0</v>
      </c>
      <c r="AH736" s="86">
        <f t="shared" si="347"/>
        <v>0</v>
      </c>
      <c r="AI736" s="86">
        <f t="shared" si="347"/>
        <v>0</v>
      </c>
      <c r="AJ736" s="86">
        <f t="shared" si="347"/>
        <v>0</v>
      </c>
      <c r="AK736" s="192">
        <f t="shared" si="347"/>
        <v>0</v>
      </c>
      <c r="AL736" s="192">
        <f t="shared" si="347"/>
        <v>0</v>
      </c>
      <c r="AM736" s="192">
        <f t="shared" si="347"/>
        <v>0</v>
      </c>
      <c r="AN736" s="192">
        <f t="shared" si="347"/>
        <v>0</v>
      </c>
      <c r="AO736" s="192">
        <f t="shared" si="347"/>
        <v>0</v>
      </c>
      <c r="AP736" s="192">
        <f t="shared" si="347"/>
        <v>0</v>
      </c>
      <c r="AQ736" s="192">
        <f t="shared" si="347"/>
        <v>0</v>
      </c>
      <c r="AR736" s="192">
        <f t="shared" si="347"/>
        <v>0</v>
      </c>
      <c r="AS736" s="192">
        <f t="shared" si="347"/>
        <v>0</v>
      </c>
      <c r="AT736" s="192">
        <f t="shared" si="347"/>
        <v>0</v>
      </c>
      <c r="AU736" s="86">
        <f t="shared" si="347"/>
        <v>0</v>
      </c>
      <c r="AV736" s="303"/>
    </row>
    <row r="737" spans="1:48" hidden="1" x14ac:dyDescent="0.25">
      <c r="A737" s="550"/>
      <c r="B737" s="551"/>
      <c r="C737" s="551"/>
      <c r="D737" s="551"/>
      <c r="E737" s="552"/>
      <c r="F737" s="46"/>
      <c r="G737" s="46"/>
      <c r="H737" s="46"/>
      <c r="I737" s="46"/>
      <c r="J737" s="46"/>
      <c r="K737" s="46"/>
      <c r="L737" s="46"/>
      <c r="M737" s="46"/>
      <c r="N737" s="86">
        <f t="shared" si="344"/>
        <v>1.2467699999999999</v>
      </c>
      <c r="O737" s="86">
        <f t="shared" si="344"/>
        <v>0</v>
      </c>
      <c r="P737" s="86">
        <f t="shared" si="344"/>
        <v>0</v>
      </c>
      <c r="Q737" s="86">
        <f t="shared" si="344"/>
        <v>0</v>
      </c>
      <c r="R737" s="86">
        <f t="shared" si="344"/>
        <v>0</v>
      </c>
      <c r="S737" s="86">
        <f t="shared" si="344"/>
        <v>0</v>
      </c>
      <c r="T737" s="86">
        <f t="shared" si="344"/>
        <v>0</v>
      </c>
      <c r="U737" s="86">
        <f t="shared" si="344"/>
        <v>1.2467699999999999</v>
      </c>
      <c r="V737" s="173" t="s">
        <v>52</v>
      </c>
      <c r="W737" s="192">
        <f t="shared" ref="W737:AU737" si="348">W728+W721+W714+W708+W702+W696+W686+W679+W672+W666+W660+W654</f>
        <v>0</v>
      </c>
      <c r="X737" s="192">
        <f t="shared" si="348"/>
        <v>0</v>
      </c>
      <c r="Y737" s="192">
        <f t="shared" si="348"/>
        <v>0</v>
      </c>
      <c r="Z737" s="192">
        <f t="shared" si="348"/>
        <v>0</v>
      </c>
      <c r="AA737" s="192">
        <f t="shared" si="348"/>
        <v>0</v>
      </c>
      <c r="AB737" s="192">
        <f t="shared" si="348"/>
        <v>0</v>
      </c>
      <c r="AC737" s="192">
        <f t="shared" si="348"/>
        <v>0</v>
      </c>
      <c r="AD737" s="192">
        <f t="shared" si="348"/>
        <v>0</v>
      </c>
      <c r="AE737" s="192">
        <f t="shared" si="348"/>
        <v>0</v>
      </c>
      <c r="AF737" s="192">
        <f t="shared" si="348"/>
        <v>0</v>
      </c>
      <c r="AG737" s="192">
        <f t="shared" si="348"/>
        <v>0</v>
      </c>
      <c r="AH737" s="86">
        <f t="shared" si="348"/>
        <v>0</v>
      </c>
      <c r="AI737" s="86">
        <f t="shared" si="348"/>
        <v>0</v>
      </c>
      <c r="AJ737" s="86">
        <f t="shared" si="348"/>
        <v>0</v>
      </c>
      <c r="AK737" s="192">
        <f t="shared" si="348"/>
        <v>0</v>
      </c>
      <c r="AL737" s="192">
        <f t="shared" si="348"/>
        <v>0</v>
      </c>
      <c r="AM737" s="192">
        <f t="shared" si="348"/>
        <v>0</v>
      </c>
      <c r="AN737" s="192">
        <f t="shared" si="348"/>
        <v>0</v>
      </c>
      <c r="AO737" s="192">
        <f t="shared" si="348"/>
        <v>0</v>
      </c>
      <c r="AP737" s="192">
        <f t="shared" si="348"/>
        <v>0</v>
      </c>
      <c r="AQ737" s="192">
        <f t="shared" si="348"/>
        <v>0</v>
      </c>
      <c r="AR737" s="192">
        <f t="shared" si="348"/>
        <v>0</v>
      </c>
      <c r="AS737" s="192">
        <f t="shared" si="348"/>
        <v>0</v>
      </c>
      <c r="AT737" s="192">
        <f t="shared" si="348"/>
        <v>0</v>
      </c>
      <c r="AU737" s="86">
        <f t="shared" si="348"/>
        <v>0</v>
      </c>
      <c r="AV737" s="303"/>
    </row>
    <row r="738" spans="1:48" s="96" customFormat="1" hidden="1" x14ac:dyDescent="0.25">
      <c r="A738" s="553"/>
      <c r="B738" s="554"/>
      <c r="C738" s="554"/>
      <c r="D738" s="554"/>
      <c r="E738" s="555"/>
      <c r="F738" s="183"/>
      <c r="G738" s="183"/>
      <c r="H738" s="183"/>
      <c r="I738" s="183"/>
      <c r="J738" s="183"/>
      <c r="K738" s="183"/>
      <c r="L738" s="88">
        <f>L723+L716+L710+L704+L698+L690+L682+L674+L668+L662+L656+L650</f>
        <v>151.61799999999999</v>
      </c>
      <c r="M738" s="88">
        <f>M723+M716+M710+M704+M698+M690+M682+M674+M668+M662+M656+M650</f>
        <v>126.74755150000001</v>
      </c>
      <c r="N738" s="88">
        <f t="shared" si="344"/>
        <v>5.5157920000000003</v>
      </c>
      <c r="O738" s="88">
        <f t="shared" si="344"/>
        <v>7.4527700000000001</v>
      </c>
      <c r="P738" s="88">
        <f t="shared" si="344"/>
        <v>4.8083999999999989</v>
      </c>
      <c r="Q738" s="186">
        <f t="shared" si="344"/>
        <v>81.437422000000012</v>
      </c>
      <c r="R738" s="186">
        <f t="shared" si="344"/>
        <v>45.308654500000003</v>
      </c>
      <c r="S738" s="186">
        <f t="shared" si="344"/>
        <v>7.3750000000000009E-4</v>
      </c>
      <c r="T738" s="186">
        <f t="shared" si="344"/>
        <v>7.3750000000000009E-4</v>
      </c>
      <c r="U738" s="186">
        <f t="shared" si="344"/>
        <v>144.52451350000001</v>
      </c>
      <c r="V738" s="178" t="s">
        <v>11</v>
      </c>
      <c r="W738" s="201">
        <f t="shared" ref="W738:AU738" si="349">W729+W722+W715+W709+W703+W697+W687+W680+W673+W667+W661+W655</f>
        <v>81437.72</v>
      </c>
      <c r="X738" s="201">
        <f t="shared" si="349"/>
        <v>1153.172</v>
      </c>
      <c r="Y738" s="201">
        <f t="shared" si="349"/>
        <v>0</v>
      </c>
      <c r="Z738" s="201">
        <f t="shared" si="349"/>
        <v>0</v>
      </c>
      <c r="AA738" s="201">
        <f t="shared" si="349"/>
        <v>0</v>
      </c>
      <c r="AB738" s="201">
        <f t="shared" si="349"/>
        <v>0</v>
      </c>
      <c r="AC738" s="201">
        <f t="shared" si="349"/>
        <v>0</v>
      </c>
      <c r="AD738" s="201">
        <f t="shared" si="349"/>
        <v>0</v>
      </c>
      <c r="AE738" s="201">
        <f t="shared" si="349"/>
        <v>0</v>
      </c>
      <c r="AF738" s="201">
        <f t="shared" si="349"/>
        <v>31.5</v>
      </c>
      <c r="AG738" s="201">
        <f t="shared" si="349"/>
        <v>0</v>
      </c>
      <c r="AH738" s="202">
        <f t="shared" si="349"/>
        <v>0</v>
      </c>
      <c r="AI738" s="202">
        <f t="shared" si="349"/>
        <v>0</v>
      </c>
      <c r="AJ738" s="202">
        <f t="shared" si="349"/>
        <v>0</v>
      </c>
      <c r="AK738" s="201">
        <f t="shared" si="349"/>
        <v>0</v>
      </c>
      <c r="AL738" s="201">
        <f t="shared" si="349"/>
        <v>0</v>
      </c>
      <c r="AM738" s="201">
        <f t="shared" si="349"/>
        <v>0</v>
      </c>
      <c r="AN738" s="201">
        <f t="shared" si="349"/>
        <v>0</v>
      </c>
      <c r="AO738" s="201">
        <f t="shared" si="349"/>
        <v>0</v>
      </c>
      <c r="AP738" s="201">
        <f t="shared" si="349"/>
        <v>0</v>
      </c>
      <c r="AQ738" s="201">
        <f t="shared" si="349"/>
        <v>0</v>
      </c>
      <c r="AR738" s="201">
        <f t="shared" si="349"/>
        <v>0</v>
      </c>
      <c r="AS738" s="201">
        <f t="shared" si="349"/>
        <v>0</v>
      </c>
      <c r="AT738" s="201">
        <f t="shared" si="349"/>
        <v>0</v>
      </c>
      <c r="AU738" s="202">
        <f t="shared" si="349"/>
        <v>0</v>
      </c>
      <c r="AV738" s="333"/>
    </row>
    <row r="739" spans="1:48" ht="15.75" hidden="1" customHeight="1" x14ac:dyDescent="0.25">
      <c r="A739" s="179"/>
      <c r="B739" s="572" t="s">
        <v>747</v>
      </c>
      <c r="C739" s="573"/>
      <c r="D739" s="573"/>
      <c r="E739" s="573"/>
      <c r="F739" s="573"/>
      <c r="G739" s="573"/>
      <c r="H739" s="573"/>
      <c r="I739" s="573"/>
      <c r="J739" s="573"/>
      <c r="K739" s="573"/>
      <c r="L739" s="573"/>
      <c r="M739" s="573"/>
      <c r="N739" s="573"/>
      <c r="O739" s="573"/>
      <c r="P739" s="573"/>
      <c r="Q739" s="573"/>
      <c r="R739" s="573"/>
      <c r="S739" s="573"/>
      <c r="T739" s="573"/>
      <c r="U739" s="573"/>
      <c r="V739" s="573"/>
      <c r="W739" s="408"/>
      <c r="X739" s="408"/>
      <c r="Y739" s="408"/>
      <c r="Z739" s="408"/>
      <c r="AA739" s="408"/>
      <c r="AB739" s="408"/>
      <c r="AC739" s="408"/>
      <c r="AD739" s="408"/>
      <c r="AE739" s="408"/>
      <c r="AF739" s="408"/>
      <c r="AG739" s="408"/>
      <c r="AH739" s="408"/>
      <c r="AI739" s="408"/>
      <c r="AJ739" s="408"/>
      <c r="AK739" s="408"/>
      <c r="AL739" s="408"/>
      <c r="AM739" s="408"/>
      <c r="AN739" s="408"/>
      <c r="AO739" s="408"/>
      <c r="AP739" s="408"/>
      <c r="AQ739" s="408"/>
      <c r="AR739" s="408"/>
      <c r="AS739" s="408"/>
      <c r="AT739" s="408"/>
      <c r="AU739" s="408"/>
      <c r="AV739" s="409"/>
    </row>
    <row r="740" spans="1:48" ht="15.75" hidden="1" customHeight="1" x14ac:dyDescent="0.25">
      <c r="A740" s="179"/>
      <c r="B740" s="572" t="s">
        <v>748</v>
      </c>
      <c r="C740" s="573"/>
      <c r="D740" s="573"/>
      <c r="E740" s="573"/>
      <c r="F740" s="573"/>
      <c r="G740" s="573"/>
      <c r="H740" s="573"/>
      <c r="I740" s="573"/>
      <c r="J740" s="573"/>
      <c r="K740" s="573"/>
      <c r="L740" s="573"/>
      <c r="M740" s="573"/>
      <c r="N740" s="573"/>
      <c r="O740" s="573"/>
      <c r="P740" s="573"/>
      <c r="Q740" s="573"/>
      <c r="R740" s="573"/>
      <c r="S740" s="573"/>
      <c r="T740" s="573"/>
      <c r="U740" s="573"/>
      <c r="V740" s="573"/>
      <c r="W740" s="408"/>
      <c r="X740" s="408"/>
      <c r="Y740" s="408"/>
      <c r="Z740" s="408"/>
      <c r="AA740" s="408"/>
      <c r="AB740" s="408"/>
      <c r="AC740" s="408"/>
      <c r="AD740" s="408"/>
      <c r="AE740" s="408"/>
      <c r="AF740" s="408"/>
      <c r="AG740" s="408"/>
      <c r="AH740" s="408"/>
      <c r="AI740" s="408"/>
      <c r="AJ740" s="408"/>
      <c r="AK740" s="408"/>
      <c r="AL740" s="408"/>
      <c r="AM740" s="408"/>
      <c r="AN740" s="408"/>
      <c r="AO740" s="408"/>
      <c r="AP740" s="408"/>
      <c r="AQ740" s="408"/>
      <c r="AR740" s="408"/>
      <c r="AS740" s="408"/>
      <c r="AT740" s="408"/>
      <c r="AU740" s="408"/>
      <c r="AV740" s="409"/>
    </row>
    <row r="741" spans="1:48" ht="19.5" hidden="1" customHeight="1" x14ac:dyDescent="0.25">
      <c r="A741" s="503" t="s">
        <v>626</v>
      </c>
      <c r="B741" s="504"/>
      <c r="C741" s="504"/>
      <c r="D741" s="504"/>
      <c r="E741" s="504"/>
      <c r="F741" s="504"/>
      <c r="G741" s="504"/>
      <c r="H741" s="504"/>
      <c r="I741" s="504"/>
      <c r="J741" s="504"/>
      <c r="K741" s="504"/>
      <c r="L741" s="504"/>
      <c r="M741" s="504"/>
      <c r="N741" s="504"/>
      <c r="O741" s="504"/>
      <c r="P741" s="504"/>
      <c r="Q741" s="504"/>
      <c r="R741" s="504"/>
      <c r="S741" s="504"/>
      <c r="T741" s="504"/>
      <c r="U741" s="504"/>
      <c r="V741" s="504"/>
      <c r="W741" s="505"/>
      <c r="X741" s="505"/>
      <c r="Y741" s="505"/>
      <c r="Z741" s="505"/>
      <c r="AA741" s="505"/>
      <c r="AB741" s="505"/>
      <c r="AC741" s="505"/>
      <c r="AD741" s="505"/>
      <c r="AE741" s="505"/>
      <c r="AF741" s="505"/>
      <c r="AG741" s="505"/>
      <c r="AH741" s="505"/>
      <c r="AI741" s="505"/>
      <c r="AJ741" s="505"/>
      <c r="AK741" s="505"/>
      <c r="AL741" s="505"/>
      <c r="AM741" s="505"/>
      <c r="AN741" s="505"/>
      <c r="AO741" s="505"/>
      <c r="AP741" s="505"/>
      <c r="AQ741" s="505"/>
      <c r="AR741" s="505"/>
      <c r="AS741" s="505"/>
      <c r="AT741" s="505"/>
      <c r="AU741" s="505"/>
      <c r="AV741" s="506"/>
    </row>
    <row r="742" spans="1:48" ht="15.75" customHeight="1" x14ac:dyDescent="0.25">
      <c r="A742" s="528" t="s">
        <v>53</v>
      </c>
      <c r="B742" s="482" t="s">
        <v>749</v>
      </c>
      <c r="C742" s="600" t="s">
        <v>203</v>
      </c>
      <c r="D742" s="561" t="s">
        <v>660</v>
      </c>
      <c r="E742" s="564" t="s">
        <v>750</v>
      </c>
      <c r="F742" s="6" t="s">
        <v>18</v>
      </c>
      <c r="G742" s="6" t="s">
        <v>20</v>
      </c>
      <c r="H742" s="6" t="s">
        <v>377</v>
      </c>
      <c r="I742" s="6" t="s">
        <v>751</v>
      </c>
      <c r="J742" s="479">
        <v>2023</v>
      </c>
      <c r="K742" s="479">
        <v>2023</v>
      </c>
      <c r="L742" s="488">
        <v>4.9589999999999996</v>
      </c>
      <c r="M742" s="510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205" t="s">
        <v>3</v>
      </c>
      <c r="W742" s="94">
        <v>0</v>
      </c>
      <c r="X742" s="94">
        <v>0</v>
      </c>
      <c r="Y742" s="94">
        <v>0</v>
      </c>
      <c r="Z742" s="94">
        <v>0</v>
      </c>
      <c r="AA742" s="94">
        <v>0</v>
      </c>
      <c r="AB742" s="94">
        <v>0</v>
      </c>
      <c r="AC742" s="94">
        <v>0</v>
      </c>
      <c r="AD742" s="94">
        <v>0</v>
      </c>
      <c r="AE742" s="94">
        <v>0</v>
      </c>
      <c r="AF742" s="94">
        <v>0</v>
      </c>
      <c r="AG742" s="94">
        <v>0</v>
      </c>
      <c r="AH742" s="9">
        <v>0</v>
      </c>
      <c r="AI742" s="9">
        <v>0</v>
      </c>
      <c r="AJ742" s="9">
        <v>0</v>
      </c>
      <c r="AK742" s="94">
        <v>0</v>
      </c>
      <c r="AL742" s="94">
        <v>0</v>
      </c>
      <c r="AM742" s="94">
        <v>0</v>
      </c>
      <c r="AN742" s="94">
        <v>0</v>
      </c>
      <c r="AO742" s="94">
        <v>0</v>
      </c>
      <c r="AP742" s="94">
        <v>0</v>
      </c>
      <c r="AQ742" s="94">
        <v>0</v>
      </c>
      <c r="AR742" s="94">
        <v>0</v>
      </c>
      <c r="AS742" s="94">
        <v>0</v>
      </c>
      <c r="AT742" s="94">
        <v>0</v>
      </c>
      <c r="AU742" s="9">
        <v>0</v>
      </c>
      <c r="AV742" s="303"/>
    </row>
    <row r="743" spans="1:48" ht="21" customHeight="1" x14ac:dyDescent="0.25">
      <c r="A743" s="529"/>
      <c r="B743" s="483"/>
      <c r="C743" s="601"/>
      <c r="D743" s="562"/>
      <c r="E743" s="565"/>
      <c r="F743" s="24" t="s">
        <v>19</v>
      </c>
      <c r="G743" s="24" t="s">
        <v>22</v>
      </c>
      <c r="H743" s="24" t="s">
        <v>752</v>
      </c>
      <c r="I743" s="24" t="s">
        <v>752</v>
      </c>
      <c r="J743" s="480"/>
      <c r="K743" s="480"/>
      <c r="L743" s="556"/>
      <c r="M743" s="51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50">SUM(N743:T743)</f>
        <v>0</v>
      </c>
      <c r="V743" s="173" t="s">
        <v>8</v>
      </c>
      <c r="W743" s="94">
        <v>0</v>
      </c>
      <c r="X743" s="94">
        <v>0</v>
      </c>
      <c r="Y743" s="94">
        <v>0</v>
      </c>
      <c r="Z743" s="94">
        <v>0</v>
      </c>
      <c r="AA743" s="94">
        <v>0</v>
      </c>
      <c r="AB743" s="94">
        <v>0</v>
      </c>
      <c r="AC743" s="94">
        <v>0</v>
      </c>
      <c r="AD743" s="94">
        <v>0</v>
      </c>
      <c r="AE743" s="94">
        <v>0</v>
      </c>
      <c r="AF743" s="94">
        <v>0</v>
      </c>
      <c r="AG743" s="94">
        <v>0</v>
      </c>
      <c r="AH743" s="9">
        <v>0</v>
      </c>
      <c r="AI743" s="9">
        <v>0</v>
      </c>
      <c r="AJ743" s="9">
        <v>0</v>
      </c>
      <c r="AK743" s="94">
        <v>0</v>
      </c>
      <c r="AL743" s="94">
        <v>0</v>
      </c>
      <c r="AM743" s="94">
        <v>0</v>
      </c>
      <c r="AN743" s="94">
        <v>0</v>
      </c>
      <c r="AO743" s="94">
        <v>0</v>
      </c>
      <c r="AP743" s="94">
        <v>0</v>
      </c>
      <c r="AQ743" s="94">
        <v>0</v>
      </c>
      <c r="AR743" s="94">
        <v>0</v>
      </c>
      <c r="AS743" s="94">
        <v>0</v>
      </c>
      <c r="AT743" s="94">
        <v>0</v>
      </c>
      <c r="AU743" s="9">
        <v>0</v>
      </c>
      <c r="AV743" s="303"/>
    </row>
    <row r="744" spans="1:48" ht="20.25" customHeight="1" x14ac:dyDescent="0.25">
      <c r="A744" s="529"/>
      <c r="B744" s="483"/>
      <c r="C744" s="601"/>
      <c r="D744" s="562"/>
      <c r="E744" s="565"/>
      <c r="F744" s="485" t="s">
        <v>39</v>
      </c>
      <c r="G744" s="485" t="s">
        <v>21</v>
      </c>
      <c r="H744" s="485" t="s">
        <v>753</v>
      </c>
      <c r="I744" s="485" t="s">
        <v>297</v>
      </c>
      <c r="J744" s="480"/>
      <c r="K744" s="480"/>
      <c r="L744" s="556"/>
      <c r="M744" s="51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5" t="s">
        <v>50</v>
      </c>
      <c r="W744" s="94">
        <v>0</v>
      </c>
      <c r="X744" s="94">
        <v>0</v>
      </c>
      <c r="Y744" s="94">
        <v>0</v>
      </c>
      <c r="Z744" s="94">
        <v>0</v>
      </c>
      <c r="AA744" s="94">
        <v>0</v>
      </c>
      <c r="AB744" s="94">
        <v>0</v>
      </c>
      <c r="AC744" s="94">
        <v>0</v>
      </c>
      <c r="AD744" s="94">
        <v>0</v>
      </c>
      <c r="AE744" s="94">
        <v>0</v>
      </c>
      <c r="AF744" s="94">
        <v>0</v>
      </c>
      <c r="AG744" s="94">
        <v>0</v>
      </c>
      <c r="AH744" s="9">
        <v>0</v>
      </c>
      <c r="AI744" s="9">
        <v>0</v>
      </c>
      <c r="AJ744" s="9">
        <v>0</v>
      </c>
      <c r="AK744" s="94">
        <v>0</v>
      </c>
      <c r="AL744" s="94">
        <v>0</v>
      </c>
      <c r="AM744" s="94">
        <v>0</v>
      </c>
      <c r="AN744" s="94">
        <v>0</v>
      </c>
      <c r="AO744" s="94">
        <v>0</v>
      </c>
      <c r="AP744" s="94">
        <v>0</v>
      </c>
      <c r="AQ744" s="94">
        <v>0</v>
      </c>
      <c r="AR744" s="94">
        <v>0</v>
      </c>
      <c r="AS744" s="94">
        <v>0</v>
      </c>
      <c r="AT744" s="94">
        <v>0</v>
      </c>
      <c r="AU744" s="9">
        <v>0</v>
      </c>
      <c r="AV744" s="303"/>
    </row>
    <row r="745" spans="1:48" x14ac:dyDescent="0.25">
      <c r="A745" s="529"/>
      <c r="B745" s="483"/>
      <c r="C745" s="601"/>
      <c r="D745" s="562"/>
      <c r="E745" s="565"/>
      <c r="F745" s="486"/>
      <c r="G745" s="486"/>
      <c r="H745" s="486"/>
      <c r="I745" s="486"/>
      <c r="J745" s="480"/>
      <c r="K745" s="480"/>
      <c r="L745" s="556"/>
      <c r="M745" s="51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50"/>
        <v>0</v>
      </c>
      <c r="V745" s="205" t="s">
        <v>51</v>
      </c>
      <c r="W745" s="94">
        <v>0</v>
      </c>
      <c r="X745" s="94">
        <v>0</v>
      </c>
      <c r="Y745" s="94">
        <v>0</v>
      </c>
      <c r="Z745" s="94">
        <v>0</v>
      </c>
      <c r="AA745" s="94">
        <v>0</v>
      </c>
      <c r="AB745" s="94">
        <v>0</v>
      </c>
      <c r="AC745" s="94">
        <v>0</v>
      </c>
      <c r="AD745" s="94">
        <v>0</v>
      </c>
      <c r="AE745" s="94">
        <v>0</v>
      </c>
      <c r="AF745" s="94">
        <v>0</v>
      </c>
      <c r="AG745" s="94">
        <v>0</v>
      </c>
      <c r="AH745" s="9">
        <v>0</v>
      </c>
      <c r="AI745" s="9">
        <v>0</v>
      </c>
      <c r="AJ745" s="9">
        <v>0</v>
      </c>
      <c r="AK745" s="94">
        <v>0</v>
      </c>
      <c r="AL745" s="94">
        <v>0</v>
      </c>
      <c r="AM745" s="94">
        <v>0</v>
      </c>
      <c r="AN745" s="94">
        <v>0</v>
      </c>
      <c r="AO745" s="94">
        <v>0</v>
      </c>
      <c r="AP745" s="94">
        <v>0</v>
      </c>
      <c r="AQ745" s="94">
        <v>0</v>
      </c>
      <c r="AR745" s="94">
        <v>0</v>
      </c>
      <c r="AS745" s="94">
        <v>0</v>
      </c>
      <c r="AT745" s="94">
        <v>0</v>
      </c>
      <c r="AU745" s="9">
        <v>0</v>
      </c>
      <c r="AV745" s="303"/>
    </row>
    <row r="746" spans="1:48" ht="15.75" customHeight="1" x14ac:dyDescent="0.25">
      <c r="A746" s="529"/>
      <c r="B746" s="483"/>
      <c r="C746" s="601"/>
      <c r="D746" s="562"/>
      <c r="E746" s="565"/>
      <c r="F746" s="486"/>
      <c r="G746" s="486"/>
      <c r="H746" s="486"/>
      <c r="I746" s="486"/>
      <c r="J746" s="480"/>
      <c r="K746" s="480"/>
      <c r="L746" s="556"/>
      <c r="M746" s="511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50"/>
        <v>4.9589999999999996</v>
      </c>
      <c r="V746" s="205" t="s">
        <v>52</v>
      </c>
      <c r="W746" s="94">
        <v>0</v>
      </c>
      <c r="X746" s="94">
        <v>0</v>
      </c>
      <c r="Y746" s="94">
        <v>0</v>
      </c>
      <c r="Z746" s="94">
        <v>0</v>
      </c>
      <c r="AA746" s="94">
        <v>0</v>
      </c>
      <c r="AB746" s="94">
        <v>0</v>
      </c>
      <c r="AC746" s="94">
        <v>0</v>
      </c>
      <c r="AD746" s="94">
        <v>0</v>
      </c>
      <c r="AE746" s="94">
        <v>0</v>
      </c>
      <c r="AF746" s="94">
        <v>0</v>
      </c>
      <c r="AG746" s="94">
        <v>0</v>
      </c>
      <c r="AH746" s="9">
        <v>0</v>
      </c>
      <c r="AI746" s="9">
        <v>0</v>
      </c>
      <c r="AJ746" s="9">
        <v>0</v>
      </c>
      <c r="AK746" s="94">
        <v>0</v>
      </c>
      <c r="AL746" s="94">
        <v>0</v>
      </c>
      <c r="AM746" s="94">
        <v>0</v>
      </c>
      <c r="AN746" s="94">
        <v>0</v>
      </c>
      <c r="AO746" s="94">
        <v>0</v>
      </c>
      <c r="AP746" s="94">
        <v>0</v>
      </c>
      <c r="AQ746" s="94">
        <v>0</v>
      </c>
      <c r="AR746" s="94">
        <v>0</v>
      </c>
      <c r="AS746" s="94">
        <v>0</v>
      </c>
      <c r="AT746" s="94">
        <v>0</v>
      </c>
      <c r="AU746" s="9">
        <v>0</v>
      </c>
      <c r="AV746" s="303"/>
    </row>
    <row r="747" spans="1:48" x14ac:dyDescent="0.25">
      <c r="A747" s="529"/>
      <c r="B747" s="484"/>
      <c r="C747" s="602"/>
      <c r="D747" s="563"/>
      <c r="E747" s="566"/>
      <c r="F747" s="487"/>
      <c r="G747" s="487"/>
      <c r="H747" s="487"/>
      <c r="I747" s="487"/>
      <c r="J747" s="481"/>
      <c r="K747" s="481"/>
      <c r="L747" s="557"/>
      <c r="M747" s="512"/>
      <c r="N747" s="88">
        <f>SUM(N742:N746)</f>
        <v>0</v>
      </c>
      <c r="O747" s="88">
        <f t="shared" ref="O747:T747" si="351">SUM(O742:O746)</f>
        <v>0</v>
      </c>
      <c r="P747" s="88">
        <f t="shared" si="351"/>
        <v>0</v>
      </c>
      <c r="Q747" s="186">
        <f t="shared" si="351"/>
        <v>0</v>
      </c>
      <c r="R747" s="186">
        <f t="shared" si="351"/>
        <v>4.9589999999999996</v>
      </c>
      <c r="S747" s="186">
        <f t="shared" si="351"/>
        <v>0</v>
      </c>
      <c r="T747" s="186">
        <f t="shared" si="351"/>
        <v>0</v>
      </c>
      <c r="U747" s="186">
        <f t="shared" si="350"/>
        <v>4.9589999999999996</v>
      </c>
      <c r="V747" s="178" t="s">
        <v>11</v>
      </c>
      <c r="W747" s="201">
        <f t="shared" ref="W747:AU747" si="352">SUM(W742:W746)</f>
        <v>0</v>
      </c>
      <c r="X747" s="201">
        <f t="shared" si="352"/>
        <v>0</v>
      </c>
      <c r="Y747" s="201">
        <f t="shared" si="352"/>
        <v>0</v>
      </c>
      <c r="Z747" s="201">
        <f t="shared" si="352"/>
        <v>0</v>
      </c>
      <c r="AA747" s="201">
        <f t="shared" si="352"/>
        <v>0</v>
      </c>
      <c r="AB747" s="201">
        <f t="shared" si="352"/>
        <v>0</v>
      </c>
      <c r="AC747" s="201">
        <f t="shared" si="352"/>
        <v>0</v>
      </c>
      <c r="AD747" s="201">
        <f t="shared" si="352"/>
        <v>0</v>
      </c>
      <c r="AE747" s="201">
        <f t="shared" si="352"/>
        <v>0</v>
      </c>
      <c r="AF747" s="201">
        <f t="shared" si="352"/>
        <v>0</v>
      </c>
      <c r="AG747" s="201">
        <f t="shared" si="352"/>
        <v>0</v>
      </c>
      <c r="AH747" s="202">
        <f t="shared" si="352"/>
        <v>0</v>
      </c>
      <c r="AI747" s="202">
        <f t="shared" si="352"/>
        <v>0</v>
      </c>
      <c r="AJ747" s="202">
        <f t="shared" si="352"/>
        <v>0</v>
      </c>
      <c r="AK747" s="201">
        <f t="shared" si="352"/>
        <v>0</v>
      </c>
      <c r="AL747" s="201">
        <f t="shared" si="352"/>
        <v>0</v>
      </c>
      <c r="AM747" s="201">
        <f t="shared" si="352"/>
        <v>0</v>
      </c>
      <c r="AN747" s="201">
        <f t="shared" si="352"/>
        <v>0</v>
      </c>
      <c r="AO747" s="201">
        <f t="shared" si="352"/>
        <v>0</v>
      </c>
      <c r="AP747" s="201">
        <f t="shared" si="352"/>
        <v>0</v>
      </c>
      <c r="AQ747" s="201">
        <f t="shared" si="352"/>
        <v>0</v>
      </c>
      <c r="AR747" s="201">
        <f t="shared" si="352"/>
        <v>0</v>
      </c>
      <c r="AS747" s="201">
        <f t="shared" si="352"/>
        <v>0</v>
      </c>
      <c r="AT747" s="201">
        <f t="shared" si="352"/>
        <v>0</v>
      </c>
      <c r="AU747" s="202">
        <f t="shared" si="352"/>
        <v>0</v>
      </c>
      <c r="AV747" s="333"/>
    </row>
    <row r="748" spans="1:48" ht="15.75" customHeight="1" x14ac:dyDescent="0.25">
      <c r="A748" s="529"/>
      <c r="B748" s="482" t="s">
        <v>754</v>
      </c>
      <c r="C748" s="600" t="s">
        <v>755</v>
      </c>
      <c r="D748" s="561" t="s">
        <v>660</v>
      </c>
      <c r="E748" s="564" t="s">
        <v>756</v>
      </c>
      <c r="F748" s="6" t="s">
        <v>18</v>
      </c>
      <c r="G748" s="6" t="s">
        <v>20</v>
      </c>
      <c r="H748" s="6" t="s">
        <v>374</v>
      </c>
      <c r="I748" s="6" t="s">
        <v>377</v>
      </c>
      <c r="J748" s="479">
        <v>2022</v>
      </c>
      <c r="K748" s="479">
        <v>2023</v>
      </c>
      <c r="L748" s="488">
        <v>6.8620000000000001</v>
      </c>
      <c r="M748" s="510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205" t="s">
        <v>3</v>
      </c>
      <c r="W748" s="94">
        <v>2400.44</v>
      </c>
      <c r="X748" s="94">
        <v>0</v>
      </c>
      <c r="Y748" s="94">
        <v>0</v>
      </c>
      <c r="Z748" s="94">
        <v>0</v>
      </c>
      <c r="AA748" s="94">
        <v>0</v>
      </c>
      <c r="AB748" s="94">
        <v>0</v>
      </c>
      <c r="AC748" s="94">
        <v>0</v>
      </c>
      <c r="AD748" s="94">
        <v>0</v>
      </c>
      <c r="AE748" s="94">
        <v>0</v>
      </c>
      <c r="AF748" s="94">
        <v>0</v>
      </c>
      <c r="AG748" s="94">
        <v>0</v>
      </c>
      <c r="AH748" s="9">
        <v>0</v>
      </c>
      <c r="AI748" s="9">
        <v>0</v>
      </c>
      <c r="AJ748" s="9">
        <v>0</v>
      </c>
      <c r="AK748" s="94">
        <v>0</v>
      </c>
      <c r="AL748" s="94">
        <v>0</v>
      </c>
      <c r="AM748" s="94">
        <v>0</v>
      </c>
      <c r="AN748" s="94">
        <v>0</v>
      </c>
      <c r="AO748" s="94">
        <v>0</v>
      </c>
      <c r="AP748" s="94">
        <v>0</v>
      </c>
      <c r="AQ748" s="94">
        <v>0</v>
      </c>
      <c r="AR748" s="94">
        <v>0</v>
      </c>
      <c r="AS748" s="94">
        <v>0</v>
      </c>
      <c r="AT748" s="94">
        <v>0</v>
      </c>
      <c r="AU748" s="9">
        <v>0</v>
      </c>
      <c r="AV748" s="583" t="s">
        <v>1003</v>
      </c>
    </row>
    <row r="749" spans="1:48" ht="21.75" customHeight="1" x14ac:dyDescent="0.25">
      <c r="A749" s="529"/>
      <c r="B749" s="483"/>
      <c r="C749" s="601"/>
      <c r="D749" s="562"/>
      <c r="E749" s="565"/>
      <c r="F749" s="24" t="s">
        <v>19</v>
      </c>
      <c r="G749" s="24" t="s">
        <v>22</v>
      </c>
      <c r="H749" s="24" t="s">
        <v>752</v>
      </c>
      <c r="I749" s="24" t="s">
        <v>752</v>
      </c>
      <c r="J749" s="480"/>
      <c r="K749" s="480"/>
      <c r="L749" s="556"/>
      <c r="M749" s="511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53">SUM(N749:T749)</f>
        <v>0</v>
      </c>
      <c r="V749" s="173" t="s">
        <v>8</v>
      </c>
      <c r="W749" s="94">
        <v>0</v>
      </c>
      <c r="X749" s="94">
        <v>0</v>
      </c>
      <c r="Y749" s="94">
        <v>0</v>
      </c>
      <c r="Z749" s="94">
        <v>0</v>
      </c>
      <c r="AA749" s="94">
        <v>0</v>
      </c>
      <c r="AB749" s="94">
        <v>0</v>
      </c>
      <c r="AC749" s="94">
        <v>0</v>
      </c>
      <c r="AD749" s="94">
        <v>0</v>
      </c>
      <c r="AE749" s="94">
        <v>0</v>
      </c>
      <c r="AF749" s="94">
        <v>0</v>
      </c>
      <c r="AG749" s="94">
        <v>0</v>
      </c>
      <c r="AH749" s="9">
        <v>0</v>
      </c>
      <c r="AI749" s="9">
        <v>0</v>
      </c>
      <c r="AJ749" s="9">
        <v>0</v>
      </c>
      <c r="AK749" s="94">
        <v>0</v>
      </c>
      <c r="AL749" s="94">
        <v>0</v>
      </c>
      <c r="AM749" s="94">
        <v>0</v>
      </c>
      <c r="AN749" s="94">
        <v>0</v>
      </c>
      <c r="AO749" s="94">
        <v>0</v>
      </c>
      <c r="AP749" s="94">
        <v>0</v>
      </c>
      <c r="AQ749" s="94">
        <v>0</v>
      </c>
      <c r="AR749" s="94">
        <v>0</v>
      </c>
      <c r="AS749" s="94">
        <v>0</v>
      </c>
      <c r="AT749" s="94">
        <v>0</v>
      </c>
      <c r="AU749" s="9">
        <v>0</v>
      </c>
      <c r="AV749" s="584"/>
    </row>
    <row r="750" spans="1:48" ht="18" customHeight="1" x14ac:dyDescent="0.25">
      <c r="A750" s="529"/>
      <c r="B750" s="483"/>
      <c r="C750" s="601"/>
      <c r="D750" s="562"/>
      <c r="E750" s="565"/>
      <c r="F750" s="485" t="s">
        <v>39</v>
      </c>
      <c r="G750" s="485" t="s">
        <v>21</v>
      </c>
      <c r="H750" s="485" t="s">
        <v>374</v>
      </c>
      <c r="I750" s="485" t="s">
        <v>365</v>
      </c>
      <c r="J750" s="480"/>
      <c r="K750" s="480"/>
      <c r="L750" s="556"/>
      <c r="M750" s="511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205" t="s">
        <v>50</v>
      </c>
      <c r="W750" s="94">
        <v>0</v>
      </c>
      <c r="X750" s="94">
        <v>0</v>
      </c>
      <c r="Y750" s="94">
        <v>0</v>
      </c>
      <c r="Z750" s="94">
        <v>0</v>
      </c>
      <c r="AA750" s="94">
        <v>0</v>
      </c>
      <c r="AB750" s="94">
        <v>0</v>
      </c>
      <c r="AC750" s="94">
        <v>0</v>
      </c>
      <c r="AD750" s="94">
        <v>0</v>
      </c>
      <c r="AE750" s="94">
        <v>0</v>
      </c>
      <c r="AF750" s="94">
        <v>0</v>
      </c>
      <c r="AG750" s="94">
        <v>0</v>
      </c>
      <c r="AH750" s="9">
        <v>0</v>
      </c>
      <c r="AI750" s="9">
        <v>0</v>
      </c>
      <c r="AJ750" s="9">
        <v>0</v>
      </c>
      <c r="AK750" s="94">
        <v>0</v>
      </c>
      <c r="AL750" s="94">
        <v>0</v>
      </c>
      <c r="AM750" s="94">
        <v>0</v>
      </c>
      <c r="AN750" s="94">
        <v>0</v>
      </c>
      <c r="AO750" s="94">
        <v>0</v>
      </c>
      <c r="AP750" s="94">
        <v>0</v>
      </c>
      <c r="AQ750" s="94">
        <v>0</v>
      </c>
      <c r="AR750" s="94">
        <v>0</v>
      </c>
      <c r="AS750" s="94">
        <v>0</v>
      </c>
      <c r="AT750" s="94">
        <v>0</v>
      </c>
      <c r="AU750" s="9">
        <v>0</v>
      </c>
      <c r="AV750" s="584"/>
    </row>
    <row r="751" spans="1:48" x14ac:dyDescent="0.25">
      <c r="A751" s="529"/>
      <c r="B751" s="483"/>
      <c r="C751" s="601"/>
      <c r="D751" s="562"/>
      <c r="E751" s="565"/>
      <c r="F751" s="486"/>
      <c r="G751" s="486"/>
      <c r="H751" s="486"/>
      <c r="I751" s="486"/>
      <c r="J751" s="480"/>
      <c r="K751" s="480"/>
      <c r="L751" s="556"/>
      <c r="M751" s="511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53"/>
        <v>0</v>
      </c>
      <c r="V751" s="205" t="s">
        <v>51</v>
      </c>
      <c r="W751" s="94">
        <v>0</v>
      </c>
      <c r="X751" s="94">
        <v>0</v>
      </c>
      <c r="Y751" s="94">
        <v>0</v>
      </c>
      <c r="Z751" s="94">
        <v>0</v>
      </c>
      <c r="AA751" s="94">
        <v>0</v>
      </c>
      <c r="AB751" s="94">
        <v>0</v>
      </c>
      <c r="AC751" s="94">
        <v>0</v>
      </c>
      <c r="AD751" s="94">
        <v>0</v>
      </c>
      <c r="AE751" s="94">
        <v>0</v>
      </c>
      <c r="AF751" s="94">
        <v>0</v>
      </c>
      <c r="AG751" s="94">
        <v>0</v>
      </c>
      <c r="AH751" s="9">
        <v>0</v>
      </c>
      <c r="AI751" s="9">
        <v>0</v>
      </c>
      <c r="AJ751" s="9">
        <v>0</v>
      </c>
      <c r="AK751" s="94">
        <v>0</v>
      </c>
      <c r="AL751" s="94">
        <v>0</v>
      </c>
      <c r="AM751" s="94">
        <v>0</v>
      </c>
      <c r="AN751" s="94">
        <v>0</v>
      </c>
      <c r="AO751" s="94">
        <v>0</v>
      </c>
      <c r="AP751" s="94">
        <v>0</v>
      </c>
      <c r="AQ751" s="94">
        <v>0</v>
      </c>
      <c r="AR751" s="94">
        <v>0</v>
      </c>
      <c r="AS751" s="94">
        <v>0</v>
      </c>
      <c r="AT751" s="94">
        <v>0</v>
      </c>
      <c r="AU751" s="9">
        <v>0</v>
      </c>
      <c r="AV751" s="584"/>
    </row>
    <row r="752" spans="1:48" ht="15.75" customHeight="1" x14ac:dyDescent="0.25">
      <c r="A752" s="529"/>
      <c r="B752" s="483"/>
      <c r="C752" s="601"/>
      <c r="D752" s="562"/>
      <c r="E752" s="565"/>
      <c r="F752" s="486"/>
      <c r="G752" s="486"/>
      <c r="H752" s="486"/>
      <c r="I752" s="486"/>
      <c r="J752" s="480"/>
      <c r="K752" s="480"/>
      <c r="L752" s="556"/>
      <c r="M752" s="511"/>
      <c r="N752" s="86">
        <v>0</v>
      </c>
      <c r="O752" s="86">
        <v>0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9">
        <f t="shared" si="353"/>
        <v>0</v>
      </c>
      <c r="V752" s="205" t="s">
        <v>52</v>
      </c>
      <c r="W752" s="192">
        <v>0</v>
      </c>
      <c r="X752" s="192">
        <v>0</v>
      </c>
      <c r="Y752" s="192">
        <v>0</v>
      </c>
      <c r="Z752" s="192">
        <v>0</v>
      </c>
      <c r="AA752" s="192">
        <v>0</v>
      </c>
      <c r="AB752" s="192">
        <v>0</v>
      </c>
      <c r="AC752" s="192">
        <v>0</v>
      </c>
      <c r="AD752" s="192">
        <v>0</v>
      </c>
      <c r="AE752" s="192">
        <v>0</v>
      </c>
      <c r="AF752" s="192">
        <v>0</v>
      </c>
      <c r="AG752" s="192">
        <v>0</v>
      </c>
      <c r="AH752" s="86">
        <v>0</v>
      </c>
      <c r="AI752" s="86">
        <v>0</v>
      </c>
      <c r="AJ752" s="86">
        <v>0</v>
      </c>
      <c r="AK752" s="192">
        <v>0</v>
      </c>
      <c r="AL752" s="192">
        <v>0</v>
      </c>
      <c r="AM752" s="192">
        <v>0</v>
      </c>
      <c r="AN752" s="192">
        <v>0</v>
      </c>
      <c r="AO752" s="192">
        <v>0</v>
      </c>
      <c r="AP752" s="192">
        <v>0</v>
      </c>
      <c r="AQ752" s="192">
        <v>0</v>
      </c>
      <c r="AR752" s="192">
        <v>0</v>
      </c>
      <c r="AS752" s="192">
        <v>0</v>
      </c>
      <c r="AT752" s="192">
        <v>0</v>
      </c>
      <c r="AU752" s="86">
        <v>0</v>
      </c>
      <c r="AV752" s="585"/>
    </row>
    <row r="753" spans="1:48" x14ac:dyDescent="0.25">
      <c r="A753" s="529"/>
      <c r="B753" s="484"/>
      <c r="C753" s="602"/>
      <c r="D753" s="563"/>
      <c r="E753" s="566"/>
      <c r="F753" s="487"/>
      <c r="G753" s="487"/>
      <c r="H753" s="487"/>
      <c r="I753" s="487"/>
      <c r="J753" s="481"/>
      <c r="K753" s="481"/>
      <c r="L753" s="557"/>
      <c r="M753" s="512"/>
      <c r="N753" s="88">
        <f>SUM(N748:N752)</f>
        <v>0</v>
      </c>
      <c r="O753" s="88">
        <f t="shared" ref="O753:T753" si="354">SUM(O748:O752)</f>
        <v>0</v>
      </c>
      <c r="P753" s="88">
        <f t="shared" si="354"/>
        <v>0</v>
      </c>
      <c r="Q753" s="186">
        <f t="shared" si="354"/>
        <v>2.4004400000000001</v>
      </c>
      <c r="R753" s="186">
        <f t="shared" si="354"/>
        <v>4.4622999999999999</v>
      </c>
      <c r="S753" s="186">
        <f t="shared" si="354"/>
        <v>0</v>
      </c>
      <c r="T753" s="186">
        <f t="shared" si="354"/>
        <v>0</v>
      </c>
      <c r="U753" s="186">
        <f t="shared" si="353"/>
        <v>6.8627400000000005</v>
      </c>
      <c r="V753" s="178" t="s">
        <v>11</v>
      </c>
      <c r="W753" s="201">
        <f t="shared" ref="W753:AU753" si="355">SUM(W748:W752)</f>
        <v>2400.44</v>
      </c>
      <c r="X753" s="201">
        <f t="shared" si="355"/>
        <v>0</v>
      </c>
      <c r="Y753" s="201">
        <f t="shared" si="355"/>
        <v>0</v>
      </c>
      <c r="Z753" s="201">
        <f t="shared" si="355"/>
        <v>0</v>
      </c>
      <c r="AA753" s="201">
        <f t="shared" si="355"/>
        <v>0</v>
      </c>
      <c r="AB753" s="201">
        <f t="shared" si="355"/>
        <v>0</v>
      </c>
      <c r="AC753" s="201">
        <f t="shared" si="355"/>
        <v>0</v>
      </c>
      <c r="AD753" s="201">
        <f t="shared" si="355"/>
        <v>0</v>
      </c>
      <c r="AE753" s="201">
        <f t="shared" si="355"/>
        <v>0</v>
      </c>
      <c r="AF753" s="201">
        <f t="shared" si="355"/>
        <v>0</v>
      </c>
      <c r="AG753" s="201">
        <f t="shared" si="355"/>
        <v>0</v>
      </c>
      <c r="AH753" s="202">
        <f t="shared" si="355"/>
        <v>0</v>
      </c>
      <c r="AI753" s="202">
        <f t="shared" si="355"/>
        <v>0</v>
      </c>
      <c r="AJ753" s="202">
        <f t="shared" si="355"/>
        <v>0</v>
      </c>
      <c r="AK753" s="201">
        <f t="shared" si="355"/>
        <v>0</v>
      </c>
      <c r="AL753" s="201">
        <f t="shared" si="355"/>
        <v>0</v>
      </c>
      <c r="AM753" s="201">
        <f t="shared" si="355"/>
        <v>0</v>
      </c>
      <c r="AN753" s="201">
        <f t="shared" si="355"/>
        <v>0</v>
      </c>
      <c r="AO753" s="201">
        <f t="shared" si="355"/>
        <v>0</v>
      </c>
      <c r="AP753" s="201">
        <f t="shared" si="355"/>
        <v>0</v>
      </c>
      <c r="AQ753" s="201">
        <f t="shared" si="355"/>
        <v>0</v>
      </c>
      <c r="AR753" s="201">
        <f t="shared" si="355"/>
        <v>0</v>
      </c>
      <c r="AS753" s="201">
        <f t="shared" si="355"/>
        <v>0</v>
      </c>
      <c r="AT753" s="201">
        <f t="shared" si="355"/>
        <v>0</v>
      </c>
      <c r="AU753" s="202">
        <f t="shared" si="355"/>
        <v>0</v>
      </c>
      <c r="AV753" s="333"/>
    </row>
    <row r="754" spans="1:48" ht="15.75" customHeight="1" x14ac:dyDescent="0.25">
      <c r="A754" s="529"/>
      <c r="B754" s="534" t="s">
        <v>757</v>
      </c>
      <c r="C754" s="600" t="s">
        <v>758</v>
      </c>
      <c r="D754" s="523" t="s">
        <v>660</v>
      </c>
      <c r="E754" s="516" t="s">
        <v>759</v>
      </c>
      <c r="F754" s="6"/>
      <c r="G754" s="6" t="s">
        <v>20</v>
      </c>
      <c r="H754" s="6" t="s">
        <v>302</v>
      </c>
      <c r="I754" s="6" t="s">
        <v>58</v>
      </c>
      <c r="J754" s="507">
        <v>2022</v>
      </c>
      <c r="K754" s="507">
        <v>2023</v>
      </c>
      <c r="L754" s="510">
        <v>13.855</v>
      </c>
      <c r="M754" s="510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205" t="s">
        <v>3</v>
      </c>
      <c r="W754" s="94">
        <v>2804.27</v>
      </c>
      <c r="X754" s="94">
        <v>0</v>
      </c>
      <c r="Y754" s="94">
        <v>0</v>
      </c>
      <c r="Z754" s="94">
        <v>0</v>
      </c>
      <c r="AA754" s="94">
        <v>0</v>
      </c>
      <c r="AB754" s="94">
        <v>0</v>
      </c>
      <c r="AC754" s="94">
        <v>0</v>
      </c>
      <c r="AD754" s="94">
        <v>0</v>
      </c>
      <c r="AE754" s="94">
        <v>0</v>
      </c>
      <c r="AF754" s="94">
        <v>0</v>
      </c>
      <c r="AG754" s="94">
        <v>0</v>
      </c>
      <c r="AH754" s="9">
        <v>0</v>
      </c>
      <c r="AI754" s="9">
        <v>0</v>
      </c>
      <c r="AJ754" s="9">
        <v>0</v>
      </c>
      <c r="AK754" s="94">
        <v>0</v>
      </c>
      <c r="AL754" s="94">
        <v>0</v>
      </c>
      <c r="AM754" s="94">
        <v>0</v>
      </c>
      <c r="AN754" s="94">
        <v>0</v>
      </c>
      <c r="AO754" s="94">
        <v>0</v>
      </c>
      <c r="AP754" s="94">
        <v>0</v>
      </c>
      <c r="AQ754" s="94">
        <v>0</v>
      </c>
      <c r="AR754" s="94">
        <v>0</v>
      </c>
      <c r="AS754" s="94">
        <v>0</v>
      </c>
      <c r="AT754" s="94">
        <v>0</v>
      </c>
      <c r="AU754" s="9">
        <v>0</v>
      </c>
      <c r="AV754" s="583" t="s">
        <v>1003</v>
      </c>
    </row>
    <row r="755" spans="1:48" ht="20.25" customHeight="1" x14ac:dyDescent="0.25">
      <c r="A755" s="529"/>
      <c r="B755" s="535"/>
      <c r="C755" s="601"/>
      <c r="D755" s="524"/>
      <c r="E755" s="517"/>
      <c r="F755" s="97" t="s">
        <v>19</v>
      </c>
      <c r="G755" s="97" t="s">
        <v>22</v>
      </c>
      <c r="H755" s="97" t="s">
        <v>323</v>
      </c>
      <c r="I755" s="97" t="s">
        <v>323</v>
      </c>
      <c r="J755" s="508"/>
      <c r="K755" s="508"/>
      <c r="L755" s="511"/>
      <c r="M755" s="511"/>
      <c r="N755" s="84">
        <v>0</v>
      </c>
      <c r="O755" s="84">
        <v>0</v>
      </c>
      <c r="P755" s="84">
        <v>0</v>
      </c>
      <c r="Q755" s="84">
        <v>0</v>
      </c>
      <c r="R755" s="84">
        <v>0</v>
      </c>
      <c r="S755" s="84">
        <v>0</v>
      </c>
      <c r="T755" s="84">
        <v>0</v>
      </c>
      <c r="U755" s="84">
        <f t="shared" ref="U755:U759" si="356">SUM(N755:T755)</f>
        <v>0</v>
      </c>
      <c r="V755" s="172" t="s">
        <v>8</v>
      </c>
      <c r="W755" s="193">
        <v>0</v>
      </c>
      <c r="X755" s="193">
        <v>0</v>
      </c>
      <c r="Y755" s="193">
        <v>0</v>
      </c>
      <c r="Z755" s="193">
        <v>0</v>
      </c>
      <c r="AA755" s="193">
        <v>0</v>
      </c>
      <c r="AB755" s="193">
        <v>0</v>
      </c>
      <c r="AC755" s="193">
        <v>0</v>
      </c>
      <c r="AD755" s="193">
        <v>0</v>
      </c>
      <c r="AE755" s="193">
        <v>0</v>
      </c>
      <c r="AF755" s="193">
        <v>0</v>
      </c>
      <c r="AG755" s="193">
        <v>0</v>
      </c>
      <c r="AH755" s="84">
        <v>0</v>
      </c>
      <c r="AI755" s="84">
        <v>0</v>
      </c>
      <c r="AJ755" s="84">
        <v>0</v>
      </c>
      <c r="AK755" s="193">
        <v>0</v>
      </c>
      <c r="AL755" s="193">
        <v>0</v>
      </c>
      <c r="AM755" s="193">
        <v>0</v>
      </c>
      <c r="AN755" s="193">
        <v>0</v>
      </c>
      <c r="AO755" s="193">
        <v>0</v>
      </c>
      <c r="AP755" s="193">
        <v>0</v>
      </c>
      <c r="AQ755" s="193">
        <v>0</v>
      </c>
      <c r="AR755" s="193">
        <v>0</v>
      </c>
      <c r="AS755" s="193">
        <v>0</v>
      </c>
      <c r="AT755" s="193">
        <v>0</v>
      </c>
      <c r="AU755" s="84">
        <v>0</v>
      </c>
      <c r="AV755" s="584"/>
    </row>
    <row r="756" spans="1:48" ht="18.75" customHeight="1" x14ac:dyDescent="0.25">
      <c r="A756" s="529"/>
      <c r="B756" s="535"/>
      <c r="C756" s="601"/>
      <c r="D756" s="524"/>
      <c r="E756" s="517"/>
      <c r="F756" s="513" t="s">
        <v>39</v>
      </c>
      <c r="G756" s="513" t="s">
        <v>21</v>
      </c>
      <c r="H756" s="513" t="s">
        <v>374</v>
      </c>
      <c r="I756" s="513" t="s">
        <v>365</v>
      </c>
      <c r="J756" s="508"/>
      <c r="K756" s="508"/>
      <c r="L756" s="511"/>
      <c r="M756" s="511"/>
      <c r="N756" s="84">
        <v>0</v>
      </c>
      <c r="O756" s="84">
        <v>0</v>
      </c>
      <c r="P756" s="84">
        <v>0</v>
      </c>
      <c r="Q756" s="84">
        <v>0</v>
      </c>
      <c r="R756" s="84">
        <v>0</v>
      </c>
      <c r="S756" s="84">
        <v>0</v>
      </c>
      <c r="T756" s="84">
        <v>0</v>
      </c>
      <c r="U756" s="84">
        <f>SUM(N756:T756)</f>
        <v>0</v>
      </c>
      <c r="V756" s="171" t="s">
        <v>50</v>
      </c>
      <c r="W756" s="193">
        <v>0</v>
      </c>
      <c r="X756" s="193">
        <v>0</v>
      </c>
      <c r="Y756" s="193">
        <v>0</v>
      </c>
      <c r="Z756" s="193">
        <v>0</v>
      </c>
      <c r="AA756" s="193">
        <v>0</v>
      </c>
      <c r="AB756" s="193">
        <v>0</v>
      </c>
      <c r="AC756" s="193">
        <v>0</v>
      </c>
      <c r="AD756" s="193">
        <v>0</v>
      </c>
      <c r="AE756" s="193">
        <v>0</v>
      </c>
      <c r="AF756" s="193">
        <v>0</v>
      </c>
      <c r="AG756" s="193">
        <v>0</v>
      </c>
      <c r="AH756" s="84">
        <v>0</v>
      </c>
      <c r="AI756" s="84">
        <v>0</v>
      </c>
      <c r="AJ756" s="84">
        <v>0</v>
      </c>
      <c r="AK756" s="193">
        <v>0</v>
      </c>
      <c r="AL756" s="193">
        <v>0</v>
      </c>
      <c r="AM756" s="193">
        <v>0</v>
      </c>
      <c r="AN756" s="193">
        <v>0</v>
      </c>
      <c r="AO756" s="193">
        <v>0</v>
      </c>
      <c r="AP756" s="193">
        <v>0</v>
      </c>
      <c r="AQ756" s="193">
        <v>0</v>
      </c>
      <c r="AR756" s="193">
        <v>0</v>
      </c>
      <c r="AS756" s="193">
        <v>0</v>
      </c>
      <c r="AT756" s="193">
        <v>0</v>
      </c>
      <c r="AU756" s="84">
        <v>0</v>
      </c>
      <c r="AV756" s="584"/>
    </row>
    <row r="757" spans="1:48" x14ac:dyDescent="0.25">
      <c r="A757" s="529"/>
      <c r="B757" s="535"/>
      <c r="C757" s="601"/>
      <c r="D757" s="524"/>
      <c r="E757" s="517"/>
      <c r="F757" s="514"/>
      <c r="G757" s="514"/>
      <c r="H757" s="514"/>
      <c r="I757" s="514"/>
      <c r="J757" s="508"/>
      <c r="K757" s="508"/>
      <c r="L757" s="511"/>
      <c r="M757" s="511"/>
      <c r="N757" s="84">
        <v>0</v>
      </c>
      <c r="O757" s="84">
        <v>0</v>
      </c>
      <c r="P757" s="84">
        <v>0</v>
      </c>
      <c r="Q757" s="84">
        <v>0</v>
      </c>
      <c r="R757" s="84">
        <v>0</v>
      </c>
      <c r="S757" s="84">
        <v>0</v>
      </c>
      <c r="T757" s="84">
        <v>0</v>
      </c>
      <c r="U757" s="84">
        <f t="shared" si="356"/>
        <v>0</v>
      </c>
      <c r="V757" s="171" t="s">
        <v>51</v>
      </c>
      <c r="W757" s="193">
        <v>0</v>
      </c>
      <c r="X757" s="193">
        <v>0</v>
      </c>
      <c r="Y757" s="193">
        <v>0</v>
      </c>
      <c r="Z757" s="193">
        <v>0</v>
      </c>
      <c r="AA757" s="193">
        <v>0</v>
      </c>
      <c r="AB757" s="193">
        <v>0</v>
      </c>
      <c r="AC757" s="193">
        <v>0</v>
      </c>
      <c r="AD757" s="193">
        <v>0</v>
      </c>
      <c r="AE757" s="193">
        <v>0</v>
      </c>
      <c r="AF757" s="193">
        <v>0</v>
      </c>
      <c r="AG757" s="193">
        <v>0</v>
      </c>
      <c r="AH757" s="84">
        <v>0</v>
      </c>
      <c r="AI757" s="84">
        <v>0</v>
      </c>
      <c r="AJ757" s="84">
        <v>0</v>
      </c>
      <c r="AK757" s="193">
        <v>0</v>
      </c>
      <c r="AL757" s="193">
        <v>0</v>
      </c>
      <c r="AM757" s="193">
        <v>0</v>
      </c>
      <c r="AN757" s="193">
        <v>0</v>
      </c>
      <c r="AO757" s="193">
        <v>0</v>
      </c>
      <c r="AP757" s="193">
        <v>0</v>
      </c>
      <c r="AQ757" s="193">
        <v>0</v>
      </c>
      <c r="AR757" s="193">
        <v>0</v>
      </c>
      <c r="AS757" s="193">
        <v>0</v>
      </c>
      <c r="AT757" s="193">
        <v>0</v>
      </c>
      <c r="AU757" s="84">
        <v>0</v>
      </c>
      <c r="AV757" s="584"/>
    </row>
    <row r="758" spans="1:48" x14ac:dyDescent="0.25">
      <c r="A758" s="529"/>
      <c r="B758" s="535"/>
      <c r="C758" s="601"/>
      <c r="D758" s="524"/>
      <c r="E758" s="517"/>
      <c r="F758" s="514"/>
      <c r="G758" s="514"/>
      <c r="H758" s="514"/>
      <c r="I758" s="514"/>
      <c r="J758" s="508"/>
      <c r="K758" s="508"/>
      <c r="L758" s="511"/>
      <c r="M758" s="511"/>
      <c r="N758" s="87">
        <v>0</v>
      </c>
      <c r="O758" s="87">
        <v>0</v>
      </c>
      <c r="P758" s="87">
        <v>0</v>
      </c>
      <c r="Q758" s="87">
        <v>0</v>
      </c>
      <c r="R758" s="87">
        <v>0</v>
      </c>
      <c r="S758" s="87">
        <v>0</v>
      </c>
      <c r="T758" s="87">
        <v>0</v>
      </c>
      <c r="U758" s="84">
        <f t="shared" si="356"/>
        <v>0</v>
      </c>
      <c r="V758" s="171" t="s">
        <v>52</v>
      </c>
      <c r="W758" s="208">
        <v>0</v>
      </c>
      <c r="X758" s="208">
        <v>0</v>
      </c>
      <c r="Y758" s="208">
        <v>0</v>
      </c>
      <c r="Z758" s="208">
        <v>0</v>
      </c>
      <c r="AA758" s="208">
        <v>0</v>
      </c>
      <c r="AB758" s="208">
        <v>0</v>
      </c>
      <c r="AC758" s="208">
        <v>0</v>
      </c>
      <c r="AD758" s="208">
        <v>0</v>
      </c>
      <c r="AE758" s="208">
        <v>0</v>
      </c>
      <c r="AF758" s="208">
        <v>0</v>
      </c>
      <c r="AG758" s="208">
        <v>0</v>
      </c>
      <c r="AH758" s="87">
        <v>0</v>
      </c>
      <c r="AI758" s="87">
        <v>0</v>
      </c>
      <c r="AJ758" s="87">
        <v>0</v>
      </c>
      <c r="AK758" s="208">
        <v>0</v>
      </c>
      <c r="AL758" s="208">
        <v>0</v>
      </c>
      <c r="AM758" s="208">
        <v>0</v>
      </c>
      <c r="AN758" s="208">
        <v>0</v>
      </c>
      <c r="AO758" s="208">
        <v>0</v>
      </c>
      <c r="AP758" s="208">
        <v>0</v>
      </c>
      <c r="AQ758" s="208">
        <v>0</v>
      </c>
      <c r="AR758" s="208">
        <v>0</v>
      </c>
      <c r="AS758" s="208">
        <v>0</v>
      </c>
      <c r="AT758" s="208">
        <v>0</v>
      </c>
      <c r="AU758" s="87">
        <v>0</v>
      </c>
      <c r="AV758" s="585"/>
    </row>
    <row r="759" spans="1:48" x14ac:dyDescent="0.25">
      <c r="A759" s="530"/>
      <c r="B759" s="536"/>
      <c r="C759" s="602"/>
      <c r="D759" s="525"/>
      <c r="E759" s="518"/>
      <c r="F759" s="515"/>
      <c r="G759" s="515"/>
      <c r="H759" s="515"/>
      <c r="I759" s="515"/>
      <c r="J759" s="509"/>
      <c r="K759" s="509"/>
      <c r="L759" s="512"/>
      <c r="M759" s="512"/>
      <c r="N759" s="89">
        <f>SUM(N754:N758)</f>
        <v>0</v>
      </c>
      <c r="O759" s="89">
        <f t="shared" ref="O759:T759" si="357">SUM(O754:O758)</f>
        <v>0</v>
      </c>
      <c r="P759" s="89">
        <f t="shared" si="357"/>
        <v>0</v>
      </c>
      <c r="Q759" s="186">
        <f t="shared" si="357"/>
        <v>2.8042699999999998</v>
      </c>
      <c r="R759" s="186">
        <f t="shared" si="357"/>
        <v>11.05137</v>
      </c>
      <c r="S759" s="186">
        <f t="shared" si="357"/>
        <v>0</v>
      </c>
      <c r="T759" s="186">
        <f t="shared" si="357"/>
        <v>0</v>
      </c>
      <c r="U759" s="186">
        <f t="shared" si="356"/>
        <v>13.855640000000001</v>
      </c>
      <c r="V759" s="178" t="s">
        <v>11</v>
      </c>
      <c r="W759" s="201">
        <f t="shared" ref="W759:AU759" si="358">SUM(W754:W758)</f>
        <v>2804.27</v>
      </c>
      <c r="X759" s="201">
        <f t="shared" si="358"/>
        <v>0</v>
      </c>
      <c r="Y759" s="201">
        <f t="shared" si="358"/>
        <v>0</v>
      </c>
      <c r="Z759" s="201">
        <f t="shared" si="358"/>
        <v>0</v>
      </c>
      <c r="AA759" s="201">
        <f t="shared" si="358"/>
        <v>0</v>
      </c>
      <c r="AB759" s="201">
        <f t="shared" si="358"/>
        <v>0</v>
      </c>
      <c r="AC759" s="201">
        <f t="shared" si="358"/>
        <v>0</v>
      </c>
      <c r="AD759" s="201">
        <f t="shared" si="358"/>
        <v>0</v>
      </c>
      <c r="AE759" s="201">
        <f t="shared" si="358"/>
        <v>0</v>
      </c>
      <c r="AF759" s="201">
        <f t="shared" si="358"/>
        <v>0</v>
      </c>
      <c r="AG759" s="201">
        <f t="shared" si="358"/>
        <v>0</v>
      </c>
      <c r="AH759" s="202">
        <f t="shared" si="358"/>
        <v>0</v>
      </c>
      <c r="AI759" s="202">
        <f t="shared" si="358"/>
        <v>0</v>
      </c>
      <c r="AJ759" s="202">
        <f t="shared" si="358"/>
        <v>0</v>
      </c>
      <c r="AK759" s="201">
        <f t="shared" si="358"/>
        <v>0</v>
      </c>
      <c r="AL759" s="201">
        <f t="shared" si="358"/>
        <v>0</v>
      </c>
      <c r="AM759" s="201">
        <f t="shared" si="358"/>
        <v>0</v>
      </c>
      <c r="AN759" s="201">
        <f t="shared" si="358"/>
        <v>0</v>
      </c>
      <c r="AO759" s="201">
        <f t="shared" si="358"/>
        <v>0</v>
      </c>
      <c r="AP759" s="201">
        <f t="shared" si="358"/>
        <v>0</v>
      </c>
      <c r="AQ759" s="201">
        <f t="shared" si="358"/>
        <v>0</v>
      </c>
      <c r="AR759" s="201">
        <f t="shared" si="358"/>
        <v>0</v>
      </c>
      <c r="AS759" s="201">
        <f t="shared" si="358"/>
        <v>0</v>
      </c>
      <c r="AT759" s="201">
        <f t="shared" si="358"/>
        <v>0</v>
      </c>
      <c r="AU759" s="202">
        <f t="shared" si="358"/>
        <v>0</v>
      </c>
      <c r="AV759" s="333"/>
    </row>
    <row r="760" spans="1:48" ht="19.5" hidden="1" customHeight="1" x14ac:dyDescent="0.25">
      <c r="A760" s="503" t="s">
        <v>641</v>
      </c>
      <c r="B760" s="504"/>
      <c r="C760" s="504"/>
      <c r="D760" s="504"/>
      <c r="E760" s="504"/>
      <c r="F760" s="504"/>
      <c r="G760" s="504"/>
      <c r="H760" s="504"/>
      <c r="I760" s="504"/>
      <c r="J760" s="504"/>
      <c r="K760" s="504"/>
      <c r="L760" s="504"/>
      <c r="M760" s="504"/>
      <c r="N760" s="504"/>
      <c r="O760" s="504"/>
      <c r="P760" s="504"/>
      <c r="Q760" s="504"/>
      <c r="R760" s="504"/>
      <c r="S760" s="504"/>
      <c r="T760" s="504"/>
      <c r="U760" s="504"/>
      <c r="V760" s="504"/>
      <c r="W760" s="505"/>
      <c r="X760" s="505"/>
      <c r="Y760" s="505"/>
      <c r="Z760" s="505"/>
      <c r="AA760" s="505"/>
      <c r="AB760" s="505"/>
      <c r="AC760" s="505"/>
      <c r="AD760" s="505"/>
      <c r="AE760" s="505"/>
      <c r="AF760" s="505"/>
      <c r="AG760" s="505"/>
      <c r="AH760" s="505"/>
      <c r="AI760" s="505"/>
      <c r="AJ760" s="505"/>
      <c r="AK760" s="505"/>
      <c r="AL760" s="505"/>
      <c r="AM760" s="505"/>
      <c r="AN760" s="505"/>
      <c r="AO760" s="505"/>
      <c r="AP760" s="505"/>
      <c r="AQ760" s="505"/>
      <c r="AR760" s="505"/>
      <c r="AS760" s="505"/>
      <c r="AT760" s="505"/>
      <c r="AU760" s="505"/>
      <c r="AV760" s="506"/>
    </row>
    <row r="761" spans="1:48" ht="15.75" customHeight="1" x14ac:dyDescent="0.25">
      <c r="A761" s="531" t="s">
        <v>54</v>
      </c>
      <c r="B761" s="534" t="s">
        <v>760</v>
      </c>
      <c r="C761" s="600" t="s">
        <v>761</v>
      </c>
      <c r="D761" s="523" t="s">
        <v>660</v>
      </c>
      <c r="E761" s="516" t="s">
        <v>681</v>
      </c>
      <c r="F761" s="6" t="s">
        <v>18</v>
      </c>
      <c r="G761" s="6" t="s">
        <v>20</v>
      </c>
      <c r="H761" s="6" t="s">
        <v>302</v>
      </c>
      <c r="I761" s="6" t="s">
        <v>722</v>
      </c>
      <c r="J761" s="507">
        <v>2023</v>
      </c>
      <c r="K761" s="507">
        <v>2025</v>
      </c>
      <c r="L761" s="510">
        <v>15.35</v>
      </c>
      <c r="M761" s="510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205" t="s">
        <v>3</v>
      </c>
      <c r="W761" s="94">
        <v>0</v>
      </c>
      <c r="X761" s="94">
        <v>0</v>
      </c>
      <c r="Y761" s="94">
        <v>0</v>
      </c>
      <c r="Z761" s="94">
        <v>0</v>
      </c>
      <c r="AA761" s="94">
        <v>0</v>
      </c>
      <c r="AB761" s="94">
        <v>0</v>
      </c>
      <c r="AC761" s="94">
        <v>0</v>
      </c>
      <c r="AD761" s="94">
        <v>0</v>
      </c>
      <c r="AE761" s="94">
        <v>0</v>
      </c>
      <c r="AF761" s="94">
        <v>0</v>
      </c>
      <c r="AG761" s="94">
        <v>0</v>
      </c>
      <c r="AH761" s="9">
        <v>0</v>
      </c>
      <c r="AI761" s="9">
        <v>0</v>
      </c>
      <c r="AJ761" s="9">
        <v>0</v>
      </c>
      <c r="AK761" s="94">
        <v>0</v>
      </c>
      <c r="AL761" s="94">
        <v>0</v>
      </c>
      <c r="AM761" s="94">
        <v>0</v>
      </c>
      <c r="AN761" s="94">
        <v>0</v>
      </c>
      <c r="AO761" s="94">
        <v>0</v>
      </c>
      <c r="AP761" s="94">
        <v>0</v>
      </c>
      <c r="AQ761" s="94">
        <v>0</v>
      </c>
      <c r="AR761" s="94">
        <v>0</v>
      </c>
      <c r="AS761" s="94">
        <v>0</v>
      </c>
      <c r="AT761" s="94">
        <v>0</v>
      </c>
      <c r="AU761" s="9">
        <v>0</v>
      </c>
      <c r="AV761" s="303"/>
    </row>
    <row r="762" spans="1:48" ht="15.75" customHeight="1" x14ac:dyDescent="0.25">
      <c r="A762" s="532"/>
      <c r="B762" s="535"/>
      <c r="C762" s="601"/>
      <c r="D762" s="524"/>
      <c r="E762" s="517"/>
      <c r="F762" s="97" t="s">
        <v>19</v>
      </c>
      <c r="G762" s="97" t="s">
        <v>22</v>
      </c>
      <c r="H762" s="97" t="s">
        <v>762</v>
      </c>
      <c r="I762" s="97" t="s">
        <v>762</v>
      </c>
      <c r="J762" s="508"/>
      <c r="K762" s="508"/>
      <c r="L762" s="511"/>
      <c r="M762" s="511"/>
      <c r="N762" s="84">
        <v>0</v>
      </c>
      <c r="O762" s="84">
        <v>0</v>
      </c>
      <c r="P762" s="84">
        <v>0</v>
      </c>
      <c r="Q762" s="84">
        <v>0</v>
      </c>
      <c r="R762" s="84">
        <v>0</v>
      </c>
      <c r="S762" s="84">
        <v>0</v>
      </c>
      <c r="T762" s="84">
        <v>0</v>
      </c>
      <c r="U762" s="84">
        <f t="shared" ref="U762:U766" si="359">SUM(N762:T762)</f>
        <v>0</v>
      </c>
      <c r="V762" s="172" t="s">
        <v>8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193">
        <v>0</v>
      </c>
      <c r="AD762" s="193">
        <v>0</v>
      </c>
      <c r="AE762" s="193">
        <v>0</v>
      </c>
      <c r="AF762" s="193">
        <v>0</v>
      </c>
      <c r="AG762" s="193">
        <v>0</v>
      </c>
      <c r="AH762" s="84">
        <v>0</v>
      </c>
      <c r="AI762" s="84">
        <v>0</v>
      </c>
      <c r="AJ762" s="84">
        <v>0</v>
      </c>
      <c r="AK762" s="193">
        <v>0</v>
      </c>
      <c r="AL762" s="193">
        <v>0</v>
      </c>
      <c r="AM762" s="193">
        <v>0</v>
      </c>
      <c r="AN762" s="193">
        <v>0</v>
      </c>
      <c r="AO762" s="193">
        <v>0</v>
      </c>
      <c r="AP762" s="193">
        <v>0</v>
      </c>
      <c r="AQ762" s="193">
        <v>0</v>
      </c>
      <c r="AR762" s="193">
        <v>0</v>
      </c>
      <c r="AS762" s="193">
        <v>0</v>
      </c>
      <c r="AT762" s="193">
        <v>0</v>
      </c>
      <c r="AU762" s="84">
        <v>0</v>
      </c>
      <c r="AV762" s="303"/>
    </row>
    <row r="763" spans="1:48" ht="15.75" customHeight="1" x14ac:dyDescent="0.25">
      <c r="A763" s="532"/>
      <c r="B763" s="535"/>
      <c r="C763" s="601"/>
      <c r="D763" s="524"/>
      <c r="E763" s="517"/>
      <c r="F763" s="513" t="s">
        <v>39</v>
      </c>
      <c r="G763" s="513" t="s">
        <v>21</v>
      </c>
      <c r="H763" s="513" t="s">
        <v>374</v>
      </c>
      <c r="I763" s="513" t="s">
        <v>365</v>
      </c>
      <c r="J763" s="508"/>
      <c r="K763" s="508"/>
      <c r="L763" s="511"/>
      <c r="M763" s="511"/>
      <c r="N763" s="84">
        <v>0</v>
      </c>
      <c r="O763" s="84">
        <v>0</v>
      </c>
      <c r="P763" s="84">
        <v>0</v>
      </c>
      <c r="Q763" s="84">
        <v>0</v>
      </c>
      <c r="R763" s="84">
        <v>0</v>
      </c>
      <c r="S763" s="84">
        <v>0</v>
      </c>
      <c r="T763" s="84">
        <v>0</v>
      </c>
      <c r="U763" s="84">
        <f>SUM(N763:T763)</f>
        <v>0</v>
      </c>
      <c r="V763" s="171" t="s">
        <v>50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193">
        <v>0</v>
      </c>
      <c r="AD763" s="193">
        <v>0</v>
      </c>
      <c r="AE763" s="193">
        <v>0</v>
      </c>
      <c r="AF763" s="193">
        <v>0</v>
      </c>
      <c r="AG763" s="193">
        <v>0</v>
      </c>
      <c r="AH763" s="84">
        <v>0</v>
      </c>
      <c r="AI763" s="84">
        <v>0</v>
      </c>
      <c r="AJ763" s="84">
        <v>0</v>
      </c>
      <c r="AK763" s="193">
        <v>0</v>
      </c>
      <c r="AL763" s="193">
        <v>0</v>
      </c>
      <c r="AM763" s="193">
        <v>0</v>
      </c>
      <c r="AN763" s="193">
        <v>0</v>
      </c>
      <c r="AO763" s="193">
        <v>0</v>
      </c>
      <c r="AP763" s="193">
        <v>0</v>
      </c>
      <c r="AQ763" s="193">
        <v>0</v>
      </c>
      <c r="AR763" s="193">
        <v>0</v>
      </c>
      <c r="AS763" s="193">
        <v>0</v>
      </c>
      <c r="AT763" s="193">
        <v>0</v>
      </c>
      <c r="AU763" s="84">
        <v>0</v>
      </c>
      <c r="AV763" s="303"/>
    </row>
    <row r="764" spans="1:48" ht="15.75" customHeight="1" x14ac:dyDescent="0.25">
      <c r="A764" s="532"/>
      <c r="B764" s="535"/>
      <c r="C764" s="601"/>
      <c r="D764" s="524"/>
      <c r="E764" s="517"/>
      <c r="F764" s="514"/>
      <c r="G764" s="514"/>
      <c r="H764" s="514"/>
      <c r="I764" s="514"/>
      <c r="J764" s="508"/>
      <c r="K764" s="508"/>
      <c r="L764" s="511"/>
      <c r="M764" s="511"/>
      <c r="N764" s="84">
        <v>0</v>
      </c>
      <c r="O764" s="84">
        <v>0</v>
      </c>
      <c r="P764" s="84">
        <v>0</v>
      </c>
      <c r="Q764" s="84">
        <v>0</v>
      </c>
      <c r="R764" s="84">
        <v>0</v>
      </c>
      <c r="S764" s="84">
        <v>0</v>
      </c>
      <c r="T764" s="84">
        <v>0</v>
      </c>
      <c r="U764" s="84">
        <f t="shared" si="359"/>
        <v>0</v>
      </c>
      <c r="V764" s="171" t="s">
        <v>51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193">
        <v>0</v>
      </c>
      <c r="AD764" s="193">
        <v>0</v>
      </c>
      <c r="AE764" s="193">
        <v>0</v>
      </c>
      <c r="AF764" s="193">
        <v>0</v>
      </c>
      <c r="AG764" s="193">
        <v>0</v>
      </c>
      <c r="AH764" s="84">
        <v>0</v>
      </c>
      <c r="AI764" s="84">
        <v>0</v>
      </c>
      <c r="AJ764" s="84">
        <v>0</v>
      </c>
      <c r="AK764" s="193">
        <v>0</v>
      </c>
      <c r="AL764" s="193">
        <v>0</v>
      </c>
      <c r="AM764" s="193">
        <v>0</v>
      </c>
      <c r="AN764" s="193">
        <v>0</v>
      </c>
      <c r="AO764" s="193">
        <v>0</v>
      </c>
      <c r="AP764" s="193">
        <v>0</v>
      </c>
      <c r="AQ764" s="193">
        <v>0</v>
      </c>
      <c r="AR764" s="193">
        <v>0</v>
      </c>
      <c r="AS764" s="193">
        <v>0</v>
      </c>
      <c r="AT764" s="193">
        <v>0</v>
      </c>
      <c r="AU764" s="84">
        <v>0</v>
      </c>
      <c r="AV764" s="303"/>
    </row>
    <row r="765" spans="1:48" x14ac:dyDescent="0.25">
      <c r="A765" s="532"/>
      <c r="B765" s="535"/>
      <c r="C765" s="601"/>
      <c r="D765" s="524"/>
      <c r="E765" s="517"/>
      <c r="F765" s="514"/>
      <c r="G765" s="514"/>
      <c r="H765" s="514"/>
      <c r="I765" s="514"/>
      <c r="J765" s="508"/>
      <c r="K765" s="508"/>
      <c r="L765" s="511"/>
      <c r="M765" s="511"/>
      <c r="N765" s="87">
        <v>0</v>
      </c>
      <c r="O765" s="87">
        <v>0</v>
      </c>
      <c r="P765" s="87">
        <v>0</v>
      </c>
      <c r="Q765" s="87">
        <v>0</v>
      </c>
      <c r="R765" s="87">
        <v>0</v>
      </c>
      <c r="S765" s="87">
        <v>0</v>
      </c>
      <c r="T765" s="87">
        <v>0</v>
      </c>
      <c r="U765" s="84">
        <f t="shared" si="359"/>
        <v>0</v>
      </c>
      <c r="V765" s="171" t="s">
        <v>52</v>
      </c>
      <c r="W765" s="208">
        <v>0</v>
      </c>
      <c r="X765" s="208">
        <v>0</v>
      </c>
      <c r="Y765" s="208">
        <v>0</v>
      </c>
      <c r="Z765" s="208">
        <v>0</v>
      </c>
      <c r="AA765" s="208">
        <v>0</v>
      </c>
      <c r="AB765" s="208">
        <v>0</v>
      </c>
      <c r="AC765" s="208">
        <v>0</v>
      </c>
      <c r="AD765" s="208">
        <v>0</v>
      </c>
      <c r="AE765" s="208">
        <v>0</v>
      </c>
      <c r="AF765" s="208">
        <v>0</v>
      </c>
      <c r="AG765" s="208">
        <v>0</v>
      </c>
      <c r="AH765" s="87">
        <v>0</v>
      </c>
      <c r="AI765" s="87">
        <v>0</v>
      </c>
      <c r="AJ765" s="87">
        <v>0</v>
      </c>
      <c r="AK765" s="208">
        <v>0</v>
      </c>
      <c r="AL765" s="208">
        <v>0</v>
      </c>
      <c r="AM765" s="208">
        <v>0</v>
      </c>
      <c r="AN765" s="208">
        <v>0</v>
      </c>
      <c r="AO765" s="208">
        <v>0</v>
      </c>
      <c r="AP765" s="208">
        <v>0</v>
      </c>
      <c r="AQ765" s="208">
        <v>0</v>
      </c>
      <c r="AR765" s="208">
        <v>0</v>
      </c>
      <c r="AS765" s="208">
        <v>0</v>
      </c>
      <c r="AT765" s="208">
        <v>0</v>
      </c>
      <c r="AU765" s="87">
        <v>0</v>
      </c>
      <c r="AV765" s="303"/>
    </row>
    <row r="766" spans="1:48" x14ac:dyDescent="0.25">
      <c r="A766" s="533"/>
      <c r="B766" s="536"/>
      <c r="C766" s="602"/>
      <c r="D766" s="525"/>
      <c r="E766" s="518"/>
      <c r="F766" s="515"/>
      <c r="G766" s="515"/>
      <c r="H766" s="515"/>
      <c r="I766" s="515"/>
      <c r="J766" s="509"/>
      <c r="K766" s="509"/>
      <c r="L766" s="512"/>
      <c r="M766" s="512"/>
      <c r="N766" s="89">
        <f>SUM(N761:N765)</f>
        <v>0</v>
      </c>
      <c r="O766" s="89">
        <f t="shared" ref="O766:T766" si="360">SUM(O761:O765)</f>
        <v>0</v>
      </c>
      <c r="P766" s="89">
        <f t="shared" si="360"/>
        <v>0</v>
      </c>
      <c r="Q766" s="186">
        <f t="shared" si="360"/>
        <v>0</v>
      </c>
      <c r="R766" s="186">
        <f t="shared" si="360"/>
        <v>7.3750000000000009E-4</v>
      </c>
      <c r="S766" s="186">
        <f t="shared" si="360"/>
        <v>7.3750000000000009E-4</v>
      </c>
      <c r="T766" s="186">
        <f t="shared" si="360"/>
        <v>7.3750000000000009E-4</v>
      </c>
      <c r="U766" s="186">
        <f t="shared" si="359"/>
        <v>2.2125000000000001E-3</v>
      </c>
      <c r="V766" s="178" t="s">
        <v>11</v>
      </c>
      <c r="W766" s="201">
        <f t="shared" ref="W766:AU766" si="361">SUM(W761:W765)</f>
        <v>0</v>
      </c>
      <c r="X766" s="201">
        <f t="shared" si="361"/>
        <v>0</v>
      </c>
      <c r="Y766" s="201">
        <f t="shared" si="361"/>
        <v>0</v>
      </c>
      <c r="Z766" s="201">
        <f t="shared" si="361"/>
        <v>0</v>
      </c>
      <c r="AA766" s="201">
        <f t="shared" si="361"/>
        <v>0</v>
      </c>
      <c r="AB766" s="201">
        <f t="shared" si="361"/>
        <v>0</v>
      </c>
      <c r="AC766" s="201">
        <f t="shared" si="361"/>
        <v>0</v>
      </c>
      <c r="AD766" s="201">
        <f t="shared" si="361"/>
        <v>0</v>
      </c>
      <c r="AE766" s="201">
        <f t="shared" si="361"/>
        <v>0</v>
      </c>
      <c r="AF766" s="201">
        <f t="shared" si="361"/>
        <v>0</v>
      </c>
      <c r="AG766" s="201">
        <f t="shared" si="361"/>
        <v>0</v>
      </c>
      <c r="AH766" s="202">
        <f t="shared" si="361"/>
        <v>0</v>
      </c>
      <c r="AI766" s="202">
        <f t="shared" si="361"/>
        <v>0</v>
      </c>
      <c r="AJ766" s="202">
        <f t="shared" si="361"/>
        <v>0</v>
      </c>
      <c r="AK766" s="201">
        <f t="shared" si="361"/>
        <v>0</v>
      </c>
      <c r="AL766" s="201">
        <f t="shared" si="361"/>
        <v>0</v>
      </c>
      <c r="AM766" s="201">
        <f t="shared" si="361"/>
        <v>0</v>
      </c>
      <c r="AN766" s="201">
        <f t="shared" si="361"/>
        <v>0</v>
      </c>
      <c r="AO766" s="201">
        <f t="shared" si="361"/>
        <v>0</v>
      </c>
      <c r="AP766" s="201">
        <f t="shared" si="361"/>
        <v>0</v>
      </c>
      <c r="AQ766" s="201">
        <f t="shared" si="361"/>
        <v>0</v>
      </c>
      <c r="AR766" s="201">
        <f t="shared" si="361"/>
        <v>0</v>
      </c>
      <c r="AS766" s="201">
        <f t="shared" si="361"/>
        <v>0</v>
      </c>
      <c r="AT766" s="201">
        <f t="shared" si="361"/>
        <v>0</v>
      </c>
      <c r="AU766" s="202">
        <f t="shared" si="361"/>
        <v>0</v>
      </c>
      <c r="AV766" s="333"/>
    </row>
    <row r="767" spans="1:48" ht="15.75" hidden="1" customHeight="1" x14ac:dyDescent="0.25">
      <c r="A767" s="179"/>
      <c r="B767" s="572" t="s">
        <v>763</v>
      </c>
      <c r="C767" s="573"/>
      <c r="D767" s="573"/>
      <c r="E767" s="573"/>
      <c r="F767" s="573"/>
      <c r="G767" s="573"/>
      <c r="H767" s="573"/>
      <c r="I767" s="573"/>
      <c r="J767" s="573"/>
      <c r="K767" s="573"/>
      <c r="L767" s="573"/>
      <c r="M767" s="573"/>
      <c r="N767" s="573"/>
      <c r="O767" s="573"/>
      <c r="P767" s="573"/>
      <c r="Q767" s="573"/>
      <c r="R767" s="573"/>
      <c r="S767" s="573"/>
      <c r="T767" s="573"/>
      <c r="U767" s="573"/>
      <c r="V767" s="573"/>
      <c r="W767" s="408"/>
      <c r="X767" s="408"/>
      <c r="Y767" s="408"/>
      <c r="Z767" s="408"/>
      <c r="AA767" s="408"/>
      <c r="AB767" s="408"/>
      <c r="AC767" s="408"/>
      <c r="AD767" s="408"/>
      <c r="AE767" s="408"/>
      <c r="AF767" s="408"/>
      <c r="AG767" s="408"/>
      <c r="AH767" s="408"/>
      <c r="AI767" s="408"/>
      <c r="AJ767" s="408"/>
      <c r="AK767" s="408"/>
      <c r="AL767" s="408"/>
      <c r="AM767" s="408"/>
      <c r="AN767" s="408"/>
      <c r="AO767" s="408"/>
      <c r="AP767" s="408"/>
      <c r="AQ767" s="408"/>
      <c r="AR767" s="408"/>
      <c r="AS767" s="408"/>
      <c r="AT767" s="408"/>
      <c r="AU767" s="408"/>
      <c r="AV767" s="409"/>
    </row>
    <row r="768" spans="1:48" ht="15.75" customHeight="1" x14ac:dyDescent="0.25">
      <c r="A768" s="418" t="s">
        <v>53</v>
      </c>
      <c r="B768" s="482" t="s">
        <v>427</v>
      </c>
      <c r="C768" s="600" t="s">
        <v>764</v>
      </c>
      <c r="D768" s="561" t="s">
        <v>628</v>
      </c>
      <c r="E768" s="564" t="s">
        <v>689</v>
      </c>
      <c r="F768" s="6" t="s">
        <v>18</v>
      </c>
      <c r="G768" s="6" t="s">
        <v>20</v>
      </c>
      <c r="H768" s="6" t="s">
        <v>296</v>
      </c>
      <c r="I768" s="6" t="s">
        <v>296</v>
      </c>
      <c r="J768" s="479">
        <v>2019</v>
      </c>
      <c r="K768" s="479">
        <v>2019</v>
      </c>
      <c r="L768" s="488">
        <v>5.6109999999999998</v>
      </c>
      <c r="M768" s="510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205" t="s">
        <v>3</v>
      </c>
      <c r="W768" s="94">
        <v>416.03</v>
      </c>
      <c r="X768" s="94">
        <v>0</v>
      </c>
      <c r="Y768" s="94">
        <v>0</v>
      </c>
      <c r="Z768" s="94">
        <v>0</v>
      </c>
      <c r="AA768" s="94">
        <v>0</v>
      </c>
      <c r="AB768" s="94">
        <v>0</v>
      </c>
      <c r="AC768" s="94">
        <v>0</v>
      </c>
      <c r="AD768" s="94">
        <v>0</v>
      </c>
      <c r="AE768" s="94">
        <v>0</v>
      </c>
      <c r="AF768" s="94">
        <v>0</v>
      </c>
      <c r="AG768" s="94">
        <v>0</v>
      </c>
      <c r="AH768" s="9">
        <v>0</v>
      </c>
      <c r="AI768" s="9">
        <v>0</v>
      </c>
      <c r="AJ768" s="9">
        <v>0</v>
      </c>
      <c r="AK768" s="94">
        <v>0</v>
      </c>
      <c r="AL768" s="94">
        <v>0</v>
      </c>
      <c r="AM768" s="94">
        <v>0</v>
      </c>
      <c r="AN768" s="94">
        <v>0</v>
      </c>
      <c r="AO768" s="94">
        <v>0</v>
      </c>
      <c r="AP768" s="94">
        <v>0</v>
      </c>
      <c r="AQ768" s="94">
        <v>0</v>
      </c>
      <c r="AR768" s="94">
        <v>0</v>
      </c>
      <c r="AS768" s="94">
        <v>0</v>
      </c>
      <c r="AT768" s="94">
        <v>0</v>
      </c>
      <c r="AU768" s="9">
        <v>0</v>
      </c>
      <c r="AV768" s="583" t="s">
        <v>996</v>
      </c>
    </row>
    <row r="769" spans="1:48" ht="20.25" customHeight="1" x14ac:dyDescent="0.25">
      <c r="A769" s="419"/>
      <c r="B769" s="483"/>
      <c r="C769" s="601"/>
      <c r="D769" s="562"/>
      <c r="E769" s="565"/>
      <c r="F769" s="6" t="s">
        <v>19</v>
      </c>
      <c r="G769" s="6" t="s">
        <v>22</v>
      </c>
      <c r="H769" s="6" t="s">
        <v>296</v>
      </c>
      <c r="I769" s="6" t="s">
        <v>296</v>
      </c>
      <c r="J769" s="480"/>
      <c r="K769" s="480"/>
      <c r="L769" s="556"/>
      <c r="M769" s="51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62">SUM(N769:T769)</f>
        <v>0</v>
      </c>
      <c r="V769" s="173" t="s">
        <v>8</v>
      </c>
      <c r="W769" s="94">
        <v>0</v>
      </c>
      <c r="X769" s="94">
        <v>0</v>
      </c>
      <c r="Y769" s="94">
        <v>0</v>
      </c>
      <c r="Z769" s="94">
        <v>0</v>
      </c>
      <c r="AA769" s="94">
        <v>0</v>
      </c>
      <c r="AB769" s="94">
        <v>0</v>
      </c>
      <c r="AC769" s="94">
        <v>0</v>
      </c>
      <c r="AD769" s="94">
        <v>0</v>
      </c>
      <c r="AE769" s="94">
        <v>0</v>
      </c>
      <c r="AF769" s="94">
        <v>0</v>
      </c>
      <c r="AG769" s="94">
        <v>0</v>
      </c>
      <c r="AH769" s="9">
        <v>0</v>
      </c>
      <c r="AI769" s="9">
        <v>0</v>
      </c>
      <c r="AJ769" s="9">
        <v>0</v>
      </c>
      <c r="AK769" s="94">
        <v>0</v>
      </c>
      <c r="AL769" s="94">
        <v>0</v>
      </c>
      <c r="AM769" s="94">
        <v>0</v>
      </c>
      <c r="AN769" s="94">
        <v>0</v>
      </c>
      <c r="AO769" s="94">
        <v>0</v>
      </c>
      <c r="AP769" s="94">
        <v>0</v>
      </c>
      <c r="AQ769" s="94">
        <v>0</v>
      </c>
      <c r="AR769" s="94">
        <v>0</v>
      </c>
      <c r="AS769" s="94">
        <v>0</v>
      </c>
      <c r="AT769" s="94">
        <v>0</v>
      </c>
      <c r="AU769" s="9">
        <v>0</v>
      </c>
      <c r="AV769" s="584"/>
    </row>
    <row r="770" spans="1:48" ht="15.75" customHeight="1" x14ac:dyDescent="0.25">
      <c r="A770" s="419"/>
      <c r="B770" s="483"/>
      <c r="C770" s="601"/>
      <c r="D770" s="562"/>
      <c r="E770" s="565"/>
      <c r="F770" s="485" t="s">
        <v>39</v>
      </c>
      <c r="G770" s="485" t="s">
        <v>21</v>
      </c>
      <c r="H770" s="485" t="s">
        <v>318</v>
      </c>
      <c r="I770" s="485" t="s">
        <v>765</v>
      </c>
      <c r="J770" s="480"/>
      <c r="K770" s="480"/>
      <c r="L770" s="556"/>
      <c r="M770" s="51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5" t="s">
        <v>50</v>
      </c>
      <c r="W770" s="94">
        <v>0</v>
      </c>
      <c r="X770" s="94">
        <v>0</v>
      </c>
      <c r="Y770" s="94">
        <v>0</v>
      </c>
      <c r="Z770" s="94">
        <v>0</v>
      </c>
      <c r="AA770" s="94">
        <v>0</v>
      </c>
      <c r="AB770" s="94">
        <v>0</v>
      </c>
      <c r="AC770" s="94">
        <v>0</v>
      </c>
      <c r="AD770" s="94">
        <v>0</v>
      </c>
      <c r="AE770" s="94">
        <v>0</v>
      </c>
      <c r="AF770" s="94">
        <v>0</v>
      </c>
      <c r="AG770" s="94">
        <v>0</v>
      </c>
      <c r="AH770" s="9">
        <v>0</v>
      </c>
      <c r="AI770" s="9">
        <v>0</v>
      </c>
      <c r="AJ770" s="9">
        <v>0</v>
      </c>
      <c r="AK770" s="94">
        <v>0</v>
      </c>
      <c r="AL770" s="94">
        <v>0</v>
      </c>
      <c r="AM770" s="94">
        <v>0</v>
      </c>
      <c r="AN770" s="94">
        <v>0</v>
      </c>
      <c r="AO770" s="94">
        <v>0</v>
      </c>
      <c r="AP770" s="94">
        <v>0</v>
      </c>
      <c r="AQ770" s="94">
        <v>0</v>
      </c>
      <c r="AR770" s="94">
        <v>0</v>
      </c>
      <c r="AS770" s="94">
        <v>0</v>
      </c>
      <c r="AT770" s="94">
        <v>0</v>
      </c>
      <c r="AU770" s="9">
        <v>0</v>
      </c>
      <c r="AV770" s="584"/>
    </row>
    <row r="771" spans="1:48" x14ac:dyDescent="0.25">
      <c r="A771" s="419"/>
      <c r="B771" s="483"/>
      <c r="C771" s="601"/>
      <c r="D771" s="562"/>
      <c r="E771" s="565"/>
      <c r="F771" s="486"/>
      <c r="G771" s="486"/>
      <c r="H771" s="486"/>
      <c r="I771" s="486"/>
      <c r="J771" s="480"/>
      <c r="K771" s="480"/>
      <c r="L771" s="556"/>
      <c r="M771" s="51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62"/>
        <v>0</v>
      </c>
      <c r="V771" s="205" t="s">
        <v>51</v>
      </c>
      <c r="W771" s="94">
        <v>0</v>
      </c>
      <c r="X771" s="94">
        <v>0</v>
      </c>
      <c r="Y771" s="94">
        <v>0</v>
      </c>
      <c r="Z771" s="94">
        <v>0</v>
      </c>
      <c r="AA771" s="94">
        <v>0</v>
      </c>
      <c r="AB771" s="94">
        <v>0</v>
      </c>
      <c r="AC771" s="94">
        <v>0</v>
      </c>
      <c r="AD771" s="94">
        <v>0</v>
      </c>
      <c r="AE771" s="94">
        <v>0</v>
      </c>
      <c r="AF771" s="94">
        <v>0</v>
      </c>
      <c r="AG771" s="94">
        <v>0</v>
      </c>
      <c r="AH771" s="9">
        <v>0</v>
      </c>
      <c r="AI771" s="9">
        <v>0</v>
      </c>
      <c r="AJ771" s="9">
        <v>0</v>
      </c>
      <c r="AK771" s="94">
        <v>0</v>
      </c>
      <c r="AL771" s="94">
        <v>0</v>
      </c>
      <c r="AM771" s="94">
        <v>0</v>
      </c>
      <c r="AN771" s="94">
        <v>0</v>
      </c>
      <c r="AO771" s="94">
        <v>0</v>
      </c>
      <c r="AP771" s="94">
        <v>0</v>
      </c>
      <c r="AQ771" s="94">
        <v>0</v>
      </c>
      <c r="AR771" s="94">
        <v>0</v>
      </c>
      <c r="AS771" s="94">
        <v>0</v>
      </c>
      <c r="AT771" s="94">
        <v>0</v>
      </c>
      <c r="AU771" s="9">
        <v>0</v>
      </c>
      <c r="AV771" s="584"/>
    </row>
    <row r="772" spans="1:48" x14ac:dyDescent="0.25">
      <c r="A772" s="419"/>
      <c r="B772" s="483"/>
      <c r="C772" s="601"/>
      <c r="D772" s="562"/>
      <c r="E772" s="565"/>
      <c r="F772" s="486"/>
      <c r="G772" s="486"/>
      <c r="H772" s="486"/>
      <c r="I772" s="486"/>
      <c r="J772" s="480"/>
      <c r="K772" s="480"/>
      <c r="L772" s="556"/>
      <c r="M772" s="511"/>
      <c r="N772" s="86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9">
        <f t="shared" si="362"/>
        <v>0</v>
      </c>
      <c r="V772" s="205" t="s">
        <v>52</v>
      </c>
      <c r="W772" s="192">
        <v>0</v>
      </c>
      <c r="X772" s="192">
        <v>0</v>
      </c>
      <c r="Y772" s="192">
        <v>0</v>
      </c>
      <c r="Z772" s="192">
        <v>0</v>
      </c>
      <c r="AA772" s="192">
        <v>0</v>
      </c>
      <c r="AB772" s="192">
        <v>0</v>
      </c>
      <c r="AC772" s="192">
        <v>0</v>
      </c>
      <c r="AD772" s="192">
        <v>0</v>
      </c>
      <c r="AE772" s="192">
        <v>0</v>
      </c>
      <c r="AF772" s="192">
        <v>0</v>
      </c>
      <c r="AG772" s="192">
        <v>0</v>
      </c>
      <c r="AH772" s="86">
        <v>0</v>
      </c>
      <c r="AI772" s="86">
        <v>0</v>
      </c>
      <c r="AJ772" s="86">
        <v>0</v>
      </c>
      <c r="AK772" s="192">
        <v>0</v>
      </c>
      <c r="AL772" s="192">
        <v>0</v>
      </c>
      <c r="AM772" s="192">
        <v>0</v>
      </c>
      <c r="AN772" s="192">
        <v>0</v>
      </c>
      <c r="AO772" s="192">
        <v>0</v>
      </c>
      <c r="AP772" s="192">
        <v>0</v>
      </c>
      <c r="AQ772" s="192">
        <v>0</v>
      </c>
      <c r="AR772" s="192">
        <v>0</v>
      </c>
      <c r="AS772" s="192">
        <v>0</v>
      </c>
      <c r="AT772" s="192">
        <v>0</v>
      </c>
      <c r="AU772" s="86">
        <v>0</v>
      </c>
      <c r="AV772" s="585"/>
    </row>
    <row r="773" spans="1:48" x14ac:dyDescent="0.25">
      <c r="A773" s="419"/>
      <c r="B773" s="484"/>
      <c r="C773" s="602"/>
      <c r="D773" s="563"/>
      <c r="E773" s="566"/>
      <c r="F773" s="487"/>
      <c r="G773" s="487"/>
      <c r="H773" s="487"/>
      <c r="I773" s="487"/>
      <c r="J773" s="481"/>
      <c r="K773" s="481"/>
      <c r="L773" s="557"/>
      <c r="M773" s="512"/>
      <c r="N773" s="88">
        <f>SUM(N768:N772)</f>
        <v>0</v>
      </c>
      <c r="O773" s="88">
        <f t="shared" ref="O773:T773" si="363">SUM(O768:O772)</f>
        <v>5.0374399999999993</v>
      </c>
      <c r="P773" s="88">
        <f t="shared" si="363"/>
        <v>0.15759489000000029</v>
      </c>
      <c r="Q773" s="186">
        <f t="shared" si="363"/>
        <v>0.41602999999999996</v>
      </c>
      <c r="R773" s="186">
        <f t="shared" si="363"/>
        <v>0</v>
      </c>
      <c r="S773" s="186">
        <f t="shared" si="363"/>
        <v>0</v>
      </c>
      <c r="T773" s="186">
        <f t="shared" si="363"/>
        <v>0</v>
      </c>
      <c r="U773" s="186">
        <f t="shared" si="362"/>
        <v>5.6110648899999997</v>
      </c>
      <c r="V773" s="178" t="s">
        <v>11</v>
      </c>
      <c r="W773" s="201">
        <f t="shared" ref="W773:AU773" si="364">SUM(W768:W772)</f>
        <v>416.03</v>
      </c>
      <c r="X773" s="201">
        <f t="shared" si="364"/>
        <v>0</v>
      </c>
      <c r="Y773" s="201">
        <f t="shared" si="364"/>
        <v>0</v>
      </c>
      <c r="Z773" s="201">
        <f t="shared" si="364"/>
        <v>0</v>
      </c>
      <c r="AA773" s="201">
        <f t="shared" si="364"/>
        <v>0</v>
      </c>
      <c r="AB773" s="201">
        <f t="shared" si="364"/>
        <v>0</v>
      </c>
      <c r="AC773" s="201">
        <f t="shared" si="364"/>
        <v>0</v>
      </c>
      <c r="AD773" s="201">
        <f t="shared" si="364"/>
        <v>0</v>
      </c>
      <c r="AE773" s="201">
        <f t="shared" si="364"/>
        <v>0</v>
      </c>
      <c r="AF773" s="201">
        <f t="shared" si="364"/>
        <v>0</v>
      </c>
      <c r="AG773" s="201">
        <f t="shared" si="364"/>
        <v>0</v>
      </c>
      <c r="AH773" s="202">
        <f t="shared" si="364"/>
        <v>0</v>
      </c>
      <c r="AI773" s="202">
        <f t="shared" si="364"/>
        <v>0</v>
      </c>
      <c r="AJ773" s="202">
        <f t="shared" si="364"/>
        <v>0</v>
      </c>
      <c r="AK773" s="201">
        <f t="shared" si="364"/>
        <v>0</v>
      </c>
      <c r="AL773" s="201">
        <f t="shared" si="364"/>
        <v>0</v>
      </c>
      <c r="AM773" s="201">
        <f t="shared" si="364"/>
        <v>0</v>
      </c>
      <c r="AN773" s="201">
        <f t="shared" si="364"/>
        <v>0</v>
      </c>
      <c r="AO773" s="201">
        <f t="shared" si="364"/>
        <v>0</v>
      </c>
      <c r="AP773" s="201">
        <f t="shared" si="364"/>
        <v>0</v>
      </c>
      <c r="AQ773" s="201">
        <f t="shared" si="364"/>
        <v>0</v>
      </c>
      <c r="AR773" s="201">
        <f t="shared" si="364"/>
        <v>0</v>
      </c>
      <c r="AS773" s="201">
        <f t="shared" si="364"/>
        <v>0</v>
      </c>
      <c r="AT773" s="201">
        <f t="shared" si="364"/>
        <v>0</v>
      </c>
      <c r="AU773" s="202">
        <f t="shared" si="364"/>
        <v>0</v>
      </c>
      <c r="AV773" s="333"/>
    </row>
    <row r="774" spans="1:48" ht="15.75" customHeight="1" x14ac:dyDescent="0.25">
      <c r="A774" s="419"/>
      <c r="B774" s="482" t="s">
        <v>766</v>
      </c>
      <c r="C774" s="600" t="s">
        <v>767</v>
      </c>
      <c r="D774" s="561" t="s">
        <v>628</v>
      </c>
      <c r="E774" s="564" t="s">
        <v>689</v>
      </c>
      <c r="F774" s="6" t="s">
        <v>18</v>
      </c>
      <c r="G774" s="6" t="s">
        <v>20</v>
      </c>
      <c r="H774" s="6" t="s">
        <v>296</v>
      </c>
      <c r="I774" s="6" t="s">
        <v>296</v>
      </c>
      <c r="J774" s="479">
        <v>2020</v>
      </c>
      <c r="K774" s="479">
        <v>2023</v>
      </c>
      <c r="L774" s="488">
        <v>140.749</v>
      </c>
      <c r="M774" s="510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205" t="s">
        <v>3</v>
      </c>
      <c r="W774" s="94">
        <v>13866.52</v>
      </c>
      <c r="X774" s="94">
        <v>0</v>
      </c>
      <c r="Y774" s="94">
        <v>0</v>
      </c>
      <c r="Z774" s="94">
        <v>0</v>
      </c>
      <c r="AA774" s="94">
        <v>0</v>
      </c>
      <c r="AB774" s="94">
        <v>0</v>
      </c>
      <c r="AC774" s="94">
        <v>0</v>
      </c>
      <c r="AD774" s="94">
        <v>0</v>
      </c>
      <c r="AE774" s="94">
        <v>0</v>
      </c>
      <c r="AF774" s="94">
        <v>0</v>
      </c>
      <c r="AG774" s="94">
        <v>0</v>
      </c>
      <c r="AH774" s="9">
        <v>0</v>
      </c>
      <c r="AI774" s="9">
        <v>0</v>
      </c>
      <c r="AJ774" s="9">
        <v>0</v>
      </c>
      <c r="AK774" s="94">
        <v>0</v>
      </c>
      <c r="AL774" s="94">
        <v>0</v>
      </c>
      <c r="AM774" s="94">
        <v>0</v>
      </c>
      <c r="AN774" s="94">
        <v>0</v>
      </c>
      <c r="AO774" s="94">
        <v>0</v>
      </c>
      <c r="AP774" s="94">
        <v>0</v>
      </c>
      <c r="AQ774" s="94">
        <v>0</v>
      </c>
      <c r="AR774" s="94">
        <v>0</v>
      </c>
      <c r="AS774" s="94">
        <v>0</v>
      </c>
      <c r="AT774" s="94">
        <v>0</v>
      </c>
      <c r="AU774" s="9">
        <v>0</v>
      </c>
      <c r="AV774" s="583" t="s">
        <v>1005</v>
      </c>
    </row>
    <row r="775" spans="1:48" ht="19.5" customHeight="1" x14ac:dyDescent="0.25">
      <c r="A775" s="419"/>
      <c r="B775" s="483"/>
      <c r="C775" s="601"/>
      <c r="D775" s="562"/>
      <c r="E775" s="565"/>
      <c r="F775" s="6" t="s">
        <v>19</v>
      </c>
      <c r="G775" s="6" t="s">
        <v>22</v>
      </c>
      <c r="H775" s="6" t="s">
        <v>296</v>
      </c>
      <c r="I775" s="6" t="s">
        <v>296</v>
      </c>
      <c r="J775" s="480"/>
      <c r="K775" s="480"/>
      <c r="L775" s="556"/>
      <c r="M775" s="511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65">SUM(N775:T775)</f>
        <v>0</v>
      </c>
      <c r="V775" s="173" t="s">
        <v>8</v>
      </c>
      <c r="W775" s="94">
        <v>0</v>
      </c>
      <c r="X775" s="94">
        <v>0</v>
      </c>
      <c r="Y775" s="94">
        <v>0</v>
      </c>
      <c r="Z775" s="94">
        <v>0</v>
      </c>
      <c r="AA775" s="94">
        <v>0</v>
      </c>
      <c r="AB775" s="94">
        <v>0</v>
      </c>
      <c r="AC775" s="94">
        <v>0</v>
      </c>
      <c r="AD775" s="94">
        <v>0</v>
      </c>
      <c r="AE775" s="94">
        <v>0</v>
      </c>
      <c r="AF775" s="94">
        <v>0</v>
      </c>
      <c r="AG775" s="94">
        <v>0</v>
      </c>
      <c r="AH775" s="9">
        <v>0</v>
      </c>
      <c r="AI775" s="9">
        <v>0</v>
      </c>
      <c r="AJ775" s="9">
        <v>0</v>
      </c>
      <c r="AK775" s="94">
        <v>0</v>
      </c>
      <c r="AL775" s="94">
        <v>0</v>
      </c>
      <c r="AM775" s="94">
        <v>0</v>
      </c>
      <c r="AN775" s="94">
        <v>0</v>
      </c>
      <c r="AO775" s="94">
        <v>0</v>
      </c>
      <c r="AP775" s="94">
        <v>0</v>
      </c>
      <c r="AQ775" s="94">
        <v>0</v>
      </c>
      <c r="AR775" s="94">
        <v>0</v>
      </c>
      <c r="AS775" s="94">
        <v>0</v>
      </c>
      <c r="AT775" s="94">
        <v>0</v>
      </c>
      <c r="AU775" s="9">
        <v>0</v>
      </c>
      <c r="AV775" s="584"/>
    </row>
    <row r="776" spans="1:48" ht="15.75" customHeight="1" x14ac:dyDescent="0.25">
      <c r="A776" s="419"/>
      <c r="B776" s="483"/>
      <c r="C776" s="601"/>
      <c r="D776" s="562"/>
      <c r="E776" s="565"/>
      <c r="F776" s="485" t="s">
        <v>39</v>
      </c>
      <c r="G776" s="485" t="s">
        <v>21</v>
      </c>
      <c r="H776" s="485" t="s">
        <v>318</v>
      </c>
      <c r="I776" s="485" t="s">
        <v>765</v>
      </c>
      <c r="J776" s="480"/>
      <c r="K776" s="480"/>
      <c r="L776" s="556"/>
      <c r="M776" s="511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5" t="s">
        <v>50</v>
      </c>
      <c r="W776" s="94">
        <v>0</v>
      </c>
      <c r="X776" s="94">
        <v>0</v>
      </c>
      <c r="Y776" s="94">
        <v>0</v>
      </c>
      <c r="Z776" s="94">
        <v>0</v>
      </c>
      <c r="AA776" s="94">
        <v>0</v>
      </c>
      <c r="AB776" s="94">
        <v>0</v>
      </c>
      <c r="AC776" s="94">
        <v>0</v>
      </c>
      <c r="AD776" s="94">
        <v>0</v>
      </c>
      <c r="AE776" s="94">
        <v>0</v>
      </c>
      <c r="AF776" s="94">
        <v>0</v>
      </c>
      <c r="AG776" s="94">
        <v>0</v>
      </c>
      <c r="AH776" s="9">
        <v>0</v>
      </c>
      <c r="AI776" s="9">
        <v>0</v>
      </c>
      <c r="AJ776" s="9">
        <v>0</v>
      </c>
      <c r="AK776" s="94">
        <v>0</v>
      </c>
      <c r="AL776" s="94">
        <v>0</v>
      </c>
      <c r="AM776" s="94">
        <v>0</v>
      </c>
      <c r="AN776" s="94">
        <v>0</v>
      </c>
      <c r="AO776" s="94">
        <v>0</v>
      </c>
      <c r="AP776" s="94">
        <v>0</v>
      </c>
      <c r="AQ776" s="94">
        <v>0</v>
      </c>
      <c r="AR776" s="94">
        <v>0</v>
      </c>
      <c r="AS776" s="94">
        <v>0</v>
      </c>
      <c r="AT776" s="94">
        <v>0</v>
      </c>
      <c r="AU776" s="9">
        <v>0</v>
      </c>
      <c r="AV776" s="584"/>
    </row>
    <row r="777" spans="1:48" x14ac:dyDescent="0.25">
      <c r="A777" s="419"/>
      <c r="B777" s="483"/>
      <c r="C777" s="601"/>
      <c r="D777" s="562"/>
      <c r="E777" s="565"/>
      <c r="F777" s="486"/>
      <c r="G777" s="486"/>
      <c r="H777" s="486"/>
      <c r="I777" s="486"/>
      <c r="J777" s="480"/>
      <c r="K777" s="480"/>
      <c r="L777" s="556"/>
      <c r="M777" s="511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65"/>
        <v>0</v>
      </c>
      <c r="V777" s="205" t="s">
        <v>51</v>
      </c>
      <c r="W777" s="94">
        <v>0</v>
      </c>
      <c r="X777" s="94">
        <v>0</v>
      </c>
      <c r="Y777" s="94">
        <v>0</v>
      </c>
      <c r="Z777" s="94">
        <v>0</v>
      </c>
      <c r="AA777" s="94">
        <v>0</v>
      </c>
      <c r="AB777" s="94">
        <v>0</v>
      </c>
      <c r="AC777" s="94">
        <v>0</v>
      </c>
      <c r="AD777" s="94">
        <v>0</v>
      </c>
      <c r="AE777" s="94">
        <v>0</v>
      </c>
      <c r="AF777" s="94">
        <v>0</v>
      </c>
      <c r="AG777" s="94">
        <v>0</v>
      </c>
      <c r="AH777" s="9">
        <v>0</v>
      </c>
      <c r="AI777" s="9">
        <v>0</v>
      </c>
      <c r="AJ777" s="9">
        <v>0</v>
      </c>
      <c r="AK777" s="94">
        <v>0</v>
      </c>
      <c r="AL777" s="94">
        <v>0</v>
      </c>
      <c r="AM777" s="94">
        <v>0</v>
      </c>
      <c r="AN777" s="94">
        <v>0</v>
      </c>
      <c r="AO777" s="94">
        <v>0</v>
      </c>
      <c r="AP777" s="94">
        <v>0</v>
      </c>
      <c r="AQ777" s="94">
        <v>0</v>
      </c>
      <c r="AR777" s="94">
        <v>0</v>
      </c>
      <c r="AS777" s="94">
        <v>0</v>
      </c>
      <c r="AT777" s="94">
        <v>0</v>
      </c>
      <c r="AU777" s="9">
        <v>0</v>
      </c>
      <c r="AV777" s="584"/>
    </row>
    <row r="778" spans="1:48" x14ac:dyDescent="0.25">
      <c r="A778" s="419"/>
      <c r="B778" s="483"/>
      <c r="C778" s="601"/>
      <c r="D778" s="562"/>
      <c r="E778" s="565"/>
      <c r="F778" s="486"/>
      <c r="G778" s="486"/>
      <c r="H778" s="486"/>
      <c r="I778" s="486"/>
      <c r="J778" s="480"/>
      <c r="K778" s="480"/>
      <c r="L778" s="556"/>
      <c r="M778" s="511"/>
      <c r="N778" s="86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9">
        <f t="shared" si="365"/>
        <v>0</v>
      </c>
      <c r="V778" s="205" t="s">
        <v>52</v>
      </c>
      <c r="W778" s="192">
        <v>0</v>
      </c>
      <c r="X778" s="192">
        <v>0</v>
      </c>
      <c r="Y778" s="192">
        <v>0</v>
      </c>
      <c r="Z778" s="192">
        <v>0</v>
      </c>
      <c r="AA778" s="192">
        <v>0</v>
      </c>
      <c r="AB778" s="192">
        <v>0</v>
      </c>
      <c r="AC778" s="192">
        <v>0</v>
      </c>
      <c r="AD778" s="192">
        <v>0</v>
      </c>
      <c r="AE778" s="192">
        <v>0</v>
      </c>
      <c r="AF778" s="192">
        <v>0</v>
      </c>
      <c r="AG778" s="192">
        <v>0</v>
      </c>
      <c r="AH778" s="86">
        <v>0</v>
      </c>
      <c r="AI778" s="86">
        <v>0</v>
      </c>
      <c r="AJ778" s="86">
        <v>0</v>
      </c>
      <c r="AK778" s="192">
        <v>0</v>
      </c>
      <c r="AL778" s="192">
        <v>0</v>
      </c>
      <c r="AM778" s="192">
        <v>0</v>
      </c>
      <c r="AN778" s="192">
        <v>0</v>
      </c>
      <c r="AO778" s="192">
        <v>0</v>
      </c>
      <c r="AP778" s="192">
        <v>0</v>
      </c>
      <c r="AQ778" s="192">
        <v>0</v>
      </c>
      <c r="AR778" s="192">
        <v>0</v>
      </c>
      <c r="AS778" s="192">
        <v>0</v>
      </c>
      <c r="AT778" s="192">
        <v>0</v>
      </c>
      <c r="AU778" s="86">
        <v>0</v>
      </c>
      <c r="AV778" s="585"/>
    </row>
    <row r="779" spans="1:48" x14ac:dyDescent="0.25">
      <c r="A779" s="419"/>
      <c r="B779" s="484"/>
      <c r="C779" s="602"/>
      <c r="D779" s="563"/>
      <c r="E779" s="566"/>
      <c r="F779" s="487"/>
      <c r="G779" s="487"/>
      <c r="H779" s="487"/>
      <c r="I779" s="487"/>
      <c r="J779" s="481"/>
      <c r="K779" s="481"/>
      <c r="L779" s="557"/>
      <c r="M779" s="512"/>
      <c r="N779" s="88">
        <f>SUM(N774:N778)</f>
        <v>1.82511</v>
      </c>
      <c r="O779" s="88">
        <f t="shared" ref="O779:T779" si="366">SUM(O774:O778)</f>
        <v>57.476200000000006</v>
      </c>
      <c r="P779" s="88">
        <f t="shared" si="366"/>
        <v>30.284520000000001</v>
      </c>
      <c r="Q779" s="186">
        <f t="shared" si="366"/>
        <v>13.866520000000001</v>
      </c>
      <c r="R779" s="186">
        <f t="shared" si="366"/>
        <v>3.33968</v>
      </c>
      <c r="S779" s="186">
        <f t="shared" si="366"/>
        <v>8</v>
      </c>
      <c r="T779" s="186">
        <f t="shared" si="366"/>
        <v>8</v>
      </c>
      <c r="U779" s="186">
        <f t="shared" si="365"/>
        <v>122.79203000000003</v>
      </c>
      <c r="V779" s="178" t="s">
        <v>11</v>
      </c>
      <c r="W779" s="201">
        <f t="shared" ref="W779:AU779" si="367">SUM(W774:W778)</f>
        <v>13866.52</v>
      </c>
      <c r="X779" s="201">
        <f t="shared" si="367"/>
        <v>0</v>
      </c>
      <c r="Y779" s="201">
        <f t="shared" si="367"/>
        <v>0</v>
      </c>
      <c r="Z779" s="201">
        <f t="shared" si="367"/>
        <v>0</v>
      </c>
      <c r="AA779" s="201">
        <f t="shared" si="367"/>
        <v>0</v>
      </c>
      <c r="AB779" s="201">
        <f t="shared" si="367"/>
        <v>0</v>
      </c>
      <c r="AC779" s="201">
        <f t="shared" si="367"/>
        <v>0</v>
      </c>
      <c r="AD779" s="201">
        <f t="shared" si="367"/>
        <v>0</v>
      </c>
      <c r="AE779" s="201">
        <f t="shared" si="367"/>
        <v>0</v>
      </c>
      <c r="AF779" s="201">
        <f t="shared" si="367"/>
        <v>0</v>
      </c>
      <c r="AG779" s="201">
        <f t="shared" si="367"/>
        <v>0</v>
      </c>
      <c r="AH779" s="202">
        <f t="shared" si="367"/>
        <v>0</v>
      </c>
      <c r="AI779" s="202">
        <f t="shared" si="367"/>
        <v>0</v>
      </c>
      <c r="AJ779" s="202">
        <f t="shared" si="367"/>
        <v>0</v>
      </c>
      <c r="AK779" s="201">
        <f t="shared" si="367"/>
        <v>0</v>
      </c>
      <c r="AL779" s="201">
        <f t="shared" si="367"/>
        <v>0</v>
      </c>
      <c r="AM779" s="201">
        <f t="shared" si="367"/>
        <v>0</v>
      </c>
      <c r="AN779" s="201">
        <f t="shared" si="367"/>
        <v>0</v>
      </c>
      <c r="AO779" s="201">
        <f t="shared" si="367"/>
        <v>0</v>
      </c>
      <c r="AP779" s="201">
        <f t="shared" si="367"/>
        <v>0</v>
      </c>
      <c r="AQ779" s="201">
        <f t="shared" si="367"/>
        <v>0</v>
      </c>
      <c r="AR779" s="201">
        <f t="shared" si="367"/>
        <v>0</v>
      </c>
      <c r="AS779" s="201">
        <f t="shared" si="367"/>
        <v>0</v>
      </c>
      <c r="AT779" s="201">
        <f t="shared" si="367"/>
        <v>0</v>
      </c>
      <c r="AU779" s="202">
        <f t="shared" si="367"/>
        <v>0</v>
      </c>
      <c r="AV779" s="333"/>
    </row>
    <row r="780" spans="1:48" ht="15.75" customHeight="1" x14ac:dyDescent="0.25">
      <c r="A780" s="419"/>
      <c r="B780" s="482" t="s">
        <v>768</v>
      </c>
      <c r="C780" s="600" t="s">
        <v>769</v>
      </c>
      <c r="D780" s="561" t="s">
        <v>660</v>
      </c>
      <c r="E780" s="564" t="s">
        <v>770</v>
      </c>
      <c r="F780" s="6" t="s">
        <v>18</v>
      </c>
      <c r="G780" s="6" t="s">
        <v>20</v>
      </c>
      <c r="H780" s="6" t="s">
        <v>296</v>
      </c>
      <c r="I780" s="6" t="s">
        <v>296</v>
      </c>
      <c r="J780" s="479">
        <v>2019</v>
      </c>
      <c r="K780" s="479">
        <v>2020</v>
      </c>
      <c r="L780" s="488">
        <v>27.018999999999998</v>
      </c>
      <c r="M780" s="510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205" t="s">
        <v>3</v>
      </c>
      <c r="W780" s="94">
        <v>0</v>
      </c>
      <c r="X780" s="94">
        <v>0</v>
      </c>
      <c r="Y780" s="94">
        <v>0</v>
      </c>
      <c r="Z780" s="94">
        <v>0</v>
      </c>
      <c r="AA780" s="94">
        <v>0</v>
      </c>
      <c r="AB780" s="94">
        <v>0</v>
      </c>
      <c r="AC780" s="94">
        <v>0</v>
      </c>
      <c r="AD780" s="94">
        <v>0</v>
      </c>
      <c r="AE780" s="94">
        <v>0</v>
      </c>
      <c r="AF780" s="94">
        <v>0</v>
      </c>
      <c r="AG780" s="94">
        <v>0</v>
      </c>
      <c r="AH780" s="9">
        <v>0</v>
      </c>
      <c r="AI780" s="9">
        <v>0</v>
      </c>
      <c r="AJ780" s="9">
        <v>0</v>
      </c>
      <c r="AK780" s="94">
        <v>0</v>
      </c>
      <c r="AL780" s="94">
        <v>0</v>
      </c>
      <c r="AM780" s="94">
        <v>0</v>
      </c>
      <c r="AN780" s="94">
        <v>0</v>
      </c>
      <c r="AO780" s="94">
        <v>0</v>
      </c>
      <c r="AP780" s="94">
        <v>0</v>
      </c>
      <c r="AQ780" s="94">
        <v>0</v>
      </c>
      <c r="AR780" s="94">
        <v>0</v>
      </c>
      <c r="AS780" s="94">
        <v>0</v>
      </c>
      <c r="AT780" s="94">
        <v>0</v>
      </c>
      <c r="AU780" s="9">
        <v>0</v>
      </c>
      <c r="AV780" s="303"/>
    </row>
    <row r="781" spans="1:48" ht="19.5" customHeight="1" x14ac:dyDescent="0.25">
      <c r="A781" s="419"/>
      <c r="B781" s="483"/>
      <c r="C781" s="601"/>
      <c r="D781" s="562"/>
      <c r="E781" s="565"/>
      <c r="F781" s="6" t="s">
        <v>19</v>
      </c>
      <c r="G781" s="6" t="s">
        <v>22</v>
      </c>
      <c r="H781" s="6" t="s">
        <v>296</v>
      </c>
      <c r="I781" s="6" t="s">
        <v>296</v>
      </c>
      <c r="J781" s="480"/>
      <c r="K781" s="480"/>
      <c r="L781" s="556"/>
      <c r="M781" s="51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68">SUM(N781:T781)</f>
        <v>0</v>
      </c>
      <c r="V781" s="173" t="s">
        <v>8</v>
      </c>
      <c r="W781" s="94">
        <v>0</v>
      </c>
      <c r="X781" s="94">
        <v>0</v>
      </c>
      <c r="Y781" s="94">
        <v>0</v>
      </c>
      <c r="Z781" s="94">
        <v>0</v>
      </c>
      <c r="AA781" s="94">
        <v>0</v>
      </c>
      <c r="AB781" s="94">
        <v>0</v>
      </c>
      <c r="AC781" s="94">
        <v>0</v>
      </c>
      <c r="AD781" s="94">
        <v>0</v>
      </c>
      <c r="AE781" s="94">
        <v>0</v>
      </c>
      <c r="AF781" s="94">
        <v>0</v>
      </c>
      <c r="AG781" s="94">
        <v>0</v>
      </c>
      <c r="AH781" s="9">
        <v>0</v>
      </c>
      <c r="AI781" s="9">
        <v>0</v>
      </c>
      <c r="AJ781" s="9">
        <v>0</v>
      </c>
      <c r="AK781" s="94">
        <v>0</v>
      </c>
      <c r="AL781" s="94">
        <v>0</v>
      </c>
      <c r="AM781" s="94">
        <v>0</v>
      </c>
      <c r="AN781" s="94">
        <v>0</v>
      </c>
      <c r="AO781" s="94">
        <v>0</v>
      </c>
      <c r="AP781" s="94">
        <v>0</v>
      </c>
      <c r="AQ781" s="94">
        <v>0</v>
      </c>
      <c r="AR781" s="94">
        <v>0</v>
      </c>
      <c r="AS781" s="94">
        <v>0</v>
      </c>
      <c r="AT781" s="94">
        <v>0</v>
      </c>
      <c r="AU781" s="9">
        <v>0</v>
      </c>
      <c r="AV781" s="303"/>
    </row>
    <row r="782" spans="1:48" ht="15.75" customHeight="1" x14ac:dyDescent="0.25">
      <c r="A782" s="419"/>
      <c r="B782" s="483"/>
      <c r="C782" s="601"/>
      <c r="D782" s="562"/>
      <c r="E782" s="565"/>
      <c r="F782" s="485" t="s">
        <v>39</v>
      </c>
      <c r="G782" s="485" t="s">
        <v>21</v>
      </c>
      <c r="H782" s="485" t="s">
        <v>771</v>
      </c>
      <c r="I782" s="485" t="s">
        <v>772</v>
      </c>
      <c r="J782" s="480"/>
      <c r="K782" s="480"/>
      <c r="L782" s="556"/>
      <c r="M782" s="51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5" t="s">
        <v>50</v>
      </c>
      <c r="W782" s="94">
        <v>0</v>
      </c>
      <c r="X782" s="94">
        <v>0</v>
      </c>
      <c r="Y782" s="94">
        <v>0</v>
      </c>
      <c r="Z782" s="94">
        <v>0</v>
      </c>
      <c r="AA782" s="94">
        <v>0</v>
      </c>
      <c r="AB782" s="94">
        <v>0</v>
      </c>
      <c r="AC782" s="94">
        <v>0</v>
      </c>
      <c r="AD782" s="94">
        <v>0</v>
      </c>
      <c r="AE782" s="94">
        <v>0</v>
      </c>
      <c r="AF782" s="94">
        <v>0</v>
      </c>
      <c r="AG782" s="94">
        <v>0</v>
      </c>
      <c r="AH782" s="9">
        <v>0</v>
      </c>
      <c r="AI782" s="9">
        <v>0</v>
      </c>
      <c r="AJ782" s="9">
        <v>0</v>
      </c>
      <c r="AK782" s="94">
        <v>0</v>
      </c>
      <c r="AL782" s="94">
        <v>0</v>
      </c>
      <c r="AM782" s="94">
        <v>0</v>
      </c>
      <c r="AN782" s="94">
        <v>0</v>
      </c>
      <c r="AO782" s="94">
        <v>0</v>
      </c>
      <c r="AP782" s="94">
        <v>0</v>
      </c>
      <c r="AQ782" s="94">
        <v>0</v>
      </c>
      <c r="AR782" s="94">
        <v>0</v>
      </c>
      <c r="AS782" s="94">
        <v>0</v>
      </c>
      <c r="AT782" s="94">
        <v>0</v>
      </c>
      <c r="AU782" s="9">
        <v>0</v>
      </c>
      <c r="AV782" s="303"/>
    </row>
    <row r="783" spans="1:48" ht="15.75" customHeight="1" x14ac:dyDescent="0.25">
      <c r="A783" s="419"/>
      <c r="B783" s="483"/>
      <c r="C783" s="601"/>
      <c r="D783" s="562"/>
      <c r="E783" s="565"/>
      <c r="F783" s="486"/>
      <c r="G783" s="486"/>
      <c r="H783" s="486"/>
      <c r="I783" s="486"/>
      <c r="J783" s="480"/>
      <c r="K783" s="480"/>
      <c r="L783" s="556"/>
      <c r="M783" s="51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68"/>
        <v>0</v>
      </c>
      <c r="V783" s="205" t="s">
        <v>51</v>
      </c>
      <c r="W783" s="94">
        <v>0</v>
      </c>
      <c r="X783" s="94">
        <v>0</v>
      </c>
      <c r="Y783" s="94">
        <v>0</v>
      </c>
      <c r="Z783" s="94">
        <v>0</v>
      </c>
      <c r="AA783" s="94">
        <v>0</v>
      </c>
      <c r="AB783" s="94">
        <v>0</v>
      </c>
      <c r="AC783" s="94">
        <v>0</v>
      </c>
      <c r="AD783" s="94">
        <v>0</v>
      </c>
      <c r="AE783" s="94">
        <v>0</v>
      </c>
      <c r="AF783" s="94">
        <v>0</v>
      </c>
      <c r="AG783" s="94">
        <v>0</v>
      </c>
      <c r="AH783" s="9">
        <v>0</v>
      </c>
      <c r="AI783" s="9">
        <v>0</v>
      </c>
      <c r="AJ783" s="9">
        <v>0</v>
      </c>
      <c r="AK783" s="94">
        <v>0</v>
      </c>
      <c r="AL783" s="94">
        <v>0</v>
      </c>
      <c r="AM783" s="94">
        <v>0</v>
      </c>
      <c r="AN783" s="94">
        <v>0</v>
      </c>
      <c r="AO783" s="94">
        <v>0</v>
      </c>
      <c r="AP783" s="94">
        <v>0</v>
      </c>
      <c r="AQ783" s="94">
        <v>0</v>
      </c>
      <c r="AR783" s="94">
        <v>0</v>
      </c>
      <c r="AS783" s="94">
        <v>0</v>
      </c>
      <c r="AT783" s="94">
        <v>0</v>
      </c>
      <c r="AU783" s="9">
        <v>0</v>
      </c>
      <c r="AV783" s="303"/>
    </row>
    <row r="784" spans="1:48" x14ac:dyDescent="0.25">
      <c r="A784" s="419"/>
      <c r="B784" s="483"/>
      <c r="C784" s="601"/>
      <c r="D784" s="562"/>
      <c r="E784" s="565"/>
      <c r="F784" s="486"/>
      <c r="G784" s="486"/>
      <c r="H784" s="486"/>
      <c r="I784" s="486"/>
      <c r="J784" s="480"/>
      <c r="K784" s="480"/>
      <c r="L784" s="556"/>
      <c r="M784" s="511"/>
      <c r="N784" s="86">
        <v>0</v>
      </c>
      <c r="O784" s="86">
        <v>0</v>
      </c>
      <c r="P784" s="86">
        <v>0</v>
      </c>
      <c r="R784" s="86">
        <v>0</v>
      </c>
      <c r="S784" s="86">
        <v>0</v>
      </c>
      <c r="T784" s="86">
        <v>0</v>
      </c>
      <c r="U784" s="9">
        <f t="shared" si="368"/>
        <v>0</v>
      </c>
      <c r="V784" s="205" t="s">
        <v>52</v>
      </c>
      <c r="W784" s="192">
        <v>0</v>
      </c>
      <c r="X784" s="192">
        <v>0</v>
      </c>
      <c r="Y784" s="192">
        <v>0</v>
      </c>
      <c r="Z784" s="192">
        <v>0</v>
      </c>
      <c r="AA784" s="192">
        <v>0</v>
      </c>
      <c r="AB784" s="192">
        <v>0</v>
      </c>
      <c r="AC784" s="192">
        <v>0</v>
      </c>
      <c r="AD784" s="192">
        <v>0</v>
      </c>
      <c r="AE784" s="192">
        <v>0</v>
      </c>
      <c r="AF784" s="192">
        <v>0</v>
      </c>
      <c r="AG784" s="192">
        <v>0</v>
      </c>
      <c r="AH784" s="86">
        <v>0</v>
      </c>
      <c r="AI784" s="86">
        <v>0</v>
      </c>
      <c r="AJ784" s="86">
        <v>0</v>
      </c>
      <c r="AK784" s="192">
        <v>0</v>
      </c>
      <c r="AL784" s="192">
        <v>0</v>
      </c>
      <c r="AM784" s="192">
        <v>0</v>
      </c>
      <c r="AN784" s="192">
        <v>0</v>
      </c>
      <c r="AO784" s="192">
        <v>0</v>
      </c>
      <c r="AP784" s="192">
        <v>0</v>
      </c>
      <c r="AQ784" s="192">
        <v>0</v>
      </c>
      <c r="AR784" s="192">
        <v>0</v>
      </c>
      <c r="AS784" s="192">
        <v>0</v>
      </c>
      <c r="AT784" s="192">
        <v>0</v>
      </c>
      <c r="AU784" s="86">
        <v>0</v>
      </c>
      <c r="AV784" s="303"/>
    </row>
    <row r="785" spans="1:48" x14ac:dyDescent="0.25">
      <c r="A785" s="419"/>
      <c r="B785" s="484"/>
      <c r="C785" s="602"/>
      <c r="D785" s="563"/>
      <c r="E785" s="566"/>
      <c r="F785" s="487"/>
      <c r="G785" s="487"/>
      <c r="H785" s="487"/>
      <c r="I785" s="487"/>
      <c r="J785" s="481"/>
      <c r="K785" s="481"/>
      <c r="L785" s="557"/>
      <c r="M785" s="512"/>
      <c r="N785" s="88">
        <f>SUM(N780:N784)</f>
        <v>27.019380000000002</v>
      </c>
      <c r="O785" s="88">
        <f t="shared" ref="O785:T785" si="369">SUM(O780:O784)</f>
        <v>0</v>
      </c>
      <c r="P785" s="88">
        <f t="shared" si="369"/>
        <v>0</v>
      </c>
      <c r="Q785" s="195"/>
      <c r="R785" s="176">
        <f t="shared" si="369"/>
        <v>0</v>
      </c>
      <c r="S785" s="176">
        <f t="shared" si="369"/>
        <v>0</v>
      </c>
      <c r="T785" s="176">
        <f t="shared" si="369"/>
        <v>0</v>
      </c>
      <c r="U785" s="177">
        <f t="shared" si="368"/>
        <v>27.019380000000002</v>
      </c>
      <c r="V785" s="178" t="s">
        <v>11</v>
      </c>
      <c r="W785" s="194">
        <f>SUM(W780:W784)</f>
        <v>0</v>
      </c>
      <c r="X785" s="194">
        <f t="shared" ref="X785:AU785" si="370">SUM(X780:X784)</f>
        <v>0</v>
      </c>
      <c r="Y785" s="194">
        <f t="shared" si="370"/>
        <v>0</v>
      </c>
      <c r="Z785" s="194">
        <f t="shared" si="370"/>
        <v>0</v>
      </c>
      <c r="AA785" s="194">
        <f t="shared" si="370"/>
        <v>0</v>
      </c>
      <c r="AB785" s="194">
        <f t="shared" si="370"/>
        <v>0</v>
      </c>
      <c r="AC785" s="194">
        <f t="shared" si="370"/>
        <v>0</v>
      </c>
      <c r="AD785" s="194">
        <f t="shared" si="370"/>
        <v>0</v>
      </c>
      <c r="AE785" s="194">
        <f t="shared" si="370"/>
        <v>0</v>
      </c>
      <c r="AF785" s="194">
        <f t="shared" si="370"/>
        <v>0</v>
      </c>
      <c r="AG785" s="194">
        <f t="shared" si="370"/>
        <v>0</v>
      </c>
      <c r="AH785" s="176">
        <f t="shared" si="370"/>
        <v>0</v>
      </c>
      <c r="AI785" s="176">
        <f t="shared" si="370"/>
        <v>0</v>
      </c>
      <c r="AJ785" s="176">
        <f t="shared" si="370"/>
        <v>0</v>
      </c>
      <c r="AK785" s="194">
        <f t="shared" si="370"/>
        <v>0</v>
      </c>
      <c r="AL785" s="194">
        <f t="shared" si="370"/>
        <v>0</v>
      </c>
      <c r="AM785" s="194">
        <f t="shared" si="370"/>
        <v>0</v>
      </c>
      <c r="AN785" s="194">
        <f t="shared" si="370"/>
        <v>0</v>
      </c>
      <c r="AO785" s="194">
        <f t="shared" si="370"/>
        <v>0</v>
      </c>
      <c r="AP785" s="194">
        <f t="shared" si="370"/>
        <v>0</v>
      </c>
      <c r="AQ785" s="194">
        <f t="shared" si="370"/>
        <v>0</v>
      </c>
      <c r="AR785" s="194">
        <f t="shared" si="370"/>
        <v>0</v>
      </c>
      <c r="AS785" s="194">
        <f t="shared" si="370"/>
        <v>0</v>
      </c>
      <c r="AT785" s="194">
        <f t="shared" si="370"/>
        <v>0</v>
      </c>
      <c r="AU785" s="176">
        <f t="shared" si="370"/>
        <v>0</v>
      </c>
      <c r="AV785" s="329"/>
    </row>
    <row r="786" spans="1:48" ht="15.75" customHeight="1" x14ac:dyDescent="0.25">
      <c r="A786" s="419"/>
      <c r="B786" s="482" t="s">
        <v>773</v>
      </c>
      <c r="C786" s="600" t="s">
        <v>774</v>
      </c>
      <c r="D786" s="561" t="s">
        <v>660</v>
      </c>
      <c r="E786" s="564" t="s">
        <v>775</v>
      </c>
      <c r="F786" s="6" t="s">
        <v>18</v>
      </c>
      <c r="G786" s="6" t="s">
        <v>20</v>
      </c>
      <c r="H786" s="6" t="s">
        <v>59</v>
      </c>
      <c r="I786" s="6" t="s">
        <v>722</v>
      </c>
      <c r="J786" s="479">
        <v>2020</v>
      </c>
      <c r="K786" s="479">
        <v>2023</v>
      </c>
      <c r="L786" s="488">
        <v>36.412999999999997</v>
      </c>
      <c r="M786" s="510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205" t="s">
        <v>3</v>
      </c>
      <c r="W786" s="94">
        <v>0</v>
      </c>
      <c r="X786" s="94">
        <v>0</v>
      </c>
      <c r="Y786" s="94">
        <v>0</v>
      </c>
      <c r="Z786" s="94">
        <v>0</v>
      </c>
      <c r="AA786" s="94">
        <v>0</v>
      </c>
      <c r="AB786" s="94">
        <v>0</v>
      </c>
      <c r="AC786" s="94">
        <v>0</v>
      </c>
      <c r="AD786" s="94">
        <v>0</v>
      </c>
      <c r="AE786" s="94">
        <v>0</v>
      </c>
      <c r="AF786" s="94">
        <v>0</v>
      </c>
      <c r="AG786" s="94">
        <v>0</v>
      </c>
      <c r="AH786" s="9">
        <v>0</v>
      </c>
      <c r="AI786" s="9">
        <v>0</v>
      </c>
      <c r="AJ786" s="9">
        <v>0</v>
      </c>
      <c r="AK786" s="94">
        <v>0</v>
      </c>
      <c r="AL786" s="94">
        <v>0</v>
      </c>
      <c r="AM786" s="94">
        <v>0</v>
      </c>
      <c r="AN786" s="94">
        <v>0</v>
      </c>
      <c r="AO786" s="94">
        <v>0</v>
      </c>
      <c r="AP786" s="94">
        <v>0</v>
      </c>
      <c r="AQ786" s="94">
        <v>0</v>
      </c>
      <c r="AR786" s="94">
        <v>0</v>
      </c>
      <c r="AS786" s="94">
        <v>0</v>
      </c>
      <c r="AT786" s="94">
        <v>0</v>
      </c>
      <c r="AU786" s="9">
        <v>0</v>
      </c>
      <c r="AV786" s="303"/>
    </row>
    <row r="787" spans="1:48" ht="18.75" customHeight="1" x14ac:dyDescent="0.25">
      <c r="A787" s="419"/>
      <c r="B787" s="483"/>
      <c r="C787" s="601"/>
      <c r="D787" s="562"/>
      <c r="E787" s="565"/>
      <c r="F787" s="6" t="s">
        <v>19</v>
      </c>
      <c r="G787" s="6" t="s">
        <v>22</v>
      </c>
      <c r="H787" s="6" t="s">
        <v>59</v>
      </c>
      <c r="I787" s="6" t="s">
        <v>776</v>
      </c>
      <c r="J787" s="480"/>
      <c r="K787" s="480"/>
      <c r="L787" s="556"/>
      <c r="M787" s="511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71">SUM(N787:T787)</f>
        <v>0</v>
      </c>
      <c r="V787" s="173" t="s">
        <v>8</v>
      </c>
      <c r="W787" s="94">
        <v>0</v>
      </c>
      <c r="X787" s="94">
        <v>0</v>
      </c>
      <c r="Y787" s="94">
        <v>0</v>
      </c>
      <c r="Z787" s="94">
        <v>0</v>
      </c>
      <c r="AA787" s="94">
        <v>0</v>
      </c>
      <c r="AB787" s="94">
        <v>0</v>
      </c>
      <c r="AC787" s="94">
        <v>0</v>
      </c>
      <c r="AD787" s="94">
        <v>0</v>
      </c>
      <c r="AE787" s="94">
        <v>0</v>
      </c>
      <c r="AF787" s="94">
        <v>0</v>
      </c>
      <c r="AG787" s="94">
        <v>0</v>
      </c>
      <c r="AH787" s="9">
        <v>0</v>
      </c>
      <c r="AI787" s="9">
        <v>0</v>
      </c>
      <c r="AJ787" s="9">
        <v>0</v>
      </c>
      <c r="AK787" s="94">
        <v>0</v>
      </c>
      <c r="AL787" s="94">
        <v>0</v>
      </c>
      <c r="AM787" s="94">
        <v>0</v>
      </c>
      <c r="AN787" s="94">
        <v>0</v>
      </c>
      <c r="AO787" s="94">
        <v>0</v>
      </c>
      <c r="AP787" s="94">
        <v>0</v>
      </c>
      <c r="AQ787" s="94">
        <v>0</v>
      </c>
      <c r="AR787" s="94">
        <v>0</v>
      </c>
      <c r="AS787" s="94">
        <v>0</v>
      </c>
      <c r="AT787" s="94">
        <v>0</v>
      </c>
      <c r="AU787" s="9">
        <v>0</v>
      </c>
      <c r="AV787" s="303"/>
    </row>
    <row r="788" spans="1:48" ht="18.75" customHeight="1" x14ac:dyDescent="0.25">
      <c r="A788" s="419"/>
      <c r="B788" s="483"/>
      <c r="C788" s="601"/>
      <c r="D788" s="562"/>
      <c r="E788" s="565"/>
      <c r="F788" s="485" t="s">
        <v>39</v>
      </c>
      <c r="G788" s="485" t="s">
        <v>21</v>
      </c>
      <c r="H788" s="485" t="s">
        <v>59</v>
      </c>
      <c r="I788" s="485" t="s">
        <v>377</v>
      </c>
      <c r="J788" s="480"/>
      <c r="K788" s="480"/>
      <c r="L788" s="556"/>
      <c r="M788" s="511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5" t="s">
        <v>50</v>
      </c>
      <c r="W788" s="94">
        <v>0</v>
      </c>
      <c r="X788" s="94">
        <v>0</v>
      </c>
      <c r="Y788" s="94">
        <v>0</v>
      </c>
      <c r="Z788" s="94">
        <v>0</v>
      </c>
      <c r="AA788" s="94">
        <v>0</v>
      </c>
      <c r="AB788" s="94">
        <v>0</v>
      </c>
      <c r="AC788" s="94">
        <v>0</v>
      </c>
      <c r="AD788" s="94">
        <v>0</v>
      </c>
      <c r="AE788" s="94">
        <v>0</v>
      </c>
      <c r="AF788" s="94">
        <v>0</v>
      </c>
      <c r="AG788" s="94">
        <v>0</v>
      </c>
      <c r="AH788" s="9">
        <v>0</v>
      </c>
      <c r="AI788" s="9">
        <v>0</v>
      </c>
      <c r="AJ788" s="9">
        <v>0</v>
      </c>
      <c r="AK788" s="94">
        <v>0</v>
      </c>
      <c r="AL788" s="94">
        <v>0</v>
      </c>
      <c r="AM788" s="94">
        <v>0</v>
      </c>
      <c r="AN788" s="94">
        <v>0</v>
      </c>
      <c r="AO788" s="94">
        <v>0</v>
      </c>
      <c r="AP788" s="94">
        <v>0</v>
      </c>
      <c r="AQ788" s="94">
        <v>0</v>
      </c>
      <c r="AR788" s="94">
        <v>0</v>
      </c>
      <c r="AS788" s="94">
        <v>0</v>
      </c>
      <c r="AT788" s="94">
        <v>0</v>
      </c>
      <c r="AU788" s="9">
        <v>0</v>
      </c>
      <c r="AV788" s="303"/>
    </row>
    <row r="789" spans="1:48" ht="15.75" customHeight="1" x14ac:dyDescent="0.25">
      <c r="A789" s="419"/>
      <c r="B789" s="483"/>
      <c r="C789" s="601"/>
      <c r="D789" s="562"/>
      <c r="E789" s="565"/>
      <c r="F789" s="486"/>
      <c r="G789" s="486"/>
      <c r="H789" s="486"/>
      <c r="I789" s="486"/>
      <c r="J789" s="480"/>
      <c r="K789" s="480"/>
      <c r="L789" s="556"/>
      <c r="M789" s="511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71"/>
        <v>0</v>
      </c>
      <c r="V789" s="205" t="s">
        <v>51</v>
      </c>
      <c r="W789" s="94">
        <v>0</v>
      </c>
      <c r="X789" s="94">
        <v>0</v>
      </c>
      <c r="Y789" s="94">
        <v>0</v>
      </c>
      <c r="Z789" s="94">
        <v>0</v>
      </c>
      <c r="AA789" s="94">
        <v>0</v>
      </c>
      <c r="AB789" s="94">
        <v>0</v>
      </c>
      <c r="AC789" s="94">
        <v>0</v>
      </c>
      <c r="AD789" s="94">
        <v>0</v>
      </c>
      <c r="AE789" s="94">
        <v>0</v>
      </c>
      <c r="AF789" s="94">
        <v>0</v>
      </c>
      <c r="AG789" s="94">
        <v>0</v>
      </c>
      <c r="AH789" s="9">
        <v>0</v>
      </c>
      <c r="AI789" s="9">
        <v>0</v>
      </c>
      <c r="AJ789" s="9">
        <v>0</v>
      </c>
      <c r="AK789" s="94">
        <v>0</v>
      </c>
      <c r="AL789" s="94">
        <v>0</v>
      </c>
      <c r="AM789" s="94">
        <v>0</v>
      </c>
      <c r="AN789" s="94">
        <v>0</v>
      </c>
      <c r="AO789" s="94">
        <v>0</v>
      </c>
      <c r="AP789" s="94">
        <v>0</v>
      </c>
      <c r="AQ789" s="94">
        <v>0</v>
      </c>
      <c r="AR789" s="94">
        <v>0</v>
      </c>
      <c r="AS789" s="94">
        <v>0</v>
      </c>
      <c r="AT789" s="94">
        <v>0</v>
      </c>
      <c r="AU789" s="9">
        <v>0</v>
      </c>
      <c r="AV789" s="303"/>
    </row>
    <row r="790" spans="1:48" ht="15.75" customHeight="1" x14ac:dyDescent="0.25">
      <c r="A790" s="419"/>
      <c r="B790" s="483"/>
      <c r="C790" s="601"/>
      <c r="D790" s="562"/>
      <c r="E790" s="565"/>
      <c r="F790" s="486"/>
      <c r="G790" s="486"/>
      <c r="H790" s="486"/>
      <c r="I790" s="486"/>
      <c r="J790" s="480"/>
      <c r="K790" s="480"/>
      <c r="L790" s="556"/>
      <c r="M790" s="511"/>
      <c r="N790" s="86">
        <v>0</v>
      </c>
      <c r="O790" s="86">
        <v>33.892000000000003</v>
      </c>
      <c r="P790" s="86">
        <v>0</v>
      </c>
      <c r="R790" s="86">
        <v>0</v>
      </c>
      <c r="S790" s="86">
        <v>0</v>
      </c>
      <c r="T790" s="86">
        <v>0</v>
      </c>
      <c r="U790" s="9">
        <f t="shared" si="371"/>
        <v>33.892000000000003</v>
      </c>
      <c r="V790" s="205" t="s">
        <v>52</v>
      </c>
      <c r="W790" s="192">
        <v>0</v>
      </c>
      <c r="X790" s="192">
        <v>0</v>
      </c>
      <c r="Y790" s="192">
        <v>0</v>
      </c>
      <c r="Z790" s="192">
        <v>0</v>
      </c>
      <c r="AA790" s="192">
        <v>0</v>
      </c>
      <c r="AB790" s="192">
        <v>0</v>
      </c>
      <c r="AC790" s="192">
        <v>0</v>
      </c>
      <c r="AD790" s="192">
        <v>0</v>
      </c>
      <c r="AE790" s="192">
        <v>0</v>
      </c>
      <c r="AF790" s="192">
        <v>0</v>
      </c>
      <c r="AG790" s="192">
        <v>0</v>
      </c>
      <c r="AH790" s="86">
        <v>0</v>
      </c>
      <c r="AI790" s="86">
        <v>0</v>
      </c>
      <c r="AJ790" s="86">
        <v>0</v>
      </c>
      <c r="AK790" s="192">
        <v>0</v>
      </c>
      <c r="AL790" s="192">
        <v>0</v>
      </c>
      <c r="AM790" s="192">
        <v>0</v>
      </c>
      <c r="AN790" s="192">
        <v>0</v>
      </c>
      <c r="AO790" s="192">
        <v>0</v>
      </c>
      <c r="AP790" s="192">
        <v>0</v>
      </c>
      <c r="AQ790" s="192">
        <v>0</v>
      </c>
      <c r="AR790" s="192">
        <v>0</v>
      </c>
      <c r="AS790" s="192">
        <v>0</v>
      </c>
      <c r="AT790" s="192">
        <v>0</v>
      </c>
      <c r="AU790" s="86">
        <v>0</v>
      </c>
      <c r="AV790" s="303"/>
    </row>
    <row r="791" spans="1:48" x14ac:dyDescent="0.25">
      <c r="A791" s="419"/>
      <c r="B791" s="484"/>
      <c r="C791" s="602"/>
      <c r="D791" s="563"/>
      <c r="E791" s="566"/>
      <c r="F791" s="487"/>
      <c r="G791" s="487"/>
      <c r="H791" s="487"/>
      <c r="I791" s="487"/>
      <c r="J791" s="481"/>
      <c r="K791" s="481"/>
      <c r="L791" s="557"/>
      <c r="M791" s="512"/>
      <c r="N791" s="88">
        <f>SUM(N786:N790)</f>
        <v>0</v>
      </c>
      <c r="O791" s="88">
        <f t="shared" ref="O791:T791" si="372">SUM(O786:O790)</f>
        <v>33.892000000000003</v>
      </c>
      <c r="P791" s="88">
        <f t="shared" si="372"/>
        <v>2.5207100000000002</v>
      </c>
      <c r="Q791" s="186"/>
      <c r="R791" s="186">
        <f t="shared" si="372"/>
        <v>0</v>
      </c>
      <c r="S791" s="186">
        <f t="shared" si="372"/>
        <v>0</v>
      </c>
      <c r="T791" s="186">
        <f t="shared" si="372"/>
        <v>0</v>
      </c>
      <c r="U791" s="186">
        <f t="shared" si="371"/>
        <v>36.412710000000004</v>
      </c>
      <c r="V791" s="178" t="s">
        <v>11</v>
      </c>
      <c r="W791" s="201">
        <f>SUM(W786:W790)</f>
        <v>0</v>
      </c>
      <c r="X791" s="201">
        <f t="shared" ref="X791:AU791" si="373">SUM(X786:X790)</f>
        <v>0</v>
      </c>
      <c r="Y791" s="201">
        <f t="shared" si="373"/>
        <v>0</v>
      </c>
      <c r="Z791" s="201">
        <f t="shared" si="373"/>
        <v>0</v>
      </c>
      <c r="AA791" s="201">
        <f t="shared" si="373"/>
        <v>0</v>
      </c>
      <c r="AB791" s="201">
        <f t="shared" si="373"/>
        <v>0</v>
      </c>
      <c r="AC791" s="201">
        <f t="shared" si="373"/>
        <v>0</v>
      </c>
      <c r="AD791" s="201">
        <f t="shared" si="373"/>
        <v>0</v>
      </c>
      <c r="AE791" s="201">
        <f t="shared" si="373"/>
        <v>0</v>
      </c>
      <c r="AF791" s="201">
        <f t="shared" si="373"/>
        <v>0</v>
      </c>
      <c r="AG791" s="201">
        <f t="shared" si="373"/>
        <v>0</v>
      </c>
      <c r="AH791" s="202">
        <f t="shared" si="373"/>
        <v>0</v>
      </c>
      <c r="AI791" s="202">
        <f t="shared" si="373"/>
        <v>0</v>
      </c>
      <c r="AJ791" s="202">
        <f t="shared" si="373"/>
        <v>0</v>
      </c>
      <c r="AK791" s="201">
        <f t="shared" si="373"/>
        <v>0</v>
      </c>
      <c r="AL791" s="201">
        <f t="shared" si="373"/>
        <v>0</v>
      </c>
      <c r="AM791" s="201">
        <f t="shared" si="373"/>
        <v>0</v>
      </c>
      <c r="AN791" s="201">
        <f t="shared" si="373"/>
        <v>0</v>
      </c>
      <c r="AO791" s="201">
        <f t="shared" si="373"/>
        <v>0</v>
      </c>
      <c r="AP791" s="201">
        <f t="shared" si="373"/>
        <v>0</v>
      </c>
      <c r="AQ791" s="201">
        <f t="shared" si="373"/>
        <v>0</v>
      </c>
      <c r="AR791" s="201">
        <f t="shared" si="373"/>
        <v>0</v>
      </c>
      <c r="AS791" s="201">
        <f t="shared" si="373"/>
        <v>0</v>
      </c>
      <c r="AT791" s="201">
        <f t="shared" si="373"/>
        <v>0</v>
      </c>
      <c r="AU791" s="202">
        <f t="shared" si="373"/>
        <v>0</v>
      </c>
      <c r="AV791" s="333"/>
    </row>
    <row r="792" spans="1:48" ht="15.75" customHeight="1" x14ac:dyDescent="0.25">
      <c r="A792" s="419"/>
      <c r="B792" s="482" t="s">
        <v>777</v>
      </c>
      <c r="C792" s="600" t="s">
        <v>778</v>
      </c>
      <c r="D792" s="561" t="s">
        <v>628</v>
      </c>
      <c r="E792" s="564" t="s">
        <v>779</v>
      </c>
      <c r="F792" s="6" t="s">
        <v>18</v>
      </c>
      <c r="G792" s="6" t="s">
        <v>20</v>
      </c>
      <c r="H792" s="6" t="s">
        <v>296</v>
      </c>
      <c r="I792" s="6" t="s">
        <v>296</v>
      </c>
      <c r="J792" s="479">
        <v>2021</v>
      </c>
      <c r="K792" s="479">
        <v>2021</v>
      </c>
      <c r="L792" s="488">
        <v>6.4619999999999997</v>
      </c>
      <c r="M792" s="510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205" t="s">
        <v>3</v>
      </c>
      <c r="W792" s="94">
        <v>0</v>
      </c>
      <c r="X792" s="94">
        <v>0</v>
      </c>
      <c r="Y792" s="94">
        <v>0</v>
      </c>
      <c r="Z792" s="94">
        <v>0</v>
      </c>
      <c r="AA792" s="94">
        <v>0</v>
      </c>
      <c r="AB792" s="94">
        <v>0</v>
      </c>
      <c r="AC792" s="94">
        <v>0</v>
      </c>
      <c r="AD792" s="94">
        <v>0</v>
      </c>
      <c r="AE792" s="94">
        <v>0</v>
      </c>
      <c r="AF792" s="94">
        <v>0</v>
      </c>
      <c r="AG792" s="94">
        <v>0</v>
      </c>
      <c r="AH792" s="9">
        <v>0</v>
      </c>
      <c r="AI792" s="9">
        <v>0</v>
      </c>
      <c r="AJ792" s="9">
        <v>0</v>
      </c>
      <c r="AK792" s="94">
        <v>0</v>
      </c>
      <c r="AL792" s="94">
        <v>0</v>
      </c>
      <c r="AM792" s="94">
        <v>0</v>
      </c>
      <c r="AN792" s="94">
        <v>0</v>
      </c>
      <c r="AO792" s="94">
        <v>0</v>
      </c>
      <c r="AP792" s="94">
        <v>0</v>
      </c>
      <c r="AQ792" s="94">
        <v>0</v>
      </c>
      <c r="AR792" s="94">
        <v>0</v>
      </c>
      <c r="AS792" s="94">
        <v>0</v>
      </c>
      <c r="AT792" s="94">
        <v>0</v>
      </c>
      <c r="AU792" s="9">
        <v>0</v>
      </c>
      <c r="AV792" s="303"/>
    </row>
    <row r="793" spans="1:48" ht="21" customHeight="1" x14ac:dyDescent="0.25">
      <c r="A793" s="419"/>
      <c r="B793" s="483"/>
      <c r="C793" s="601"/>
      <c r="D793" s="562"/>
      <c r="E793" s="565"/>
      <c r="F793" s="6" t="s">
        <v>19</v>
      </c>
      <c r="G793" s="6" t="s">
        <v>22</v>
      </c>
      <c r="H793" s="6" t="s">
        <v>296</v>
      </c>
      <c r="I793" s="6" t="s">
        <v>296</v>
      </c>
      <c r="J793" s="480"/>
      <c r="K793" s="480"/>
      <c r="L793" s="556"/>
      <c r="M793" s="511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74">SUM(N793:T793)</f>
        <v>0</v>
      </c>
      <c r="V793" s="173" t="s">
        <v>8</v>
      </c>
      <c r="W793" s="94">
        <v>0</v>
      </c>
      <c r="X793" s="94">
        <v>0</v>
      </c>
      <c r="Y793" s="94">
        <v>0</v>
      </c>
      <c r="Z793" s="94">
        <v>0</v>
      </c>
      <c r="AA793" s="94">
        <v>0</v>
      </c>
      <c r="AB793" s="94">
        <v>0</v>
      </c>
      <c r="AC793" s="94">
        <v>0</v>
      </c>
      <c r="AD793" s="94">
        <v>0</v>
      </c>
      <c r="AE793" s="94">
        <v>0</v>
      </c>
      <c r="AF793" s="94">
        <v>0</v>
      </c>
      <c r="AG793" s="94">
        <v>0</v>
      </c>
      <c r="AH793" s="9">
        <v>0</v>
      </c>
      <c r="AI793" s="9">
        <v>0</v>
      </c>
      <c r="AJ793" s="9">
        <v>0</v>
      </c>
      <c r="AK793" s="94">
        <v>0</v>
      </c>
      <c r="AL793" s="94">
        <v>0</v>
      </c>
      <c r="AM793" s="94">
        <v>0</v>
      </c>
      <c r="AN793" s="94">
        <v>0</v>
      </c>
      <c r="AO793" s="94">
        <v>0</v>
      </c>
      <c r="AP793" s="94">
        <v>0</v>
      </c>
      <c r="AQ793" s="94">
        <v>0</v>
      </c>
      <c r="AR793" s="94">
        <v>0</v>
      </c>
      <c r="AS793" s="94">
        <v>0</v>
      </c>
      <c r="AT793" s="94">
        <v>0</v>
      </c>
      <c r="AU793" s="9">
        <v>0</v>
      </c>
      <c r="AV793" s="303"/>
    </row>
    <row r="794" spans="1:48" ht="20.25" customHeight="1" x14ac:dyDescent="0.25">
      <c r="A794" s="419"/>
      <c r="B794" s="483"/>
      <c r="C794" s="601"/>
      <c r="D794" s="562"/>
      <c r="E794" s="565"/>
      <c r="F794" s="485" t="s">
        <v>39</v>
      </c>
      <c r="G794" s="485" t="s">
        <v>21</v>
      </c>
      <c r="H794" s="485" t="s">
        <v>297</v>
      </c>
      <c r="I794" s="485" t="s">
        <v>780</v>
      </c>
      <c r="J794" s="480"/>
      <c r="K794" s="480"/>
      <c r="L794" s="556"/>
      <c r="M794" s="51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205" t="s">
        <v>50</v>
      </c>
      <c r="W794" s="94">
        <v>0</v>
      </c>
      <c r="X794" s="94">
        <v>0</v>
      </c>
      <c r="Y794" s="94">
        <v>0</v>
      </c>
      <c r="Z794" s="94">
        <v>0</v>
      </c>
      <c r="AA794" s="94">
        <v>0</v>
      </c>
      <c r="AB794" s="94">
        <v>0</v>
      </c>
      <c r="AC794" s="94">
        <v>0</v>
      </c>
      <c r="AD794" s="94">
        <v>0</v>
      </c>
      <c r="AE794" s="94">
        <v>0</v>
      </c>
      <c r="AF794" s="94">
        <v>0</v>
      </c>
      <c r="AG794" s="94">
        <v>0</v>
      </c>
      <c r="AH794" s="9">
        <v>0</v>
      </c>
      <c r="AI794" s="9">
        <v>0</v>
      </c>
      <c r="AJ794" s="9">
        <v>0</v>
      </c>
      <c r="AK794" s="94">
        <v>0</v>
      </c>
      <c r="AL794" s="94">
        <v>0</v>
      </c>
      <c r="AM794" s="94">
        <v>0</v>
      </c>
      <c r="AN794" s="94">
        <v>0</v>
      </c>
      <c r="AO794" s="94">
        <v>0</v>
      </c>
      <c r="AP794" s="94">
        <v>0</v>
      </c>
      <c r="AQ794" s="94">
        <v>0</v>
      </c>
      <c r="AR794" s="94">
        <v>0</v>
      </c>
      <c r="AS794" s="94">
        <v>0</v>
      </c>
      <c r="AT794" s="94">
        <v>0</v>
      </c>
      <c r="AU794" s="9">
        <v>0</v>
      </c>
      <c r="AV794" s="303"/>
    </row>
    <row r="795" spans="1:48" x14ac:dyDescent="0.25">
      <c r="A795" s="419"/>
      <c r="B795" s="483"/>
      <c r="C795" s="601"/>
      <c r="D795" s="562"/>
      <c r="E795" s="565"/>
      <c r="F795" s="486"/>
      <c r="G795" s="486"/>
      <c r="H795" s="486"/>
      <c r="I795" s="486"/>
      <c r="J795" s="480"/>
      <c r="K795" s="480"/>
      <c r="L795" s="556"/>
      <c r="M795" s="51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74"/>
        <v>0</v>
      </c>
      <c r="V795" s="205" t="s">
        <v>51</v>
      </c>
      <c r="W795" s="94">
        <v>0</v>
      </c>
      <c r="X795" s="94">
        <v>0</v>
      </c>
      <c r="Y795" s="94">
        <v>0</v>
      </c>
      <c r="Z795" s="94">
        <v>0</v>
      </c>
      <c r="AA795" s="94">
        <v>0</v>
      </c>
      <c r="AB795" s="94">
        <v>0</v>
      </c>
      <c r="AC795" s="94">
        <v>0</v>
      </c>
      <c r="AD795" s="94">
        <v>0</v>
      </c>
      <c r="AE795" s="94">
        <v>0</v>
      </c>
      <c r="AF795" s="94">
        <v>0</v>
      </c>
      <c r="AG795" s="94">
        <v>0</v>
      </c>
      <c r="AH795" s="9">
        <v>0</v>
      </c>
      <c r="AI795" s="9">
        <v>0</v>
      </c>
      <c r="AJ795" s="9">
        <v>0</v>
      </c>
      <c r="AK795" s="94">
        <v>0</v>
      </c>
      <c r="AL795" s="94">
        <v>0</v>
      </c>
      <c r="AM795" s="94">
        <v>0</v>
      </c>
      <c r="AN795" s="94">
        <v>0</v>
      </c>
      <c r="AO795" s="94">
        <v>0</v>
      </c>
      <c r="AP795" s="94">
        <v>0</v>
      </c>
      <c r="AQ795" s="94">
        <v>0</v>
      </c>
      <c r="AR795" s="94">
        <v>0</v>
      </c>
      <c r="AS795" s="94">
        <v>0</v>
      </c>
      <c r="AT795" s="94">
        <v>0</v>
      </c>
      <c r="AU795" s="9">
        <v>0</v>
      </c>
      <c r="AV795" s="303"/>
    </row>
    <row r="796" spans="1:48" ht="15.75" customHeight="1" x14ac:dyDescent="0.25">
      <c r="A796" s="419"/>
      <c r="B796" s="483"/>
      <c r="C796" s="601"/>
      <c r="D796" s="562"/>
      <c r="E796" s="565"/>
      <c r="F796" s="486"/>
      <c r="G796" s="486"/>
      <c r="H796" s="486"/>
      <c r="I796" s="486"/>
      <c r="J796" s="480"/>
      <c r="K796" s="480"/>
      <c r="L796" s="556"/>
      <c r="M796" s="511"/>
      <c r="N796" s="86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9">
        <f t="shared" si="374"/>
        <v>0</v>
      </c>
      <c r="V796" s="205" t="s">
        <v>52</v>
      </c>
      <c r="W796" s="192">
        <v>0</v>
      </c>
      <c r="X796" s="192">
        <v>0</v>
      </c>
      <c r="Y796" s="192">
        <v>0</v>
      </c>
      <c r="Z796" s="192">
        <v>0</v>
      </c>
      <c r="AA796" s="192">
        <v>0</v>
      </c>
      <c r="AB796" s="192">
        <v>0</v>
      </c>
      <c r="AC796" s="192">
        <v>0</v>
      </c>
      <c r="AD796" s="192">
        <v>0</v>
      </c>
      <c r="AE796" s="192">
        <v>0</v>
      </c>
      <c r="AF796" s="192">
        <v>0</v>
      </c>
      <c r="AG796" s="192">
        <v>0</v>
      </c>
      <c r="AH796" s="86">
        <v>0</v>
      </c>
      <c r="AI796" s="86">
        <v>0</v>
      </c>
      <c r="AJ796" s="86">
        <v>0</v>
      </c>
      <c r="AK796" s="192">
        <v>0</v>
      </c>
      <c r="AL796" s="192">
        <v>0</v>
      </c>
      <c r="AM796" s="192">
        <v>0</v>
      </c>
      <c r="AN796" s="192">
        <v>0</v>
      </c>
      <c r="AO796" s="192">
        <v>0</v>
      </c>
      <c r="AP796" s="192">
        <v>0</v>
      </c>
      <c r="AQ796" s="192">
        <v>0</v>
      </c>
      <c r="AR796" s="192">
        <v>0</v>
      </c>
      <c r="AS796" s="192">
        <v>0</v>
      </c>
      <c r="AT796" s="192">
        <v>0</v>
      </c>
      <c r="AU796" s="86">
        <v>0</v>
      </c>
      <c r="AV796" s="303"/>
    </row>
    <row r="797" spans="1:48" x14ac:dyDescent="0.25">
      <c r="A797" s="419"/>
      <c r="B797" s="484"/>
      <c r="C797" s="602"/>
      <c r="D797" s="563"/>
      <c r="E797" s="566"/>
      <c r="F797" s="487"/>
      <c r="G797" s="487"/>
      <c r="H797" s="487"/>
      <c r="I797" s="487"/>
      <c r="J797" s="481"/>
      <c r="K797" s="481"/>
      <c r="L797" s="557"/>
      <c r="M797" s="512"/>
      <c r="N797" s="88">
        <f>SUM(N792:N796)</f>
        <v>0</v>
      </c>
      <c r="O797" s="88">
        <f t="shared" ref="O797:T797" si="375">SUM(O792:O796)</f>
        <v>0</v>
      </c>
      <c r="P797" s="88">
        <f t="shared" si="375"/>
        <v>6.4629700000000003</v>
      </c>
      <c r="Q797" s="186">
        <f t="shared" si="375"/>
        <v>0</v>
      </c>
      <c r="R797" s="186">
        <f t="shared" si="375"/>
        <v>0</v>
      </c>
      <c r="S797" s="186">
        <f t="shared" si="375"/>
        <v>0</v>
      </c>
      <c r="T797" s="186">
        <f t="shared" si="375"/>
        <v>0</v>
      </c>
      <c r="U797" s="186">
        <f t="shared" si="374"/>
        <v>6.4629700000000003</v>
      </c>
      <c r="V797" s="178" t="s">
        <v>11</v>
      </c>
      <c r="W797" s="201">
        <f t="shared" ref="W797:AU797" si="376">SUM(W792:W796)</f>
        <v>0</v>
      </c>
      <c r="X797" s="201">
        <f t="shared" si="376"/>
        <v>0</v>
      </c>
      <c r="Y797" s="201">
        <f t="shared" si="376"/>
        <v>0</v>
      </c>
      <c r="Z797" s="201">
        <f t="shared" si="376"/>
        <v>0</v>
      </c>
      <c r="AA797" s="201">
        <f t="shared" si="376"/>
        <v>0</v>
      </c>
      <c r="AB797" s="201">
        <f t="shared" si="376"/>
        <v>0</v>
      </c>
      <c r="AC797" s="201">
        <f t="shared" si="376"/>
        <v>0</v>
      </c>
      <c r="AD797" s="201">
        <f t="shared" si="376"/>
        <v>0</v>
      </c>
      <c r="AE797" s="201">
        <f t="shared" si="376"/>
        <v>0</v>
      </c>
      <c r="AF797" s="201">
        <f t="shared" si="376"/>
        <v>0</v>
      </c>
      <c r="AG797" s="201">
        <f t="shared" si="376"/>
        <v>0</v>
      </c>
      <c r="AH797" s="202">
        <f t="shared" si="376"/>
        <v>0</v>
      </c>
      <c r="AI797" s="202">
        <f t="shared" si="376"/>
        <v>0</v>
      </c>
      <c r="AJ797" s="202">
        <f t="shared" si="376"/>
        <v>0</v>
      </c>
      <c r="AK797" s="201">
        <f t="shared" si="376"/>
        <v>0</v>
      </c>
      <c r="AL797" s="201">
        <f t="shared" si="376"/>
        <v>0</v>
      </c>
      <c r="AM797" s="201">
        <f t="shared" si="376"/>
        <v>0</v>
      </c>
      <c r="AN797" s="201">
        <f t="shared" si="376"/>
        <v>0</v>
      </c>
      <c r="AO797" s="201">
        <f t="shared" si="376"/>
        <v>0</v>
      </c>
      <c r="AP797" s="201">
        <f t="shared" si="376"/>
        <v>0</v>
      </c>
      <c r="AQ797" s="201">
        <f t="shared" si="376"/>
        <v>0</v>
      </c>
      <c r="AR797" s="201">
        <f t="shared" si="376"/>
        <v>0</v>
      </c>
      <c r="AS797" s="201">
        <f t="shared" si="376"/>
        <v>0</v>
      </c>
      <c r="AT797" s="201">
        <f t="shared" si="376"/>
        <v>0</v>
      </c>
      <c r="AU797" s="202">
        <f t="shared" si="376"/>
        <v>0</v>
      </c>
      <c r="AV797" s="333"/>
    </row>
    <row r="798" spans="1:48" ht="15.75" customHeight="1" x14ac:dyDescent="0.25">
      <c r="A798" s="419"/>
      <c r="B798" s="482" t="s">
        <v>781</v>
      </c>
      <c r="C798" s="600" t="s">
        <v>782</v>
      </c>
      <c r="D798" s="561" t="s">
        <v>660</v>
      </c>
      <c r="E798" s="564" t="s">
        <v>783</v>
      </c>
      <c r="F798" s="6" t="s">
        <v>18</v>
      </c>
      <c r="G798" s="6" t="s">
        <v>20</v>
      </c>
      <c r="H798" s="6" t="s">
        <v>59</v>
      </c>
      <c r="I798" s="6" t="s">
        <v>55</v>
      </c>
      <c r="J798" s="479">
        <v>2019</v>
      </c>
      <c r="K798" s="479">
        <v>2023</v>
      </c>
      <c r="L798" s="488">
        <v>47.296999999999997</v>
      </c>
      <c r="M798" s="510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205" t="s">
        <v>3</v>
      </c>
      <c r="W798" s="94">
        <v>40219.919999999998</v>
      </c>
      <c r="X798" s="94">
        <f>X799</f>
        <v>0</v>
      </c>
      <c r="Y798" s="94">
        <f t="shared" ref="Y798:AS798" si="377">Y799</f>
        <v>0</v>
      </c>
      <c r="Z798" s="94">
        <f t="shared" si="377"/>
        <v>0</v>
      </c>
      <c r="AA798" s="94">
        <f t="shared" si="377"/>
        <v>0</v>
      </c>
      <c r="AB798" s="94">
        <f t="shared" si="377"/>
        <v>0</v>
      </c>
      <c r="AC798" s="94">
        <f t="shared" si="377"/>
        <v>0</v>
      </c>
      <c r="AD798" s="94">
        <f t="shared" si="377"/>
        <v>0</v>
      </c>
      <c r="AE798" s="94">
        <f t="shared" si="377"/>
        <v>0</v>
      </c>
      <c r="AF798" s="94">
        <f t="shared" si="377"/>
        <v>0</v>
      </c>
      <c r="AG798" s="94">
        <f t="shared" si="377"/>
        <v>0</v>
      </c>
      <c r="AH798" s="94">
        <f t="shared" si="377"/>
        <v>0</v>
      </c>
      <c r="AI798" s="94">
        <f t="shared" si="377"/>
        <v>0</v>
      </c>
      <c r="AJ798" s="94">
        <f t="shared" si="377"/>
        <v>0</v>
      </c>
      <c r="AK798" s="94">
        <f t="shared" si="377"/>
        <v>169.93</v>
      </c>
      <c r="AL798" s="94">
        <f t="shared" si="377"/>
        <v>0</v>
      </c>
      <c r="AM798" s="94">
        <f t="shared" si="377"/>
        <v>0</v>
      </c>
      <c r="AN798" s="94">
        <f t="shared" si="377"/>
        <v>0</v>
      </c>
      <c r="AO798" s="94">
        <f t="shared" si="377"/>
        <v>0</v>
      </c>
      <c r="AP798" s="94">
        <f t="shared" si="377"/>
        <v>0</v>
      </c>
      <c r="AQ798" s="94">
        <f t="shared" si="377"/>
        <v>0</v>
      </c>
      <c r="AR798" s="94">
        <f t="shared" si="377"/>
        <v>0</v>
      </c>
      <c r="AS798" s="94">
        <f t="shared" si="377"/>
        <v>0</v>
      </c>
      <c r="AT798" s="94">
        <v>0</v>
      </c>
      <c r="AU798" s="9">
        <v>0</v>
      </c>
      <c r="AV798" s="583" t="s">
        <v>998</v>
      </c>
    </row>
    <row r="799" spans="1:48" s="276" customFormat="1" ht="31.5" hidden="1" customHeight="1" x14ac:dyDescent="0.2">
      <c r="A799" s="419"/>
      <c r="B799" s="483"/>
      <c r="C799" s="601"/>
      <c r="D799" s="562"/>
      <c r="E799" s="565"/>
      <c r="F799" s="273"/>
      <c r="G799" s="273"/>
      <c r="H799" s="273"/>
      <c r="I799" s="273"/>
      <c r="J799" s="480"/>
      <c r="K799" s="480"/>
      <c r="L799" s="556"/>
      <c r="M799" s="511"/>
      <c r="N799" s="278"/>
      <c r="O799" s="278"/>
      <c r="P799" s="278"/>
      <c r="Q799" s="278"/>
      <c r="R799" s="278"/>
      <c r="S799" s="278"/>
      <c r="T799" s="278"/>
      <c r="U799" s="278"/>
      <c r="V799" s="288" t="s">
        <v>973</v>
      </c>
      <c r="W799" s="275"/>
      <c r="X799" s="275"/>
      <c r="Y799" s="275"/>
      <c r="Z799" s="275"/>
      <c r="AA799" s="275"/>
      <c r="AB799" s="275"/>
      <c r="AC799" s="275"/>
      <c r="AD799" s="275"/>
      <c r="AE799" s="275"/>
      <c r="AF799" s="275"/>
      <c r="AG799" s="275"/>
      <c r="AH799" s="278"/>
      <c r="AI799" s="278"/>
      <c r="AJ799" s="278"/>
      <c r="AK799" s="275">
        <v>169.93</v>
      </c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8"/>
      <c r="AV799" s="587"/>
    </row>
    <row r="800" spans="1:48" ht="20.25" customHeight="1" x14ac:dyDescent="0.25">
      <c r="A800" s="419"/>
      <c r="B800" s="483"/>
      <c r="C800" s="601"/>
      <c r="D800" s="562"/>
      <c r="E800" s="565"/>
      <c r="F800" s="6" t="s">
        <v>19</v>
      </c>
      <c r="G800" s="6" t="s">
        <v>22</v>
      </c>
      <c r="H800" s="6" t="s">
        <v>59</v>
      </c>
      <c r="I800" s="6" t="s">
        <v>784</v>
      </c>
      <c r="J800" s="480"/>
      <c r="K800" s="480"/>
      <c r="L800" s="556"/>
      <c r="M800" s="51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78">SUM(N800:T800)</f>
        <v>0</v>
      </c>
      <c r="V800" s="173" t="s">
        <v>8</v>
      </c>
      <c r="W800" s="94">
        <v>0</v>
      </c>
      <c r="X800" s="94">
        <v>0</v>
      </c>
      <c r="Y800" s="94">
        <v>0</v>
      </c>
      <c r="Z800" s="94">
        <v>0</v>
      </c>
      <c r="AA800" s="94">
        <v>0</v>
      </c>
      <c r="AB800" s="94">
        <v>0</v>
      </c>
      <c r="AC800" s="94">
        <v>0</v>
      </c>
      <c r="AD800" s="94">
        <v>0</v>
      </c>
      <c r="AE800" s="94">
        <v>0</v>
      </c>
      <c r="AF800" s="94">
        <v>0</v>
      </c>
      <c r="AG800" s="94">
        <v>0</v>
      </c>
      <c r="AH800" s="9">
        <v>0</v>
      </c>
      <c r="AI800" s="9">
        <v>0</v>
      </c>
      <c r="AJ800" s="9">
        <v>0</v>
      </c>
      <c r="AK800" s="94">
        <v>0</v>
      </c>
      <c r="AL800" s="94">
        <v>0</v>
      </c>
      <c r="AM800" s="94">
        <v>0</v>
      </c>
      <c r="AN800" s="94">
        <v>0</v>
      </c>
      <c r="AO800" s="94">
        <v>0</v>
      </c>
      <c r="AP800" s="94">
        <v>0</v>
      </c>
      <c r="AQ800" s="94">
        <v>0</v>
      </c>
      <c r="AR800" s="94">
        <v>0</v>
      </c>
      <c r="AS800" s="94">
        <v>0</v>
      </c>
      <c r="AT800" s="94">
        <v>0</v>
      </c>
      <c r="AU800" s="9">
        <v>0</v>
      </c>
      <c r="AV800" s="587"/>
    </row>
    <row r="801" spans="1:48" ht="20.25" customHeight="1" x14ac:dyDescent="0.25">
      <c r="A801" s="419"/>
      <c r="B801" s="483"/>
      <c r="C801" s="601"/>
      <c r="D801" s="562"/>
      <c r="E801" s="565"/>
      <c r="F801" s="485" t="s">
        <v>39</v>
      </c>
      <c r="G801" s="485" t="s">
        <v>21</v>
      </c>
      <c r="H801" s="485" t="s">
        <v>59</v>
      </c>
      <c r="I801" s="485" t="s">
        <v>366</v>
      </c>
      <c r="J801" s="480"/>
      <c r="K801" s="480"/>
      <c r="L801" s="556"/>
      <c r="M801" s="51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5" t="s">
        <v>50</v>
      </c>
      <c r="W801" s="94">
        <v>0</v>
      </c>
      <c r="X801" s="94">
        <v>0</v>
      </c>
      <c r="Y801" s="94">
        <v>0</v>
      </c>
      <c r="Z801" s="94">
        <v>0</v>
      </c>
      <c r="AA801" s="94">
        <v>0</v>
      </c>
      <c r="AB801" s="94">
        <v>0</v>
      </c>
      <c r="AC801" s="94">
        <v>0</v>
      </c>
      <c r="AD801" s="94">
        <v>0</v>
      </c>
      <c r="AE801" s="94">
        <v>0</v>
      </c>
      <c r="AF801" s="94">
        <v>0</v>
      </c>
      <c r="AG801" s="94">
        <v>0</v>
      </c>
      <c r="AH801" s="9">
        <v>0</v>
      </c>
      <c r="AI801" s="9">
        <v>0</v>
      </c>
      <c r="AJ801" s="9">
        <v>0</v>
      </c>
      <c r="AK801" s="94">
        <v>0</v>
      </c>
      <c r="AL801" s="94">
        <v>0</v>
      </c>
      <c r="AM801" s="94">
        <v>0</v>
      </c>
      <c r="AN801" s="94">
        <v>0</v>
      </c>
      <c r="AO801" s="94">
        <v>0</v>
      </c>
      <c r="AP801" s="94">
        <v>0</v>
      </c>
      <c r="AQ801" s="94">
        <v>0</v>
      </c>
      <c r="AR801" s="94">
        <v>0</v>
      </c>
      <c r="AS801" s="94">
        <v>0</v>
      </c>
      <c r="AT801" s="94">
        <v>0</v>
      </c>
      <c r="AU801" s="9">
        <v>0</v>
      </c>
      <c r="AV801" s="587"/>
    </row>
    <row r="802" spans="1:48" x14ac:dyDescent="0.25">
      <c r="A802" s="419"/>
      <c r="B802" s="483"/>
      <c r="C802" s="601"/>
      <c r="D802" s="562"/>
      <c r="E802" s="565"/>
      <c r="F802" s="486"/>
      <c r="G802" s="486"/>
      <c r="H802" s="486"/>
      <c r="I802" s="486"/>
      <c r="J802" s="480"/>
      <c r="K802" s="480"/>
      <c r="L802" s="556"/>
      <c r="M802" s="51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78"/>
        <v>0</v>
      </c>
      <c r="V802" s="205" t="s">
        <v>51</v>
      </c>
      <c r="W802" s="94">
        <v>0</v>
      </c>
      <c r="X802" s="94">
        <v>0</v>
      </c>
      <c r="Y802" s="94">
        <v>0</v>
      </c>
      <c r="Z802" s="94">
        <v>0</v>
      </c>
      <c r="AA802" s="94">
        <v>0</v>
      </c>
      <c r="AB802" s="94">
        <v>0</v>
      </c>
      <c r="AC802" s="94">
        <v>0</v>
      </c>
      <c r="AD802" s="94">
        <v>0</v>
      </c>
      <c r="AE802" s="94">
        <v>0</v>
      </c>
      <c r="AF802" s="94">
        <v>0</v>
      </c>
      <c r="AG802" s="94">
        <v>0</v>
      </c>
      <c r="AH802" s="9">
        <v>0</v>
      </c>
      <c r="AI802" s="9">
        <v>0</v>
      </c>
      <c r="AJ802" s="9">
        <v>0</v>
      </c>
      <c r="AK802" s="94">
        <v>0</v>
      </c>
      <c r="AL802" s="94">
        <v>0</v>
      </c>
      <c r="AM802" s="94">
        <v>0</v>
      </c>
      <c r="AN802" s="94">
        <v>0</v>
      </c>
      <c r="AO802" s="94">
        <v>0</v>
      </c>
      <c r="AP802" s="94">
        <v>0</v>
      </c>
      <c r="AQ802" s="94">
        <v>0</v>
      </c>
      <c r="AR802" s="94">
        <v>0</v>
      </c>
      <c r="AS802" s="94">
        <v>0</v>
      </c>
      <c r="AT802" s="94">
        <v>0</v>
      </c>
      <c r="AU802" s="9">
        <v>0</v>
      </c>
      <c r="AV802" s="587"/>
    </row>
    <row r="803" spans="1:48" ht="15.75" customHeight="1" x14ac:dyDescent="0.25">
      <c r="A803" s="419"/>
      <c r="B803" s="483"/>
      <c r="C803" s="601"/>
      <c r="D803" s="562"/>
      <c r="E803" s="565"/>
      <c r="F803" s="486"/>
      <c r="G803" s="486"/>
      <c r="H803" s="486"/>
      <c r="I803" s="486"/>
      <c r="J803" s="480"/>
      <c r="K803" s="480"/>
      <c r="L803" s="556"/>
      <c r="M803" s="511"/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9">
        <f t="shared" si="378"/>
        <v>0</v>
      </c>
      <c r="V803" s="205" t="s">
        <v>52</v>
      </c>
      <c r="W803" s="192">
        <v>0</v>
      </c>
      <c r="X803" s="192">
        <v>0</v>
      </c>
      <c r="Y803" s="192">
        <v>0</v>
      </c>
      <c r="Z803" s="192">
        <v>0</v>
      </c>
      <c r="AA803" s="192">
        <v>0</v>
      </c>
      <c r="AB803" s="192">
        <v>0</v>
      </c>
      <c r="AC803" s="192">
        <v>0</v>
      </c>
      <c r="AD803" s="192">
        <v>0</v>
      </c>
      <c r="AE803" s="192">
        <v>0</v>
      </c>
      <c r="AF803" s="192">
        <v>0</v>
      </c>
      <c r="AG803" s="192">
        <v>0</v>
      </c>
      <c r="AH803" s="86">
        <v>0</v>
      </c>
      <c r="AI803" s="86">
        <v>0</v>
      </c>
      <c r="AJ803" s="86">
        <v>0</v>
      </c>
      <c r="AK803" s="192">
        <v>0</v>
      </c>
      <c r="AL803" s="192">
        <v>0</v>
      </c>
      <c r="AM803" s="192">
        <v>0</v>
      </c>
      <c r="AN803" s="192">
        <v>0</v>
      </c>
      <c r="AO803" s="192">
        <v>0</v>
      </c>
      <c r="AP803" s="192">
        <v>0</v>
      </c>
      <c r="AQ803" s="192">
        <v>0</v>
      </c>
      <c r="AR803" s="192">
        <v>0</v>
      </c>
      <c r="AS803" s="192">
        <v>0</v>
      </c>
      <c r="AT803" s="192">
        <v>0</v>
      </c>
      <c r="AU803" s="86">
        <v>0</v>
      </c>
      <c r="AV803" s="586"/>
    </row>
    <row r="804" spans="1:48" x14ac:dyDescent="0.25">
      <c r="A804" s="419"/>
      <c r="B804" s="484"/>
      <c r="C804" s="602"/>
      <c r="D804" s="563"/>
      <c r="E804" s="566"/>
      <c r="F804" s="487"/>
      <c r="G804" s="487"/>
      <c r="H804" s="487"/>
      <c r="I804" s="487"/>
      <c r="J804" s="481"/>
      <c r="K804" s="481"/>
      <c r="L804" s="557"/>
      <c r="M804" s="512"/>
      <c r="N804" s="88">
        <f>SUM(N798:N803)</f>
        <v>3.3479000000000002E-2</v>
      </c>
      <c r="O804" s="88">
        <f t="shared" ref="O804:T804" si="379">SUM(O798:O803)</f>
        <v>7.0444399999999998</v>
      </c>
      <c r="P804" s="88">
        <f t="shared" si="379"/>
        <v>0</v>
      </c>
      <c r="Q804" s="186">
        <f t="shared" si="379"/>
        <v>40.219919999999995</v>
      </c>
      <c r="R804" s="186">
        <f t="shared" si="379"/>
        <v>0</v>
      </c>
      <c r="S804" s="186">
        <f t="shared" si="379"/>
        <v>0</v>
      </c>
      <c r="T804" s="186">
        <f t="shared" si="379"/>
        <v>0</v>
      </c>
      <c r="U804" s="186">
        <f t="shared" si="378"/>
        <v>47.297838999999996</v>
      </c>
      <c r="V804" s="178" t="s">
        <v>11</v>
      </c>
      <c r="W804" s="201">
        <f t="shared" ref="W804" si="380">SUM(W798:W803)</f>
        <v>40219.919999999998</v>
      </c>
      <c r="X804" s="201">
        <f>X798</f>
        <v>0</v>
      </c>
      <c r="Y804" s="201">
        <f t="shared" ref="Y804:AS804" si="381">Y798</f>
        <v>0</v>
      </c>
      <c r="Z804" s="201">
        <f t="shared" si="381"/>
        <v>0</v>
      </c>
      <c r="AA804" s="201">
        <f t="shared" si="381"/>
        <v>0</v>
      </c>
      <c r="AB804" s="201">
        <f t="shared" si="381"/>
        <v>0</v>
      </c>
      <c r="AC804" s="201">
        <f t="shared" si="381"/>
        <v>0</v>
      </c>
      <c r="AD804" s="201">
        <f t="shared" si="381"/>
        <v>0</v>
      </c>
      <c r="AE804" s="201">
        <f t="shared" si="381"/>
        <v>0</v>
      </c>
      <c r="AF804" s="201">
        <f t="shared" si="381"/>
        <v>0</v>
      </c>
      <c r="AG804" s="201">
        <f t="shared" si="381"/>
        <v>0</v>
      </c>
      <c r="AH804" s="201">
        <f t="shared" si="381"/>
        <v>0</v>
      </c>
      <c r="AI804" s="201">
        <f t="shared" si="381"/>
        <v>0</v>
      </c>
      <c r="AJ804" s="201">
        <f t="shared" si="381"/>
        <v>0</v>
      </c>
      <c r="AK804" s="201">
        <f t="shared" si="381"/>
        <v>169.93</v>
      </c>
      <c r="AL804" s="201">
        <f t="shared" si="381"/>
        <v>0</v>
      </c>
      <c r="AM804" s="201">
        <f t="shared" si="381"/>
        <v>0</v>
      </c>
      <c r="AN804" s="201">
        <f t="shared" si="381"/>
        <v>0</v>
      </c>
      <c r="AO804" s="201">
        <f t="shared" si="381"/>
        <v>0</v>
      </c>
      <c r="AP804" s="201">
        <f t="shared" si="381"/>
        <v>0</v>
      </c>
      <c r="AQ804" s="201">
        <f t="shared" si="381"/>
        <v>0</v>
      </c>
      <c r="AR804" s="201">
        <f t="shared" si="381"/>
        <v>0</v>
      </c>
      <c r="AS804" s="201">
        <f t="shared" si="381"/>
        <v>0</v>
      </c>
      <c r="AT804" s="201">
        <f t="shared" ref="AT804:AU804" si="382">SUM(AT798:AT803)</f>
        <v>0</v>
      </c>
      <c r="AU804" s="202">
        <f t="shared" si="382"/>
        <v>0</v>
      </c>
      <c r="AV804" s="333"/>
    </row>
    <row r="805" spans="1:48" ht="15.75" customHeight="1" x14ac:dyDescent="0.25">
      <c r="A805" s="419"/>
      <c r="B805" s="482" t="s">
        <v>785</v>
      </c>
      <c r="C805" s="600" t="s">
        <v>786</v>
      </c>
      <c r="D805" s="561" t="s">
        <v>787</v>
      </c>
      <c r="E805" s="564" t="s">
        <v>788</v>
      </c>
      <c r="F805" s="6" t="s">
        <v>18</v>
      </c>
      <c r="G805" s="6" t="s">
        <v>20</v>
      </c>
      <c r="H805" s="6" t="s">
        <v>296</v>
      </c>
      <c r="I805" s="6" t="s">
        <v>296</v>
      </c>
      <c r="J805" s="479">
        <v>2019</v>
      </c>
      <c r="K805" s="479">
        <v>2023</v>
      </c>
      <c r="L805" s="488">
        <v>47.436999999999998</v>
      </c>
      <c r="M805" s="510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205" t="s">
        <v>3</v>
      </c>
      <c r="W805" s="94">
        <v>3907.02</v>
      </c>
      <c r="X805" s="94">
        <v>0</v>
      </c>
      <c r="Y805" s="94">
        <v>0</v>
      </c>
      <c r="Z805" s="94">
        <v>0</v>
      </c>
      <c r="AA805" s="94">
        <v>0</v>
      </c>
      <c r="AB805" s="94">
        <v>0</v>
      </c>
      <c r="AC805" s="94">
        <v>0</v>
      </c>
      <c r="AD805" s="94">
        <v>0</v>
      </c>
      <c r="AE805" s="94">
        <v>0</v>
      </c>
      <c r="AF805" s="94">
        <v>0</v>
      </c>
      <c r="AG805" s="94">
        <v>0</v>
      </c>
      <c r="AH805" s="9">
        <v>0</v>
      </c>
      <c r="AI805" s="9">
        <v>0</v>
      </c>
      <c r="AJ805" s="9">
        <v>0</v>
      </c>
      <c r="AK805" s="94">
        <v>0</v>
      </c>
      <c r="AL805" s="94">
        <v>0</v>
      </c>
      <c r="AM805" s="94">
        <v>0</v>
      </c>
      <c r="AN805" s="94">
        <v>0</v>
      </c>
      <c r="AO805" s="94">
        <v>0</v>
      </c>
      <c r="AP805" s="94">
        <v>0</v>
      </c>
      <c r="AQ805" s="94">
        <v>0</v>
      </c>
      <c r="AR805" s="94">
        <v>0</v>
      </c>
      <c r="AS805" s="94">
        <v>0</v>
      </c>
      <c r="AT805" s="94">
        <v>0</v>
      </c>
      <c r="AU805" s="9">
        <v>0</v>
      </c>
      <c r="AV805" s="303"/>
    </row>
    <row r="806" spans="1:48" ht="18.75" customHeight="1" x14ac:dyDescent="0.25">
      <c r="A806" s="419"/>
      <c r="B806" s="483"/>
      <c r="C806" s="601"/>
      <c r="D806" s="562"/>
      <c r="E806" s="565"/>
      <c r="F806" s="6" t="s">
        <v>19</v>
      </c>
      <c r="G806" s="6" t="s">
        <v>22</v>
      </c>
      <c r="H806" s="6" t="s">
        <v>296</v>
      </c>
      <c r="I806" s="6" t="s">
        <v>296</v>
      </c>
      <c r="J806" s="480"/>
      <c r="K806" s="480"/>
      <c r="L806" s="556"/>
      <c r="M806" s="51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83">SUM(N806:T806)</f>
        <v>0</v>
      </c>
      <c r="V806" s="173" t="s">
        <v>8</v>
      </c>
      <c r="W806" s="94">
        <v>0</v>
      </c>
      <c r="X806" s="94">
        <v>0</v>
      </c>
      <c r="Y806" s="94">
        <v>0</v>
      </c>
      <c r="Z806" s="94">
        <v>0</v>
      </c>
      <c r="AA806" s="94">
        <v>0</v>
      </c>
      <c r="AB806" s="94">
        <v>0</v>
      </c>
      <c r="AC806" s="94">
        <v>0</v>
      </c>
      <c r="AD806" s="94">
        <v>0</v>
      </c>
      <c r="AE806" s="94">
        <v>0</v>
      </c>
      <c r="AF806" s="94">
        <v>0</v>
      </c>
      <c r="AG806" s="94">
        <v>0</v>
      </c>
      <c r="AH806" s="9">
        <v>0</v>
      </c>
      <c r="AI806" s="9">
        <v>0</v>
      </c>
      <c r="AJ806" s="9">
        <v>0</v>
      </c>
      <c r="AK806" s="94">
        <v>0</v>
      </c>
      <c r="AL806" s="94">
        <v>0</v>
      </c>
      <c r="AM806" s="94">
        <v>0</v>
      </c>
      <c r="AN806" s="94">
        <v>0</v>
      </c>
      <c r="AO806" s="94">
        <v>0</v>
      </c>
      <c r="AP806" s="94">
        <v>0</v>
      </c>
      <c r="AQ806" s="94">
        <v>0</v>
      </c>
      <c r="AR806" s="94">
        <v>0</v>
      </c>
      <c r="AS806" s="94">
        <v>0</v>
      </c>
      <c r="AT806" s="94">
        <v>0</v>
      </c>
      <c r="AU806" s="9">
        <v>0</v>
      </c>
      <c r="AV806" s="303"/>
    </row>
    <row r="807" spans="1:48" ht="22.5" customHeight="1" x14ac:dyDescent="0.25">
      <c r="A807" s="419"/>
      <c r="B807" s="483"/>
      <c r="C807" s="601"/>
      <c r="D807" s="562"/>
      <c r="E807" s="565"/>
      <c r="F807" s="485" t="s">
        <v>39</v>
      </c>
      <c r="G807" s="485" t="s">
        <v>21</v>
      </c>
      <c r="H807" s="485" t="s">
        <v>296</v>
      </c>
      <c r="I807" s="485" t="s">
        <v>296</v>
      </c>
      <c r="J807" s="480"/>
      <c r="K807" s="480"/>
      <c r="L807" s="556"/>
      <c r="M807" s="51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5" t="s">
        <v>50</v>
      </c>
      <c r="W807" s="94">
        <v>0</v>
      </c>
      <c r="X807" s="94">
        <v>0</v>
      </c>
      <c r="Y807" s="94">
        <v>0</v>
      </c>
      <c r="Z807" s="94">
        <v>0</v>
      </c>
      <c r="AA807" s="94">
        <v>0</v>
      </c>
      <c r="AB807" s="94">
        <v>0</v>
      </c>
      <c r="AC807" s="94">
        <v>0</v>
      </c>
      <c r="AD807" s="94">
        <v>0</v>
      </c>
      <c r="AE807" s="94">
        <v>0</v>
      </c>
      <c r="AF807" s="94">
        <v>0</v>
      </c>
      <c r="AG807" s="94">
        <v>0</v>
      </c>
      <c r="AH807" s="9">
        <v>0</v>
      </c>
      <c r="AI807" s="9">
        <v>0</v>
      </c>
      <c r="AJ807" s="9">
        <v>0</v>
      </c>
      <c r="AK807" s="94">
        <v>0</v>
      </c>
      <c r="AL807" s="94">
        <v>0</v>
      </c>
      <c r="AM807" s="94">
        <v>0</v>
      </c>
      <c r="AN807" s="94">
        <v>0</v>
      </c>
      <c r="AO807" s="94">
        <v>0</v>
      </c>
      <c r="AP807" s="94">
        <v>0</v>
      </c>
      <c r="AQ807" s="94">
        <v>0</v>
      </c>
      <c r="AR807" s="94">
        <v>0</v>
      </c>
      <c r="AS807" s="94">
        <v>0</v>
      </c>
      <c r="AT807" s="94">
        <v>0</v>
      </c>
      <c r="AU807" s="9">
        <v>0</v>
      </c>
      <c r="AV807" s="303"/>
    </row>
    <row r="808" spans="1:48" x14ac:dyDescent="0.25">
      <c r="A808" s="419"/>
      <c r="B808" s="483"/>
      <c r="C808" s="601"/>
      <c r="D808" s="562"/>
      <c r="E808" s="565"/>
      <c r="F808" s="486"/>
      <c r="G808" s="486"/>
      <c r="H808" s="486"/>
      <c r="I808" s="486"/>
      <c r="J808" s="480"/>
      <c r="K808" s="480"/>
      <c r="L808" s="556"/>
      <c r="M808" s="51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83"/>
        <v>0</v>
      </c>
      <c r="V808" s="205" t="s">
        <v>51</v>
      </c>
      <c r="W808" s="94">
        <v>0</v>
      </c>
      <c r="X808" s="94">
        <v>0</v>
      </c>
      <c r="Y808" s="94">
        <v>0</v>
      </c>
      <c r="Z808" s="94">
        <v>0</v>
      </c>
      <c r="AA808" s="94">
        <v>0</v>
      </c>
      <c r="AB808" s="94">
        <v>0</v>
      </c>
      <c r="AC808" s="94">
        <v>0</v>
      </c>
      <c r="AD808" s="94">
        <v>0</v>
      </c>
      <c r="AE808" s="94">
        <v>0</v>
      </c>
      <c r="AF808" s="94">
        <v>0</v>
      </c>
      <c r="AG808" s="94">
        <v>0</v>
      </c>
      <c r="AH808" s="9">
        <v>0</v>
      </c>
      <c r="AI808" s="9">
        <v>0</v>
      </c>
      <c r="AJ808" s="9">
        <v>0</v>
      </c>
      <c r="AK808" s="94">
        <v>0</v>
      </c>
      <c r="AL808" s="94">
        <v>0</v>
      </c>
      <c r="AM808" s="94">
        <v>0</v>
      </c>
      <c r="AN808" s="94">
        <v>0</v>
      </c>
      <c r="AO808" s="94">
        <v>0</v>
      </c>
      <c r="AP808" s="94">
        <v>0</v>
      </c>
      <c r="AQ808" s="94">
        <v>0</v>
      </c>
      <c r="AR808" s="94">
        <v>0</v>
      </c>
      <c r="AS808" s="94">
        <v>0</v>
      </c>
      <c r="AT808" s="94">
        <v>0</v>
      </c>
      <c r="AU808" s="9">
        <v>0</v>
      </c>
      <c r="AV808" s="303"/>
    </row>
    <row r="809" spans="1:48" ht="15.75" customHeight="1" x14ac:dyDescent="0.25">
      <c r="A809" s="419"/>
      <c r="B809" s="483"/>
      <c r="C809" s="601"/>
      <c r="D809" s="562"/>
      <c r="E809" s="565"/>
      <c r="F809" s="486"/>
      <c r="G809" s="486"/>
      <c r="H809" s="486"/>
      <c r="I809" s="486"/>
      <c r="J809" s="480"/>
      <c r="K809" s="480"/>
      <c r="L809" s="556"/>
      <c r="M809" s="511"/>
      <c r="N809" s="86">
        <v>0</v>
      </c>
      <c r="O809" s="86">
        <v>0</v>
      </c>
      <c r="P809" s="86">
        <v>0</v>
      </c>
      <c r="Q809" s="86">
        <v>0</v>
      </c>
      <c r="R809" s="86">
        <v>0</v>
      </c>
      <c r="S809" s="86">
        <v>0</v>
      </c>
      <c r="T809" s="86">
        <v>0</v>
      </c>
      <c r="U809" s="9">
        <f t="shared" si="383"/>
        <v>0</v>
      </c>
      <c r="V809" s="205" t="s">
        <v>52</v>
      </c>
      <c r="W809" s="192">
        <v>0</v>
      </c>
      <c r="X809" s="192">
        <v>0</v>
      </c>
      <c r="Y809" s="192">
        <v>0</v>
      </c>
      <c r="Z809" s="192">
        <v>0</v>
      </c>
      <c r="AA809" s="192">
        <v>0</v>
      </c>
      <c r="AB809" s="192">
        <v>0</v>
      </c>
      <c r="AC809" s="192">
        <v>0</v>
      </c>
      <c r="AD809" s="192">
        <v>0</v>
      </c>
      <c r="AE809" s="192">
        <v>0</v>
      </c>
      <c r="AF809" s="192">
        <v>0</v>
      </c>
      <c r="AG809" s="192">
        <v>0</v>
      </c>
      <c r="AH809" s="86">
        <v>0</v>
      </c>
      <c r="AI809" s="86">
        <v>0</v>
      </c>
      <c r="AJ809" s="86">
        <v>0</v>
      </c>
      <c r="AK809" s="192">
        <v>0</v>
      </c>
      <c r="AL809" s="192">
        <v>0</v>
      </c>
      <c r="AM809" s="192">
        <v>0</v>
      </c>
      <c r="AN809" s="192">
        <v>0</v>
      </c>
      <c r="AO809" s="192">
        <v>0</v>
      </c>
      <c r="AP809" s="192">
        <v>0</v>
      </c>
      <c r="AQ809" s="192">
        <v>0</v>
      </c>
      <c r="AR809" s="192">
        <v>0</v>
      </c>
      <c r="AS809" s="192">
        <v>0</v>
      </c>
      <c r="AT809" s="192">
        <v>0</v>
      </c>
      <c r="AU809" s="86">
        <v>0</v>
      </c>
      <c r="AV809" s="303"/>
    </row>
    <row r="810" spans="1:48" x14ac:dyDescent="0.25">
      <c r="A810" s="419"/>
      <c r="B810" s="484"/>
      <c r="C810" s="602"/>
      <c r="D810" s="563"/>
      <c r="E810" s="566"/>
      <c r="F810" s="487"/>
      <c r="G810" s="487"/>
      <c r="H810" s="487"/>
      <c r="I810" s="487"/>
      <c r="J810" s="481"/>
      <c r="K810" s="481"/>
      <c r="L810" s="557"/>
      <c r="M810" s="512"/>
      <c r="N810" s="88">
        <f>SUM(N805:N809)</f>
        <v>2.7614399999999999</v>
      </c>
      <c r="O810" s="88">
        <f t="shared" ref="O810:T810" si="384">SUM(O805:O809)</f>
        <v>9.6296700000000008</v>
      </c>
      <c r="P810" s="88">
        <f t="shared" si="384"/>
        <v>2.6059899999999998</v>
      </c>
      <c r="Q810" s="186">
        <f t="shared" si="384"/>
        <v>3.9070200000000002</v>
      </c>
      <c r="R810" s="186">
        <f t="shared" si="384"/>
        <v>28.533639999999998</v>
      </c>
      <c r="S810" s="186">
        <f t="shared" si="384"/>
        <v>0</v>
      </c>
      <c r="T810" s="186">
        <f t="shared" si="384"/>
        <v>0</v>
      </c>
      <c r="U810" s="186">
        <f t="shared" si="383"/>
        <v>47.437759999999997</v>
      </c>
      <c r="V810" s="178" t="s">
        <v>11</v>
      </c>
      <c r="W810" s="201">
        <f t="shared" ref="W810:AU810" si="385">SUM(W805:W809)</f>
        <v>3907.02</v>
      </c>
      <c r="X810" s="201">
        <f t="shared" si="385"/>
        <v>0</v>
      </c>
      <c r="Y810" s="201">
        <f t="shared" si="385"/>
        <v>0</v>
      </c>
      <c r="Z810" s="201">
        <f t="shared" si="385"/>
        <v>0</v>
      </c>
      <c r="AA810" s="201">
        <f t="shared" si="385"/>
        <v>0</v>
      </c>
      <c r="AB810" s="201">
        <f t="shared" si="385"/>
        <v>0</v>
      </c>
      <c r="AC810" s="201">
        <f t="shared" si="385"/>
        <v>0</v>
      </c>
      <c r="AD810" s="201">
        <f t="shared" si="385"/>
        <v>0</v>
      </c>
      <c r="AE810" s="201">
        <f t="shared" si="385"/>
        <v>0</v>
      </c>
      <c r="AF810" s="201">
        <f t="shared" si="385"/>
        <v>0</v>
      </c>
      <c r="AG810" s="201">
        <f t="shared" si="385"/>
        <v>0</v>
      </c>
      <c r="AH810" s="202">
        <f t="shared" si="385"/>
        <v>0</v>
      </c>
      <c r="AI810" s="202">
        <f t="shared" si="385"/>
        <v>0</v>
      </c>
      <c r="AJ810" s="202">
        <f t="shared" si="385"/>
        <v>0</v>
      </c>
      <c r="AK810" s="201">
        <f t="shared" si="385"/>
        <v>0</v>
      </c>
      <c r="AL810" s="201">
        <f t="shared" si="385"/>
        <v>0</v>
      </c>
      <c r="AM810" s="201">
        <f t="shared" si="385"/>
        <v>0</v>
      </c>
      <c r="AN810" s="201">
        <f t="shared" si="385"/>
        <v>0</v>
      </c>
      <c r="AO810" s="201">
        <f t="shared" si="385"/>
        <v>0</v>
      </c>
      <c r="AP810" s="201">
        <f t="shared" si="385"/>
        <v>0</v>
      </c>
      <c r="AQ810" s="201">
        <f t="shared" si="385"/>
        <v>0</v>
      </c>
      <c r="AR810" s="201">
        <f t="shared" si="385"/>
        <v>0</v>
      </c>
      <c r="AS810" s="201">
        <f t="shared" si="385"/>
        <v>0</v>
      </c>
      <c r="AT810" s="201">
        <f t="shared" si="385"/>
        <v>0</v>
      </c>
      <c r="AU810" s="202">
        <f t="shared" si="385"/>
        <v>0</v>
      </c>
      <c r="AV810" s="333"/>
    </row>
    <row r="811" spans="1:48" ht="15.75" customHeight="1" x14ac:dyDescent="0.25">
      <c r="A811" s="419"/>
      <c r="B811" s="482" t="s">
        <v>789</v>
      </c>
      <c r="C811" s="600" t="s">
        <v>790</v>
      </c>
      <c r="D811" s="561" t="s">
        <v>787</v>
      </c>
      <c r="E811" s="564" t="s">
        <v>629</v>
      </c>
      <c r="F811" s="6" t="s">
        <v>18</v>
      </c>
      <c r="G811" s="6" t="s">
        <v>20</v>
      </c>
      <c r="H811" s="6" t="s">
        <v>296</v>
      </c>
      <c r="I811" s="6" t="s">
        <v>296</v>
      </c>
      <c r="J811" s="479">
        <v>2019</v>
      </c>
      <c r="K811" s="479">
        <v>2020</v>
      </c>
      <c r="L811" s="488">
        <v>2.7559999999999998</v>
      </c>
      <c r="M811" s="510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205" t="s">
        <v>3</v>
      </c>
      <c r="W811" s="94">
        <v>0</v>
      </c>
      <c r="X811" s="94">
        <v>0</v>
      </c>
      <c r="Y811" s="94">
        <v>0</v>
      </c>
      <c r="Z811" s="94">
        <v>0</v>
      </c>
      <c r="AA811" s="94">
        <v>0</v>
      </c>
      <c r="AB811" s="94">
        <v>0</v>
      </c>
      <c r="AC811" s="94">
        <v>0</v>
      </c>
      <c r="AD811" s="94">
        <v>0</v>
      </c>
      <c r="AE811" s="94">
        <v>0</v>
      </c>
      <c r="AF811" s="94">
        <v>0</v>
      </c>
      <c r="AG811" s="94">
        <v>0</v>
      </c>
      <c r="AH811" s="9">
        <v>0</v>
      </c>
      <c r="AI811" s="9">
        <v>0</v>
      </c>
      <c r="AJ811" s="9">
        <v>0</v>
      </c>
      <c r="AK811" s="94">
        <v>0</v>
      </c>
      <c r="AL811" s="94">
        <v>0</v>
      </c>
      <c r="AM811" s="94">
        <v>0</v>
      </c>
      <c r="AN811" s="94">
        <v>0</v>
      </c>
      <c r="AO811" s="94">
        <v>0</v>
      </c>
      <c r="AP811" s="94">
        <v>0</v>
      </c>
      <c r="AQ811" s="94">
        <v>0</v>
      </c>
      <c r="AR811" s="94">
        <v>0</v>
      </c>
      <c r="AS811" s="94">
        <v>0</v>
      </c>
      <c r="AT811" s="94">
        <v>0</v>
      </c>
      <c r="AU811" s="9">
        <v>0</v>
      </c>
      <c r="AV811" s="303"/>
    </row>
    <row r="812" spans="1:48" ht="20.25" customHeight="1" x14ac:dyDescent="0.25">
      <c r="A812" s="419"/>
      <c r="B812" s="483"/>
      <c r="C812" s="601"/>
      <c r="D812" s="562"/>
      <c r="E812" s="565"/>
      <c r="F812" s="6" t="s">
        <v>19</v>
      </c>
      <c r="G812" s="6" t="s">
        <v>22</v>
      </c>
      <c r="H812" s="6" t="s">
        <v>296</v>
      </c>
      <c r="I812" s="6" t="s">
        <v>296</v>
      </c>
      <c r="J812" s="480"/>
      <c r="K812" s="480"/>
      <c r="L812" s="556"/>
      <c r="M812" s="51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86">SUM(N812:T812)</f>
        <v>0</v>
      </c>
      <c r="V812" s="173" t="s">
        <v>8</v>
      </c>
      <c r="W812" s="94">
        <v>0</v>
      </c>
      <c r="X812" s="94">
        <v>0</v>
      </c>
      <c r="Y812" s="94">
        <v>0</v>
      </c>
      <c r="Z812" s="94">
        <v>0</v>
      </c>
      <c r="AA812" s="94">
        <v>0</v>
      </c>
      <c r="AB812" s="94">
        <v>0</v>
      </c>
      <c r="AC812" s="94">
        <v>0</v>
      </c>
      <c r="AD812" s="94">
        <v>0</v>
      </c>
      <c r="AE812" s="94">
        <v>0</v>
      </c>
      <c r="AF812" s="94">
        <v>0</v>
      </c>
      <c r="AG812" s="94">
        <v>0</v>
      </c>
      <c r="AH812" s="9">
        <v>0</v>
      </c>
      <c r="AI812" s="9">
        <v>0</v>
      </c>
      <c r="AJ812" s="9">
        <v>0</v>
      </c>
      <c r="AK812" s="94">
        <v>0</v>
      </c>
      <c r="AL812" s="94">
        <v>0</v>
      </c>
      <c r="AM812" s="94">
        <v>0</v>
      </c>
      <c r="AN812" s="94">
        <v>0</v>
      </c>
      <c r="AO812" s="94">
        <v>0</v>
      </c>
      <c r="AP812" s="94">
        <v>0</v>
      </c>
      <c r="AQ812" s="94">
        <v>0</v>
      </c>
      <c r="AR812" s="94">
        <v>0</v>
      </c>
      <c r="AS812" s="94">
        <v>0</v>
      </c>
      <c r="AT812" s="94">
        <v>0</v>
      </c>
      <c r="AU812" s="9">
        <v>0</v>
      </c>
      <c r="AV812" s="303"/>
    </row>
    <row r="813" spans="1:48" ht="20.25" customHeight="1" x14ac:dyDescent="0.25">
      <c r="A813" s="419"/>
      <c r="B813" s="483"/>
      <c r="C813" s="601"/>
      <c r="D813" s="562"/>
      <c r="E813" s="565"/>
      <c r="F813" s="485" t="s">
        <v>39</v>
      </c>
      <c r="G813" s="485" t="s">
        <v>21</v>
      </c>
      <c r="H813" s="485" t="s">
        <v>296</v>
      </c>
      <c r="I813" s="485" t="s">
        <v>296</v>
      </c>
      <c r="J813" s="480"/>
      <c r="K813" s="480"/>
      <c r="L813" s="556"/>
      <c r="M813" s="51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5" t="s">
        <v>50</v>
      </c>
      <c r="W813" s="94">
        <v>0</v>
      </c>
      <c r="X813" s="94">
        <v>0</v>
      </c>
      <c r="Y813" s="94">
        <v>0</v>
      </c>
      <c r="Z813" s="94">
        <v>0</v>
      </c>
      <c r="AA813" s="94">
        <v>0</v>
      </c>
      <c r="AB813" s="94">
        <v>0</v>
      </c>
      <c r="AC813" s="94">
        <v>0</v>
      </c>
      <c r="AD813" s="94">
        <v>0</v>
      </c>
      <c r="AE813" s="94">
        <v>0</v>
      </c>
      <c r="AF813" s="94">
        <v>0</v>
      </c>
      <c r="AG813" s="94">
        <v>0</v>
      </c>
      <c r="AH813" s="9">
        <v>0</v>
      </c>
      <c r="AI813" s="9">
        <v>0</v>
      </c>
      <c r="AJ813" s="9">
        <v>0</v>
      </c>
      <c r="AK813" s="94">
        <v>0</v>
      </c>
      <c r="AL813" s="94">
        <v>0</v>
      </c>
      <c r="AM813" s="94">
        <v>0</v>
      </c>
      <c r="AN813" s="94">
        <v>0</v>
      </c>
      <c r="AO813" s="94">
        <v>0</v>
      </c>
      <c r="AP813" s="94">
        <v>0</v>
      </c>
      <c r="AQ813" s="94">
        <v>0</v>
      </c>
      <c r="AR813" s="94">
        <v>0</v>
      </c>
      <c r="AS813" s="94">
        <v>0</v>
      </c>
      <c r="AT813" s="94">
        <v>0</v>
      </c>
      <c r="AU813" s="9">
        <v>0</v>
      </c>
      <c r="AV813" s="303"/>
    </row>
    <row r="814" spans="1:48" x14ac:dyDescent="0.25">
      <c r="A814" s="419"/>
      <c r="B814" s="483"/>
      <c r="C814" s="601"/>
      <c r="D814" s="562"/>
      <c r="E814" s="565"/>
      <c r="F814" s="486"/>
      <c r="G814" s="486"/>
      <c r="H814" s="486"/>
      <c r="I814" s="486"/>
      <c r="J814" s="480"/>
      <c r="K814" s="480"/>
      <c r="L814" s="556"/>
      <c r="M814" s="51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86"/>
        <v>0</v>
      </c>
      <c r="V814" s="205" t="s">
        <v>51</v>
      </c>
      <c r="W814" s="94">
        <v>0</v>
      </c>
      <c r="X814" s="94">
        <v>0</v>
      </c>
      <c r="Y814" s="94">
        <v>0</v>
      </c>
      <c r="Z814" s="94">
        <v>0</v>
      </c>
      <c r="AA814" s="94">
        <v>0</v>
      </c>
      <c r="AB814" s="94">
        <v>0</v>
      </c>
      <c r="AC814" s="94">
        <v>0</v>
      </c>
      <c r="AD814" s="94">
        <v>0</v>
      </c>
      <c r="AE814" s="94">
        <v>0</v>
      </c>
      <c r="AF814" s="94">
        <v>0</v>
      </c>
      <c r="AG814" s="94">
        <v>0</v>
      </c>
      <c r="AH814" s="9">
        <v>0</v>
      </c>
      <c r="AI814" s="9">
        <v>0</v>
      </c>
      <c r="AJ814" s="9">
        <v>0</v>
      </c>
      <c r="AK814" s="94">
        <v>0</v>
      </c>
      <c r="AL814" s="94">
        <v>0</v>
      </c>
      <c r="AM814" s="94">
        <v>0</v>
      </c>
      <c r="AN814" s="94">
        <v>0</v>
      </c>
      <c r="AO814" s="94">
        <v>0</v>
      </c>
      <c r="AP814" s="94">
        <v>0</v>
      </c>
      <c r="AQ814" s="94">
        <v>0</v>
      </c>
      <c r="AR814" s="94">
        <v>0</v>
      </c>
      <c r="AS814" s="94">
        <v>0</v>
      </c>
      <c r="AT814" s="94">
        <v>0</v>
      </c>
      <c r="AU814" s="9">
        <v>0</v>
      </c>
      <c r="AV814" s="303"/>
    </row>
    <row r="815" spans="1:48" ht="15.75" customHeight="1" x14ac:dyDescent="0.25">
      <c r="A815" s="419"/>
      <c r="B815" s="483"/>
      <c r="C815" s="601"/>
      <c r="D815" s="562"/>
      <c r="E815" s="565"/>
      <c r="F815" s="486"/>
      <c r="G815" s="486"/>
      <c r="H815" s="486"/>
      <c r="I815" s="486"/>
      <c r="J815" s="480"/>
      <c r="K815" s="480"/>
      <c r="L815" s="556"/>
      <c r="M815" s="511"/>
      <c r="N815" s="86">
        <v>0</v>
      </c>
      <c r="O815" s="86">
        <v>0</v>
      </c>
      <c r="P815" s="86">
        <v>0</v>
      </c>
      <c r="Q815" s="86">
        <v>0</v>
      </c>
      <c r="R815" s="86">
        <v>0</v>
      </c>
      <c r="S815" s="86">
        <v>0</v>
      </c>
      <c r="T815" s="86">
        <v>0</v>
      </c>
      <c r="U815" s="9">
        <f t="shared" si="386"/>
        <v>0</v>
      </c>
      <c r="V815" s="205" t="s">
        <v>52</v>
      </c>
      <c r="W815" s="192">
        <v>0</v>
      </c>
      <c r="X815" s="192">
        <v>0</v>
      </c>
      <c r="Y815" s="192">
        <v>0</v>
      </c>
      <c r="Z815" s="192">
        <v>0</v>
      </c>
      <c r="AA815" s="192">
        <v>0</v>
      </c>
      <c r="AB815" s="192">
        <v>0</v>
      </c>
      <c r="AC815" s="192">
        <v>0</v>
      </c>
      <c r="AD815" s="192">
        <v>0</v>
      </c>
      <c r="AE815" s="192">
        <v>0</v>
      </c>
      <c r="AF815" s="192">
        <v>0</v>
      </c>
      <c r="AG815" s="192">
        <v>0</v>
      </c>
      <c r="AH815" s="86">
        <v>0</v>
      </c>
      <c r="AI815" s="86">
        <v>0</v>
      </c>
      <c r="AJ815" s="86">
        <v>0</v>
      </c>
      <c r="AK815" s="192">
        <v>0</v>
      </c>
      <c r="AL815" s="192">
        <v>0</v>
      </c>
      <c r="AM815" s="192">
        <v>0</v>
      </c>
      <c r="AN815" s="192">
        <v>0</v>
      </c>
      <c r="AO815" s="192">
        <v>0</v>
      </c>
      <c r="AP815" s="192">
        <v>0</v>
      </c>
      <c r="AQ815" s="192">
        <v>0</v>
      </c>
      <c r="AR815" s="192">
        <v>0</v>
      </c>
      <c r="AS815" s="192">
        <v>0</v>
      </c>
      <c r="AT815" s="192">
        <v>0</v>
      </c>
      <c r="AU815" s="86">
        <v>0</v>
      </c>
      <c r="AV815" s="303"/>
    </row>
    <row r="816" spans="1:48" x14ac:dyDescent="0.25">
      <c r="A816" s="419"/>
      <c r="B816" s="484"/>
      <c r="C816" s="602"/>
      <c r="D816" s="563"/>
      <c r="E816" s="566"/>
      <c r="F816" s="487"/>
      <c r="G816" s="487"/>
      <c r="H816" s="487"/>
      <c r="I816" s="487"/>
      <c r="J816" s="481"/>
      <c r="K816" s="481"/>
      <c r="L816" s="557"/>
      <c r="M816" s="512"/>
      <c r="N816" s="88">
        <f>SUM(N811:N815)</f>
        <v>0.29718</v>
      </c>
      <c r="O816" s="88">
        <f t="shared" ref="O816:T816" si="387">SUM(O811:O815)</f>
        <v>1.6398499999999998</v>
      </c>
      <c r="P816" s="88">
        <f t="shared" si="387"/>
        <v>0</v>
      </c>
      <c r="Q816" s="186">
        <f t="shared" si="387"/>
        <v>0</v>
      </c>
      <c r="R816" s="186">
        <f t="shared" si="387"/>
        <v>0</v>
      </c>
      <c r="S816" s="186">
        <f t="shared" si="387"/>
        <v>0</v>
      </c>
      <c r="T816" s="186">
        <f t="shared" si="387"/>
        <v>0</v>
      </c>
      <c r="U816" s="186">
        <f t="shared" si="386"/>
        <v>1.9370299999999998</v>
      </c>
      <c r="V816" s="178" t="s">
        <v>11</v>
      </c>
      <c r="W816" s="201">
        <f t="shared" ref="W816:AU816" si="388">SUM(W811:W815)</f>
        <v>0</v>
      </c>
      <c r="X816" s="201">
        <f t="shared" si="388"/>
        <v>0</v>
      </c>
      <c r="Y816" s="201">
        <f t="shared" si="388"/>
        <v>0</v>
      </c>
      <c r="Z816" s="201">
        <f t="shared" si="388"/>
        <v>0</v>
      </c>
      <c r="AA816" s="201">
        <f t="shared" si="388"/>
        <v>0</v>
      </c>
      <c r="AB816" s="201">
        <f t="shared" si="388"/>
        <v>0</v>
      </c>
      <c r="AC816" s="201">
        <f t="shared" si="388"/>
        <v>0</v>
      </c>
      <c r="AD816" s="201">
        <f t="shared" si="388"/>
        <v>0</v>
      </c>
      <c r="AE816" s="201">
        <f t="shared" si="388"/>
        <v>0</v>
      </c>
      <c r="AF816" s="201">
        <f t="shared" si="388"/>
        <v>0</v>
      </c>
      <c r="AG816" s="201">
        <f t="shared" si="388"/>
        <v>0</v>
      </c>
      <c r="AH816" s="202">
        <f t="shared" si="388"/>
        <v>0</v>
      </c>
      <c r="AI816" s="202">
        <f t="shared" si="388"/>
        <v>0</v>
      </c>
      <c r="AJ816" s="202">
        <f t="shared" si="388"/>
        <v>0</v>
      </c>
      <c r="AK816" s="201">
        <f t="shared" si="388"/>
        <v>0</v>
      </c>
      <c r="AL816" s="201">
        <f t="shared" si="388"/>
        <v>0</v>
      </c>
      <c r="AM816" s="201">
        <f t="shared" si="388"/>
        <v>0</v>
      </c>
      <c r="AN816" s="201">
        <f t="shared" si="388"/>
        <v>0</v>
      </c>
      <c r="AO816" s="201">
        <f t="shared" si="388"/>
        <v>0</v>
      </c>
      <c r="AP816" s="201">
        <f t="shared" si="388"/>
        <v>0</v>
      </c>
      <c r="AQ816" s="201">
        <f t="shared" si="388"/>
        <v>0</v>
      </c>
      <c r="AR816" s="201">
        <f t="shared" si="388"/>
        <v>0</v>
      </c>
      <c r="AS816" s="201">
        <f t="shared" si="388"/>
        <v>0</v>
      </c>
      <c r="AT816" s="201">
        <f t="shared" si="388"/>
        <v>0</v>
      </c>
      <c r="AU816" s="202">
        <f t="shared" si="388"/>
        <v>0</v>
      </c>
      <c r="AV816" s="333"/>
    </row>
    <row r="817" spans="1:48" ht="15.75" customHeight="1" x14ac:dyDescent="0.25">
      <c r="A817" s="419"/>
      <c r="B817" s="482" t="s">
        <v>791</v>
      </c>
      <c r="C817" s="600" t="s">
        <v>792</v>
      </c>
      <c r="D817" s="561" t="s">
        <v>628</v>
      </c>
      <c r="E817" s="564" t="s">
        <v>655</v>
      </c>
      <c r="F817" s="6" t="s">
        <v>18</v>
      </c>
      <c r="G817" s="6" t="s">
        <v>20</v>
      </c>
      <c r="H817" s="6" t="s">
        <v>296</v>
      </c>
      <c r="I817" s="6" t="s">
        <v>296</v>
      </c>
      <c r="J817" s="479">
        <v>2021</v>
      </c>
      <c r="K817" s="479">
        <v>2021</v>
      </c>
      <c r="L817" s="488">
        <v>12.298999999999999</v>
      </c>
      <c r="M817" s="510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205" t="s">
        <v>3</v>
      </c>
      <c r="W817" s="94">
        <v>0</v>
      </c>
      <c r="X817" s="94">
        <v>0</v>
      </c>
      <c r="Y817" s="94">
        <v>0</v>
      </c>
      <c r="Z817" s="94">
        <v>0</v>
      </c>
      <c r="AA817" s="94">
        <v>0</v>
      </c>
      <c r="AB817" s="94">
        <v>0</v>
      </c>
      <c r="AC817" s="94">
        <v>0</v>
      </c>
      <c r="AD817" s="94">
        <v>0</v>
      </c>
      <c r="AE817" s="94">
        <v>0</v>
      </c>
      <c r="AF817" s="94">
        <v>0</v>
      </c>
      <c r="AG817" s="94">
        <v>0</v>
      </c>
      <c r="AH817" s="9">
        <v>0</v>
      </c>
      <c r="AI817" s="9">
        <v>0</v>
      </c>
      <c r="AJ817" s="9">
        <v>0</v>
      </c>
      <c r="AK817" s="94">
        <v>0</v>
      </c>
      <c r="AL817" s="94">
        <v>0</v>
      </c>
      <c r="AM817" s="94">
        <v>0</v>
      </c>
      <c r="AN817" s="94">
        <v>0</v>
      </c>
      <c r="AO817" s="94">
        <v>0</v>
      </c>
      <c r="AP817" s="94">
        <v>0</v>
      </c>
      <c r="AQ817" s="94">
        <v>0</v>
      </c>
      <c r="AR817" s="94">
        <v>0</v>
      </c>
      <c r="AS817" s="94">
        <v>0</v>
      </c>
      <c r="AT817" s="94">
        <v>0</v>
      </c>
      <c r="AU817" s="9">
        <v>0</v>
      </c>
      <c r="AV817" s="303"/>
    </row>
    <row r="818" spans="1:48" ht="18.75" customHeight="1" x14ac:dyDescent="0.25">
      <c r="A818" s="419"/>
      <c r="B818" s="483"/>
      <c r="C818" s="601"/>
      <c r="D818" s="562"/>
      <c r="E818" s="565"/>
      <c r="F818" s="24" t="s">
        <v>19</v>
      </c>
      <c r="G818" s="24" t="s">
        <v>22</v>
      </c>
      <c r="H818" s="6" t="s">
        <v>296</v>
      </c>
      <c r="I818" s="6" t="s">
        <v>296</v>
      </c>
      <c r="J818" s="480"/>
      <c r="K818" s="480"/>
      <c r="L818" s="556"/>
      <c r="M818" s="51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89">SUM(N818:T818)</f>
        <v>0</v>
      </c>
      <c r="V818" s="173" t="s">
        <v>8</v>
      </c>
      <c r="W818" s="94">
        <v>0</v>
      </c>
      <c r="X818" s="94">
        <v>0</v>
      </c>
      <c r="Y818" s="94">
        <v>0</v>
      </c>
      <c r="Z818" s="94">
        <v>0</v>
      </c>
      <c r="AA818" s="94">
        <v>0</v>
      </c>
      <c r="AB818" s="94">
        <v>0</v>
      </c>
      <c r="AC818" s="94">
        <v>0</v>
      </c>
      <c r="AD818" s="94">
        <v>0</v>
      </c>
      <c r="AE818" s="94">
        <v>0</v>
      </c>
      <c r="AF818" s="94">
        <v>0</v>
      </c>
      <c r="AG818" s="94">
        <v>0</v>
      </c>
      <c r="AH818" s="9">
        <v>0</v>
      </c>
      <c r="AI818" s="9">
        <v>0</v>
      </c>
      <c r="AJ818" s="9">
        <v>0</v>
      </c>
      <c r="AK818" s="94">
        <v>0</v>
      </c>
      <c r="AL818" s="94">
        <v>0</v>
      </c>
      <c r="AM818" s="94">
        <v>0</v>
      </c>
      <c r="AN818" s="94">
        <v>0</v>
      </c>
      <c r="AO818" s="94">
        <v>0</v>
      </c>
      <c r="AP818" s="94">
        <v>0</v>
      </c>
      <c r="AQ818" s="94">
        <v>0</v>
      </c>
      <c r="AR818" s="94">
        <v>0</v>
      </c>
      <c r="AS818" s="94">
        <v>0</v>
      </c>
      <c r="AT818" s="94">
        <v>0</v>
      </c>
      <c r="AU818" s="9">
        <v>0</v>
      </c>
      <c r="AV818" s="303"/>
    </row>
    <row r="819" spans="1:48" ht="16.5" customHeight="1" x14ac:dyDescent="0.25">
      <c r="A819" s="419"/>
      <c r="B819" s="483"/>
      <c r="C819" s="601"/>
      <c r="D819" s="562"/>
      <c r="E819" s="565"/>
      <c r="F819" s="485" t="s">
        <v>39</v>
      </c>
      <c r="G819" s="485" t="s">
        <v>21</v>
      </c>
      <c r="H819" s="485" t="s">
        <v>656</v>
      </c>
      <c r="I819" s="485" t="s">
        <v>793</v>
      </c>
      <c r="J819" s="480"/>
      <c r="K819" s="480"/>
      <c r="L819" s="556"/>
      <c r="M819" s="51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5" t="s">
        <v>50</v>
      </c>
      <c r="W819" s="94">
        <v>0</v>
      </c>
      <c r="X819" s="94">
        <v>0</v>
      </c>
      <c r="Y819" s="94">
        <v>0</v>
      </c>
      <c r="Z819" s="94">
        <v>0</v>
      </c>
      <c r="AA819" s="94">
        <v>0</v>
      </c>
      <c r="AB819" s="94">
        <v>0</v>
      </c>
      <c r="AC819" s="94">
        <v>0</v>
      </c>
      <c r="AD819" s="94">
        <v>0</v>
      </c>
      <c r="AE819" s="94">
        <v>0</v>
      </c>
      <c r="AF819" s="94">
        <v>0</v>
      </c>
      <c r="AG819" s="94">
        <v>0</v>
      </c>
      <c r="AH819" s="9">
        <v>0</v>
      </c>
      <c r="AI819" s="9">
        <v>0</v>
      </c>
      <c r="AJ819" s="9">
        <v>0</v>
      </c>
      <c r="AK819" s="94">
        <v>0</v>
      </c>
      <c r="AL819" s="94">
        <v>0</v>
      </c>
      <c r="AM819" s="94">
        <v>0</v>
      </c>
      <c r="AN819" s="94">
        <v>0</v>
      </c>
      <c r="AO819" s="94">
        <v>0</v>
      </c>
      <c r="AP819" s="94">
        <v>0</v>
      </c>
      <c r="AQ819" s="94">
        <v>0</v>
      </c>
      <c r="AR819" s="94">
        <v>0</v>
      </c>
      <c r="AS819" s="94">
        <v>0</v>
      </c>
      <c r="AT819" s="94">
        <v>0</v>
      </c>
      <c r="AU819" s="9">
        <v>0</v>
      </c>
      <c r="AV819" s="303"/>
    </row>
    <row r="820" spans="1:48" x14ac:dyDescent="0.25">
      <c r="A820" s="419"/>
      <c r="B820" s="483"/>
      <c r="C820" s="601"/>
      <c r="D820" s="562"/>
      <c r="E820" s="565"/>
      <c r="F820" s="486"/>
      <c r="G820" s="486"/>
      <c r="H820" s="486"/>
      <c r="I820" s="486"/>
      <c r="J820" s="480"/>
      <c r="K820" s="480"/>
      <c r="L820" s="556"/>
      <c r="M820" s="51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89"/>
        <v>0</v>
      </c>
      <c r="V820" s="205" t="s">
        <v>51</v>
      </c>
      <c r="W820" s="94">
        <v>0</v>
      </c>
      <c r="X820" s="94">
        <v>0</v>
      </c>
      <c r="Y820" s="94">
        <v>0</v>
      </c>
      <c r="Z820" s="94">
        <v>0</v>
      </c>
      <c r="AA820" s="94">
        <v>0</v>
      </c>
      <c r="AB820" s="94">
        <v>0</v>
      </c>
      <c r="AC820" s="94">
        <v>0</v>
      </c>
      <c r="AD820" s="94">
        <v>0</v>
      </c>
      <c r="AE820" s="94">
        <v>0</v>
      </c>
      <c r="AF820" s="94">
        <v>0</v>
      </c>
      <c r="AG820" s="94">
        <v>0</v>
      </c>
      <c r="AH820" s="9">
        <v>0</v>
      </c>
      <c r="AI820" s="9">
        <v>0</v>
      </c>
      <c r="AJ820" s="9">
        <v>0</v>
      </c>
      <c r="AK820" s="94">
        <v>0</v>
      </c>
      <c r="AL820" s="94">
        <v>0</v>
      </c>
      <c r="AM820" s="94">
        <v>0</v>
      </c>
      <c r="AN820" s="94">
        <v>0</v>
      </c>
      <c r="AO820" s="94">
        <v>0</v>
      </c>
      <c r="AP820" s="94">
        <v>0</v>
      </c>
      <c r="AQ820" s="94">
        <v>0</v>
      </c>
      <c r="AR820" s="94">
        <v>0</v>
      </c>
      <c r="AS820" s="94">
        <v>0</v>
      </c>
      <c r="AT820" s="94">
        <v>0</v>
      </c>
      <c r="AU820" s="9">
        <v>0</v>
      </c>
      <c r="AV820" s="303"/>
    </row>
    <row r="821" spans="1:48" ht="15.75" customHeight="1" x14ac:dyDescent="0.25">
      <c r="A821" s="419"/>
      <c r="B821" s="483"/>
      <c r="C821" s="601"/>
      <c r="D821" s="562"/>
      <c r="E821" s="565"/>
      <c r="F821" s="486"/>
      <c r="G821" s="486"/>
      <c r="H821" s="486"/>
      <c r="I821" s="486"/>
      <c r="J821" s="480"/>
      <c r="K821" s="480"/>
      <c r="L821" s="556"/>
      <c r="M821" s="511"/>
      <c r="N821" s="86">
        <v>0</v>
      </c>
      <c r="O821" s="86">
        <v>0</v>
      </c>
      <c r="P821" s="86">
        <v>0</v>
      </c>
      <c r="Q821" s="86">
        <v>0</v>
      </c>
      <c r="R821" s="86">
        <v>0</v>
      </c>
      <c r="S821" s="86">
        <v>0</v>
      </c>
      <c r="T821" s="86">
        <v>0</v>
      </c>
      <c r="U821" s="9">
        <f t="shared" si="389"/>
        <v>0</v>
      </c>
      <c r="V821" s="205" t="s">
        <v>52</v>
      </c>
      <c r="W821" s="192">
        <v>0</v>
      </c>
      <c r="X821" s="192">
        <v>0</v>
      </c>
      <c r="Y821" s="192">
        <v>0</v>
      </c>
      <c r="Z821" s="192">
        <v>0</v>
      </c>
      <c r="AA821" s="192">
        <v>0</v>
      </c>
      <c r="AB821" s="192">
        <v>0</v>
      </c>
      <c r="AC821" s="192">
        <v>0</v>
      </c>
      <c r="AD821" s="192">
        <v>0</v>
      </c>
      <c r="AE821" s="192">
        <v>0</v>
      </c>
      <c r="AF821" s="192">
        <v>0</v>
      </c>
      <c r="AG821" s="192">
        <v>0</v>
      </c>
      <c r="AH821" s="86">
        <v>0</v>
      </c>
      <c r="AI821" s="86">
        <v>0</v>
      </c>
      <c r="AJ821" s="86">
        <v>0</v>
      </c>
      <c r="AK821" s="192">
        <v>0</v>
      </c>
      <c r="AL821" s="192">
        <v>0</v>
      </c>
      <c r="AM821" s="192">
        <v>0</v>
      </c>
      <c r="AN821" s="192">
        <v>0</v>
      </c>
      <c r="AO821" s="192">
        <v>0</v>
      </c>
      <c r="AP821" s="192">
        <v>0</v>
      </c>
      <c r="AQ821" s="192">
        <v>0</v>
      </c>
      <c r="AR821" s="192">
        <v>0</v>
      </c>
      <c r="AS821" s="192">
        <v>0</v>
      </c>
      <c r="AT821" s="192">
        <v>0</v>
      </c>
      <c r="AU821" s="86">
        <v>0</v>
      </c>
      <c r="AV821" s="303"/>
    </row>
    <row r="822" spans="1:48" x14ac:dyDescent="0.25">
      <c r="A822" s="419"/>
      <c r="B822" s="484"/>
      <c r="C822" s="602"/>
      <c r="D822" s="563"/>
      <c r="E822" s="566"/>
      <c r="F822" s="487"/>
      <c r="G822" s="487"/>
      <c r="H822" s="487"/>
      <c r="I822" s="487"/>
      <c r="J822" s="481"/>
      <c r="K822" s="481"/>
      <c r="L822" s="557"/>
      <c r="M822" s="512"/>
      <c r="N822" s="88">
        <f>SUM(N817:N821)</f>
        <v>0</v>
      </c>
      <c r="O822" s="88">
        <f t="shared" ref="O822:T822" si="390">SUM(O817:O821)</f>
        <v>0</v>
      </c>
      <c r="P822" s="88">
        <f t="shared" si="390"/>
        <v>2.7846599999999997</v>
      </c>
      <c r="Q822" s="186">
        <f t="shared" si="390"/>
        <v>0</v>
      </c>
      <c r="R822" s="186">
        <f t="shared" si="390"/>
        <v>0</v>
      </c>
      <c r="S822" s="186">
        <f t="shared" si="390"/>
        <v>0</v>
      </c>
      <c r="T822" s="186">
        <f t="shared" si="390"/>
        <v>0</v>
      </c>
      <c r="U822" s="186">
        <f>SUM(N822:T822)</f>
        <v>2.7846599999999997</v>
      </c>
      <c r="V822" s="178" t="s">
        <v>11</v>
      </c>
      <c r="W822" s="201">
        <f t="shared" ref="W822:AU822" si="391">SUM(W817:W821)</f>
        <v>0</v>
      </c>
      <c r="X822" s="201">
        <f t="shared" si="391"/>
        <v>0</v>
      </c>
      <c r="Y822" s="201">
        <f t="shared" si="391"/>
        <v>0</v>
      </c>
      <c r="Z822" s="201">
        <f t="shared" si="391"/>
        <v>0</v>
      </c>
      <c r="AA822" s="201">
        <f t="shared" si="391"/>
        <v>0</v>
      </c>
      <c r="AB822" s="201">
        <f t="shared" si="391"/>
        <v>0</v>
      </c>
      <c r="AC822" s="201">
        <f t="shared" si="391"/>
        <v>0</v>
      </c>
      <c r="AD822" s="201">
        <f t="shared" si="391"/>
        <v>0</v>
      </c>
      <c r="AE822" s="201">
        <f t="shared" si="391"/>
        <v>0</v>
      </c>
      <c r="AF822" s="201">
        <f t="shared" si="391"/>
        <v>0</v>
      </c>
      <c r="AG822" s="201">
        <f t="shared" si="391"/>
        <v>0</v>
      </c>
      <c r="AH822" s="202">
        <f t="shared" si="391"/>
        <v>0</v>
      </c>
      <c r="AI822" s="202">
        <f t="shared" si="391"/>
        <v>0</v>
      </c>
      <c r="AJ822" s="202">
        <f t="shared" si="391"/>
        <v>0</v>
      </c>
      <c r="AK822" s="201">
        <f t="shared" si="391"/>
        <v>0</v>
      </c>
      <c r="AL822" s="201">
        <f t="shared" si="391"/>
        <v>0</v>
      </c>
      <c r="AM822" s="201">
        <f t="shared" si="391"/>
        <v>0</v>
      </c>
      <c r="AN822" s="201">
        <f t="shared" si="391"/>
        <v>0</v>
      </c>
      <c r="AO822" s="201">
        <f t="shared" si="391"/>
        <v>0</v>
      </c>
      <c r="AP822" s="201">
        <f t="shared" si="391"/>
        <v>0</v>
      </c>
      <c r="AQ822" s="201">
        <f t="shared" si="391"/>
        <v>0</v>
      </c>
      <c r="AR822" s="201">
        <f t="shared" si="391"/>
        <v>0</v>
      </c>
      <c r="AS822" s="201">
        <f t="shared" si="391"/>
        <v>0</v>
      </c>
      <c r="AT822" s="201">
        <f t="shared" si="391"/>
        <v>0</v>
      </c>
      <c r="AU822" s="202">
        <f t="shared" si="391"/>
        <v>0</v>
      </c>
      <c r="AV822" s="333"/>
    </row>
    <row r="823" spans="1:48" ht="15.75" customHeight="1" x14ac:dyDescent="0.25">
      <c r="A823" s="419"/>
      <c r="B823" s="482" t="s">
        <v>794</v>
      </c>
      <c r="C823" s="600" t="s">
        <v>795</v>
      </c>
      <c r="D823" s="561" t="s">
        <v>628</v>
      </c>
      <c r="E823" s="564" t="s">
        <v>796</v>
      </c>
      <c r="F823" s="6" t="s">
        <v>18</v>
      </c>
      <c r="G823" s="6" t="s">
        <v>20</v>
      </c>
      <c r="H823" s="6" t="s">
        <v>59</v>
      </c>
      <c r="I823" s="6" t="s">
        <v>316</v>
      </c>
      <c r="J823" s="479">
        <v>2023</v>
      </c>
      <c r="K823" s="479">
        <v>2023</v>
      </c>
      <c r="L823" s="488">
        <v>6.7750000000000004</v>
      </c>
      <c r="M823" s="510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205" t="s">
        <v>3</v>
      </c>
      <c r="W823" s="94">
        <v>0</v>
      </c>
      <c r="X823" s="94">
        <v>0</v>
      </c>
      <c r="Y823" s="94">
        <v>0</v>
      </c>
      <c r="Z823" s="94">
        <v>0</v>
      </c>
      <c r="AA823" s="94">
        <v>0</v>
      </c>
      <c r="AB823" s="94">
        <v>0</v>
      </c>
      <c r="AC823" s="94">
        <v>0</v>
      </c>
      <c r="AD823" s="94">
        <v>0</v>
      </c>
      <c r="AE823" s="94">
        <v>0</v>
      </c>
      <c r="AF823" s="94">
        <v>0</v>
      </c>
      <c r="AG823" s="94">
        <v>0</v>
      </c>
      <c r="AH823" s="9">
        <v>0</v>
      </c>
      <c r="AI823" s="9">
        <v>0</v>
      </c>
      <c r="AJ823" s="9">
        <v>0</v>
      </c>
      <c r="AK823" s="94">
        <v>0</v>
      </c>
      <c r="AL823" s="94">
        <v>0</v>
      </c>
      <c r="AM823" s="94">
        <v>0</v>
      </c>
      <c r="AN823" s="94">
        <v>0</v>
      </c>
      <c r="AO823" s="94">
        <v>0</v>
      </c>
      <c r="AP823" s="94">
        <v>0</v>
      </c>
      <c r="AQ823" s="94">
        <v>0</v>
      </c>
      <c r="AR823" s="94">
        <v>0</v>
      </c>
      <c r="AS823" s="94">
        <v>0</v>
      </c>
      <c r="AT823" s="94">
        <v>0</v>
      </c>
      <c r="AU823" s="9">
        <v>0</v>
      </c>
      <c r="AV823" s="303"/>
    </row>
    <row r="824" spans="1:48" ht="16.5" customHeight="1" x14ac:dyDescent="0.25">
      <c r="A824" s="419"/>
      <c r="B824" s="483"/>
      <c r="C824" s="601"/>
      <c r="D824" s="562"/>
      <c r="E824" s="565"/>
      <c r="F824" s="24" t="s">
        <v>19</v>
      </c>
      <c r="G824" s="24" t="s">
        <v>22</v>
      </c>
      <c r="H824" s="24" t="s">
        <v>59</v>
      </c>
      <c r="I824" s="24" t="s">
        <v>797</v>
      </c>
      <c r="J824" s="480"/>
      <c r="K824" s="480"/>
      <c r="L824" s="556"/>
      <c r="M824" s="511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92">SUM(N824:T824)</f>
        <v>0</v>
      </c>
      <c r="V824" s="173" t="s">
        <v>8</v>
      </c>
      <c r="W824" s="94">
        <v>0</v>
      </c>
      <c r="X824" s="94">
        <v>0</v>
      </c>
      <c r="Y824" s="94">
        <v>0</v>
      </c>
      <c r="Z824" s="94">
        <v>0</v>
      </c>
      <c r="AA824" s="94">
        <v>0</v>
      </c>
      <c r="AB824" s="94">
        <v>0</v>
      </c>
      <c r="AC824" s="94">
        <v>0</v>
      </c>
      <c r="AD824" s="94">
        <v>0</v>
      </c>
      <c r="AE824" s="94">
        <v>0</v>
      </c>
      <c r="AF824" s="94">
        <v>0</v>
      </c>
      <c r="AG824" s="94">
        <v>0</v>
      </c>
      <c r="AH824" s="9">
        <v>0</v>
      </c>
      <c r="AI824" s="9">
        <v>0</v>
      </c>
      <c r="AJ824" s="9">
        <v>0</v>
      </c>
      <c r="AK824" s="94">
        <v>0</v>
      </c>
      <c r="AL824" s="94">
        <v>0</v>
      </c>
      <c r="AM824" s="94">
        <v>0</v>
      </c>
      <c r="AN824" s="94">
        <v>0</v>
      </c>
      <c r="AO824" s="94">
        <v>0</v>
      </c>
      <c r="AP824" s="94">
        <v>0</v>
      </c>
      <c r="AQ824" s="94">
        <v>0</v>
      </c>
      <c r="AR824" s="94">
        <v>0</v>
      </c>
      <c r="AS824" s="94">
        <v>0</v>
      </c>
      <c r="AT824" s="94">
        <v>0</v>
      </c>
      <c r="AU824" s="9">
        <v>0</v>
      </c>
      <c r="AV824" s="303"/>
    </row>
    <row r="825" spans="1:48" ht="18" customHeight="1" x14ac:dyDescent="0.25">
      <c r="A825" s="419"/>
      <c r="B825" s="483"/>
      <c r="C825" s="601"/>
      <c r="D825" s="562"/>
      <c r="E825" s="565"/>
      <c r="F825" s="485" t="s">
        <v>39</v>
      </c>
      <c r="G825" s="485" t="s">
        <v>21</v>
      </c>
      <c r="H825" s="485" t="s">
        <v>59</v>
      </c>
      <c r="I825" s="485" t="s">
        <v>366</v>
      </c>
      <c r="J825" s="480"/>
      <c r="K825" s="480"/>
      <c r="L825" s="556"/>
      <c r="M825" s="511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205" t="s">
        <v>50</v>
      </c>
      <c r="W825" s="94">
        <v>0</v>
      </c>
      <c r="X825" s="94">
        <v>0</v>
      </c>
      <c r="Y825" s="94">
        <v>0</v>
      </c>
      <c r="Z825" s="94">
        <v>0</v>
      </c>
      <c r="AA825" s="94">
        <v>0</v>
      </c>
      <c r="AB825" s="94">
        <v>0</v>
      </c>
      <c r="AC825" s="94">
        <v>0</v>
      </c>
      <c r="AD825" s="94">
        <v>0</v>
      </c>
      <c r="AE825" s="94">
        <v>0</v>
      </c>
      <c r="AF825" s="94">
        <v>0</v>
      </c>
      <c r="AG825" s="94">
        <v>0</v>
      </c>
      <c r="AH825" s="9">
        <v>0</v>
      </c>
      <c r="AI825" s="9">
        <v>0</v>
      </c>
      <c r="AJ825" s="9">
        <v>0</v>
      </c>
      <c r="AK825" s="94">
        <v>0</v>
      </c>
      <c r="AL825" s="94">
        <v>0</v>
      </c>
      <c r="AM825" s="94">
        <v>0</v>
      </c>
      <c r="AN825" s="94">
        <v>0</v>
      </c>
      <c r="AO825" s="94">
        <v>0</v>
      </c>
      <c r="AP825" s="94">
        <v>0</v>
      </c>
      <c r="AQ825" s="94">
        <v>0</v>
      </c>
      <c r="AR825" s="94">
        <v>0</v>
      </c>
      <c r="AS825" s="94">
        <v>0</v>
      </c>
      <c r="AT825" s="94">
        <v>0</v>
      </c>
      <c r="AU825" s="9">
        <v>0</v>
      </c>
      <c r="AV825" s="303"/>
    </row>
    <row r="826" spans="1:48" x14ac:dyDescent="0.25">
      <c r="A826" s="419"/>
      <c r="B826" s="483"/>
      <c r="C826" s="601"/>
      <c r="D826" s="562"/>
      <c r="E826" s="565"/>
      <c r="F826" s="486"/>
      <c r="G826" s="486"/>
      <c r="H826" s="486"/>
      <c r="I826" s="486"/>
      <c r="J826" s="480"/>
      <c r="K826" s="480"/>
      <c r="L826" s="556"/>
      <c r="M826" s="511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92"/>
        <v>0</v>
      </c>
      <c r="V826" s="205" t="s">
        <v>51</v>
      </c>
      <c r="W826" s="94">
        <v>0</v>
      </c>
      <c r="X826" s="94">
        <v>0</v>
      </c>
      <c r="Y826" s="94">
        <v>0</v>
      </c>
      <c r="Z826" s="94">
        <v>0</v>
      </c>
      <c r="AA826" s="94">
        <v>0</v>
      </c>
      <c r="AB826" s="94">
        <v>0</v>
      </c>
      <c r="AC826" s="94">
        <v>0</v>
      </c>
      <c r="AD826" s="94">
        <v>0</v>
      </c>
      <c r="AE826" s="94">
        <v>0</v>
      </c>
      <c r="AF826" s="94">
        <v>0</v>
      </c>
      <c r="AG826" s="94">
        <v>0</v>
      </c>
      <c r="AH826" s="9">
        <v>0</v>
      </c>
      <c r="AI826" s="9">
        <v>0</v>
      </c>
      <c r="AJ826" s="9">
        <v>0</v>
      </c>
      <c r="AK826" s="94">
        <v>0</v>
      </c>
      <c r="AL826" s="94">
        <v>0</v>
      </c>
      <c r="AM826" s="94">
        <v>0</v>
      </c>
      <c r="AN826" s="94">
        <v>0</v>
      </c>
      <c r="AO826" s="94">
        <v>0</v>
      </c>
      <c r="AP826" s="94">
        <v>0</v>
      </c>
      <c r="AQ826" s="94">
        <v>0</v>
      </c>
      <c r="AR826" s="94">
        <v>0</v>
      </c>
      <c r="AS826" s="94">
        <v>0</v>
      </c>
      <c r="AT826" s="94">
        <v>0</v>
      </c>
      <c r="AU826" s="9">
        <v>0</v>
      </c>
      <c r="AV826" s="303"/>
    </row>
    <row r="827" spans="1:48" ht="15.75" customHeight="1" x14ac:dyDescent="0.25">
      <c r="A827" s="419"/>
      <c r="B827" s="483"/>
      <c r="C827" s="601"/>
      <c r="D827" s="562"/>
      <c r="E827" s="565"/>
      <c r="F827" s="486"/>
      <c r="G827" s="486"/>
      <c r="H827" s="486"/>
      <c r="I827" s="486"/>
      <c r="J827" s="480"/>
      <c r="K827" s="480"/>
      <c r="L827" s="556"/>
      <c r="M827" s="511"/>
      <c r="N827" s="86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9">
        <f t="shared" si="392"/>
        <v>0</v>
      </c>
      <c r="V827" s="205" t="s">
        <v>52</v>
      </c>
      <c r="W827" s="192">
        <v>0</v>
      </c>
      <c r="X827" s="192">
        <v>0</v>
      </c>
      <c r="Y827" s="192">
        <v>0</v>
      </c>
      <c r="Z827" s="192">
        <v>0</v>
      </c>
      <c r="AA827" s="192">
        <v>0</v>
      </c>
      <c r="AB827" s="192">
        <v>0</v>
      </c>
      <c r="AC827" s="192">
        <v>0</v>
      </c>
      <c r="AD827" s="192">
        <v>0</v>
      </c>
      <c r="AE827" s="192">
        <v>0</v>
      </c>
      <c r="AF827" s="192">
        <v>0</v>
      </c>
      <c r="AG827" s="192">
        <v>0</v>
      </c>
      <c r="AH827" s="86">
        <v>0</v>
      </c>
      <c r="AI827" s="86">
        <v>0</v>
      </c>
      <c r="AJ827" s="86">
        <v>0</v>
      </c>
      <c r="AK827" s="192">
        <v>0</v>
      </c>
      <c r="AL827" s="192">
        <v>0</v>
      </c>
      <c r="AM827" s="192">
        <v>0</v>
      </c>
      <c r="AN827" s="192">
        <v>0</v>
      </c>
      <c r="AO827" s="192">
        <v>0</v>
      </c>
      <c r="AP827" s="192">
        <v>0</v>
      </c>
      <c r="AQ827" s="192">
        <v>0</v>
      </c>
      <c r="AR827" s="192">
        <v>0</v>
      </c>
      <c r="AS827" s="192">
        <v>0</v>
      </c>
      <c r="AT827" s="192">
        <v>0</v>
      </c>
      <c r="AU827" s="86">
        <v>0</v>
      </c>
      <c r="AV827" s="303"/>
    </row>
    <row r="828" spans="1:48" x14ac:dyDescent="0.25">
      <c r="A828" s="419"/>
      <c r="B828" s="484"/>
      <c r="C828" s="602"/>
      <c r="D828" s="563"/>
      <c r="E828" s="566"/>
      <c r="F828" s="487"/>
      <c r="G828" s="487"/>
      <c r="H828" s="487"/>
      <c r="I828" s="487"/>
      <c r="J828" s="481"/>
      <c r="K828" s="481"/>
      <c r="L828" s="557"/>
      <c r="M828" s="512"/>
      <c r="N828" s="88">
        <f>SUM(N823:N827)</f>
        <v>0</v>
      </c>
      <c r="O828" s="88">
        <f t="shared" ref="O828:T828" si="393">SUM(O823:O827)</f>
        <v>0</v>
      </c>
      <c r="P828" s="88">
        <f t="shared" si="393"/>
        <v>0</v>
      </c>
      <c r="Q828" s="186">
        <f t="shared" si="393"/>
        <v>0</v>
      </c>
      <c r="R828" s="186">
        <f t="shared" si="393"/>
        <v>6.7750672499999993</v>
      </c>
      <c r="S828" s="186">
        <f t="shared" si="393"/>
        <v>0</v>
      </c>
      <c r="T828" s="186">
        <f t="shared" si="393"/>
        <v>0</v>
      </c>
      <c r="U828" s="186">
        <f t="shared" si="392"/>
        <v>6.7750672499999993</v>
      </c>
      <c r="V828" s="178" t="s">
        <v>11</v>
      </c>
      <c r="W828" s="201">
        <f t="shared" ref="W828:AU828" si="394">SUM(W823:W827)</f>
        <v>0</v>
      </c>
      <c r="X828" s="201">
        <f t="shared" si="394"/>
        <v>0</v>
      </c>
      <c r="Y828" s="201">
        <f t="shared" si="394"/>
        <v>0</v>
      </c>
      <c r="Z828" s="201">
        <f t="shared" si="394"/>
        <v>0</v>
      </c>
      <c r="AA828" s="201">
        <f t="shared" si="394"/>
        <v>0</v>
      </c>
      <c r="AB828" s="201">
        <f t="shared" si="394"/>
        <v>0</v>
      </c>
      <c r="AC828" s="201">
        <f t="shared" si="394"/>
        <v>0</v>
      </c>
      <c r="AD828" s="201">
        <f t="shared" si="394"/>
        <v>0</v>
      </c>
      <c r="AE828" s="201">
        <f t="shared" si="394"/>
        <v>0</v>
      </c>
      <c r="AF828" s="201">
        <f t="shared" si="394"/>
        <v>0</v>
      </c>
      <c r="AG828" s="201">
        <f t="shared" si="394"/>
        <v>0</v>
      </c>
      <c r="AH828" s="202">
        <f t="shared" si="394"/>
        <v>0</v>
      </c>
      <c r="AI828" s="202">
        <f t="shared" si="394"/>
        <v>0</v>
      </c>
      <c r="AJ828" s="202">
        <f t="shared" si="394"/>
        <v>0</v>
      </c>
      <c r="AK828" s="201">
        <f t="shared" si="394"/>
        <v>0</v>
      </c>
      <c r="AL828" s="201">
        <f t="shared" si="394"/>
        <v>0</v>
      </c>
      <c r="AM828" s="201">
        <f t="shared" si="394"/>
        <v>0</v>
      </c>
      <c r="AN828" s="201">
        <f t="shared" si="394"/>
        <v>0</v>
      </c>
      <c r="AO828" s="201">
        <f t="shared" si="394"/>
        <v>0</v>
      </c>
      <c r="AP828" s="201">
        <f t="shared" si="394"/>
        <v>0</v>
      </c>
      <c r="AQ828" s="201">
        <f t="shared" si="394"/>
        <v>0</v>
      </c>
      <c r="AR828" s="201">
        <f t="shared" si="394"/>
        <v>0</v>
      </c>
      <c r="AS828" s="201">
        <f t="shared" si="394"/>
        <v>0</v>
      </c>
      <c r="AT828" s="201">
        <f t="shared" si="394"/>
        <v>0</v>
      </c>
      <c r="AU828" s="202">
        <f t="shared" si="394"/>
        <v>0</v>
      </c>
      <c r="AV828" s="333"/>
    </row>
    <row r="829" spans="1:48" ht="15.75" customHeight="1" x14ac:dyDescent="0.25">
      <c r="A829" s="419"/>
      <c r="B829" s="482" t="s">
        <v>798</v>
      </c>
      <c r="C829" s="600" t="s">
        <v>799</v>
      </c>
      <c r="D829" s="561" t="s">
        <v>628</v>
      </c>
      <c r="E829" s="564" t="s">
        <v>800</v>
      </c>
      <c r="F829" s="6" t="s">
        <v>18</v>
      </c>
      <c r="G829" s="6" t="s">
        <v>20</v>
      </c>
      <c r="H829" s="6" t="s">
        <v>296</v>
      </c>
      <c r="I829" s="6" t="s">
        <v>296</v>
      </c>
      <c r="J829" s="479">
        <v>2020</v>
      </c>
      <c r="K829" s="479">
        <v>2022</v>
      </c>
      <c r="L829" s="488">
        <v>263.85000000000002</v>
      </c>
      <c r="M829" s="510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205" t="s">
        <v>3</v>
      </c>
      <c r="W829" s="94">
        <v>3.4</v>
      </c>
      <c r="X829" s="94">
        <f t="shared" ref="X829:AS829" si="395">SUM(X830:X832)</f>
        <v>0</v>
      </c>
      <c r="Y829" s="94">
        <f t="shared" si="395"/>
        <v>0</v>
      </c>
      <c r="Z829" s="94">
        <f t="shared" si="395"/>
        <v>0</v>
      </c>
      <c r="AA829" s="94">
        <f t="shared" si="395"/>
        <v>0</v>
      </c>
      <c r="AB829" s="94">
        <f t="shared" si="395"/>
        <v>0</v>
      </c>
      <c r="AC829" s="94">
        <f t="shared" si="395"/>
        <v>0</v>
      </c>
      <c r="AD829" s="94">
        <f t="shared" si="395"/>
        <v>0</v>
      </c>
      <c r="AE829" s="94">
        <f t="shared" si="395"/>
        <v>0</v>
      </c>
      <c r="AF829" s="94">
        <f t="shared" si="395"/>
        <v>0</v>
      </c>
      <c r="AG829" s="94">
        <f t="shared" si="395"/>
        <v>0</v>
      </c>
      <c r="AH829" s="94">
        <f t="shared" si="395"/>
        <v>0</v>
      </c>
      <c r="AI829" s="94">
        <f t="shared" si="395"/>
        <v>0</v>
      </c>
      <c r="AJ829" s="94">
        <f t="shared" si="395"/>
        <v>0</v>
      </c>
      <c r="AK829" s="94">
        <f t="shared" si="395"/>
        <v>0</v>
      </c>
      <c r="AL829" s="94">
        <f t="shared" si="395"/>
        <v>0</v>
      </c>
      <c r="AM829" s="94">
        <f t="shared" si="395"/>
        <v>0</v>
      </c>
      <c r="AN829" s="94">
        <f t="shared" si="395"/>
        <v>0</v>
      </c>
      <c r="AO829" s="94">
        <f t="shared" si="395"/>
        <v>0</v>
      </c>
      <c r="AP829" s="94">
        <f t="shared" si="395"/>
        <v>0</v>
      </c>
      <c r="AQ829" s="94">
        <f t="shared" si="395"/>
        <v>0</v>
      </c>
      <c r="AR829" s="94">
        <f t="shared" si="395"/>
        <v>0</v>
      </c>
      <c r="AS829" s="94">
        <f t="shared" si="395"/>
        <v>0</v>
      </c>
      <c r="AT829" s="94">
        <v>0</v>
      </c>
      <c r="AU829" s="9">
        <v>0</v>
      </c>
      <c r="AV829" s="303"/>
    </row>
    <row r="830" spans="1:48" s="276" customFormat="1" ht="15.75" hidden="1" customHeight="1" x14ac:dyDescent="0.2">
      <c r="A830" s="419"/>
      <c r="B830" s="483"/>
      <c r="C830" s="601"/>
      <c r="D830" s="562"/>
      <c r="E830" s="565"/>
      <c r="F830" s="287"/>
      <c r="G830" s="287"/>
      <c r="H830" s="273"/>
      <c r="I830" s="273"/>
      <c r="J830" s="480"/>
      <c r="K830" s="480"/>
      <c r="L830" s="556"/>
      <c r="M830" s="511"/>
      <c r="N830" s="278"/>
      <c r="O830" s="278"/>
      <c r="P830" s="278"/>
      <c r="Q830" s="278"/>
      <c r="R830" s="278"/>
      <c r="S830" s="278"/>
      <c r="T830" s="278"/>
      <c r="U830" s="278"/>
      <c r="V830" s="288" t="s">
        <v>974</v>
      </c>
      <c r="W830" s="275"/>
      <c r="X830" s="275"/>
      <c r="Y830" s="275"/>
      <c r="Z830" s="275"/>
      <c r="AA830" s="275"/>
      <c r="AB830" s="275"/>
      <c r="AC830" s="275"/>
      <c r="AD830" s="275"/>
      <c r="AE830" s="275"/>
      <c r="AF830" s="275"/>
      <c r="AG830" s="275"/>
      <c r="AH830" s="278"/>
      <c r="AI830" s="278"/>
      <c r="AJ830" s="278"/>
      <c r="AK830" s="275"/>
      <c r="AL830" s="275"/>
      <c r="AM830" s="275"/>
      <c r="AN830" s="275"/>
      <c r="AO830" s="275"/>
      <c r="AP830" s="275"/>
      <c r="AQ830" s="275"/>
      <c r="AR830" s="275"/>
      <c r="AS830" s="275"/>
      <c r="AT830" s="275"/>
      <c r="AU830" s="278"/>
      <c r="AV830" s="331"/>
    </row>
    <row r="831" spans="1:48" s="276" customFormat="1" ht="39" hidden="1" customHeight="1" x14ac:dyDescent="0.2">
      <c r="A831" s="419"/>
      <c r="B831" s="483"/>
      <c r="C831" s="601"/>
      <c r="D831" s="562"/>
      <c r="E831" s="565"/>
      <c r="F831" s="287"/>
      <c r="G831" s="287"/>
      <c r="H831" s="273"/>
      <c r="I831" s="273"/>
      <c r="J831" s="480"/>
      <c r="K831" s="480"/>
      <c r="L831" s="556"/>
      <c r="M831" s="511"/>
      <c r="N831" s="278"/>
      <c r="O831" s="278"/>
      <c r="P831" s="278"/>
      <c r="Q831" s="278"/>
      <c r="R831" s="278"/>
      <c r="S831" s="278"/>
      <c r="T831" s="278"/>
      <c r="U831" s="278"/>
      <c r="V831" s="288" t="s">
        <v>975</v>
      </c>
      <c r="W831" s="275"/>
      <c r="X831" s="275"/>
      <c r="Y831" s="275"/>
      <c r="Z831" s="275"/>
      <c r="AA831" s="275"/>
      <c r="AB831" s="275"/>
      <c r="AC831" s="275"/>
      <c r="AD831" s="275"/>
      <c r="AE831" s="275"/>
      <c r="AF831" s="275"/>
      <c r="AG831" s="275"/>
      <c r="AH831" s="278"/>
      <c r="AI831" s="278"/>
      <c r="AJ831" s="278"/>
      <c r="AK831" s="275"/>
      <c r="AL831" s="275"/>
      <c r="AM831" s="275"/>
      <c r="AN831" s="275"/>
      <c r="AO831" s="275"/>
      <c r="AP831" s="275"/>
      <c r="AQ831" s="275"/>
      <c r="AR831" s="275"/>
      <c r="AS831" s="275"/>
      <c r="AT831" s="275"/>
      <c r="AU831" s="278"/>
      <c r="AV831" s="331"/>
    </row>
    <row r="832" spans="1:48" s="276" customFormat="1" ht="39" hidden="1" customHeight="1" x14ac:dyDescent="0.2">
      <c r="A832" s="419"/>
      <c r="B832" s="483"/>
      <c r="C832" s="601"/>
      <c r="D832" s="562"/>
      <c r="E832" s="565"/>
      <c r="F832" s="287"/>
      <c r="G832" s="287"/>
      <c r="H832" s="273"/>
      <c r="I832" s="273"/>
      <c r="J832" s="480"/>
      <c r="K832" s="480"/>
      <c r="L832" s="556"/>
      <c r="M832" s="511"/>
      <c r="N832" s="278"/>
      <c r="O832" s="278"/>
      <c r="P832" s="278"/>
      <c r="Q832" s="278"/>
      <c r="R832" s="278"/>
      <c r="S832" s="278"/>
      <c r="T832" s="278"/>
      <c r="U832" s="278"/>
      <c r="V832" s="288" t="s">
        <v>976</v>
      </c>
      <c r="W832" s="275"/>
      <c r="X832" s="275"/>
      <c r="Y832" s="275"/>
      <c r="Z832" s="275"/>
      <c r="AA832" s="275"/>
      <c r="AB832" s="275"/>
      <c r="AC832" s="275"/>
      <c r="AD832" s="275"/>
      <c r="AE832" s="275"/>
      <c r="AF832" s="275"/>
      <c r="AG832" s="275"/>
      <c r="AH832" s="278"/>
      <c r="AI832" s="278"/>
      <c r="AJ832" s="278"/>
      <c r="AK832" s="275"/>
      <c r="AL832" s="275"/>
      <c r="AM832" s="275"/>
      <c r="AN832" s="275"/>
      <c r="AO832" s="275"/>
      <c r="AP832" s="275"/>
      <c r="AQ832" s="275"/>
      <c r="AR832" s="275"/>
      <c r="AS832" s="275"/>
      <c r="AT832" s="275"/>
      <c r="AU832" s="278"/>
      <c r="AV832" s="331"/>
    </row>
    <row r="833" spans="1:48" ht="18" customHeight="1" x14ac:dyDescent="0.25">
      <c r="A833" s="419"/>
      <c r="B833" s="483"/>
      <c r="C833" s="601"/>
      <c r="D833" s="562"/>
      <c r="E833" s="565"/>
      <c r="F833" s="24" t="s">
        <v>19</v>
      </c>
      <c r="G833" s="24" t="s">
        <v>22</v>
      </c>
      <c r="H833" s="6" t="s">
        <v>296</v>
      </c>
      <c r="I833" s="6" t="s">
        <v>296</v>
      </c>
      <c r="J833" s="480"/>
      <c r="K833" s="480"/>
      <c r="L833" s="556"/>
      <c r="M833" s="511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73" t="s">
        <v>8</v>
      </c>
      <c r="W833" s="94">
        <v>0</v>
      </c>
      <c r="X833" s="94">
        <v>0</v>
      </c>
      <c r="Y833" s="94">
        <v>0</v>
      </c>
      <c r="Z833" s="94">
        <v>0</v>
      </c>
      <c r="AA833" s="94">
        <v>0</v>
      </c>
      <c r="AB833" s="94">
        <v>0</v>
      </c>
      <c r="AC833" s="94">
        <v>0</v>
      </c>
      <c r="AD833" s="94">
        <v>0</v>
      </c>
      <c r="AE833" s="94">
        <v>0</v>
      </c>
      <c r="AF833" s="94">
        <v>0</v>
      </c>
      <c r="AG833" s="94">
        <v>0</v>
      </c>
      <c r="AH833" s="9">
        <v>0</v>
      </c>
      <c r="AI833" s="9">
        <v>0</v>
      </c>
      <c r="AJ833" s="9">
        <v>0</v>
      </c>
      <c r="AK833" s="94">
        <v>0</v>
      </c>
      <c r="AL833" s="94">
        <v>0</v>
      </c>
      <c r="AM833" s="94">
        <v>0</v>
      </c>
      <c r="AN833" s="94">
        <v>0</v>
      </c>
      <c r="AO833" s="94">
        <v>0</v>
      </c>
      <c r="AP833" s="94">
        <v>0</v>
      </c>
      <c r="AQ833" s="94">
        <v>0</v>
      </c>
      <c r="AR833" s="94">
        <v>0</v>
      </c>
      <c r="AS833" s="94">
        <v>0</v>
      </c>
      <c r="AT833" s="94">
        <v>0</v>
      </c>
      <c r="AU833" s="9">
        <v>0</v>
      </c>
      <c r="AV833" s="303"/>
    </row>
    <row r="834" spans="1:48" ht="22.5" customHeight="1" x14ac:dyDescent="0.25">
      <c r="A834" s="419"/>
      <c r="B834" s="483"/>
      <c r="C834" s="601"/>
      <c r="D834" s="562"/>
      <c r="E834" s="565"/>
      <c r="F834" s="485" t="s">
        <v>39</v>
      </c>
      <c r="G834" s="485" t="s">
        <v>21</v>
      </c>
      <c r="H834" s="485" t="s">
        <v>678</v>
      </c>
      <c r="I834" s="485" t="s">
        <v>801</v>
      </c>
      <c r="J834" s="480"/>
      <c r="K834" s="480"/>
      <c r="L834" s="556"/>
      <c r="M834" s="511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205" t="s">
        <v>50</v>
      </c>
      <c r="W834" s="94">
        <v>0</v>
      </c>
      <c r="X834" s="94">
        <v>0</v>
      </c>
      <c r="Y834" s="94">
        <v>0</v>
      </c>
      <c r="Z834" s="94">
        <v>0</v>
      </c>
      <c r="AA834" s="94">
        <v>0</v>
      </c>
      <c r="AB834" s="94">
        <v>0</v>
      </c>
      <c r="AC834" s="94">
        <v>0</v>
      </c>
      <c r="AD834" s="94">
        <v>0</v>
      </c>
      <c r="AE834" s="94">
        <v>0</v>
      </c>
      <c r="AF834" s="94">
        <v>0</v>
      </c>
      <c r="AG834" s="94">
        <v>0</v>
      </c>
      <c r="AH834" s="9">
        <v>0</v>
      </c>
      <c r="AI834" s="9">
        <v>0</v>
      </c>
      <c r="AJ834" s="9">
        <v>0</v>
      </c>
      <c r="AK834" s="94">
        <v>0</v>
      </c>
      <c r="AL834" s="94">
        <v>0</v>
      </c>
      <c r="AM834" s="94">
        <v>0</v>
      </c>
      <c r="AN834" s="94">
        <v>0</v>
      </c>
      <c r="AO834" s="94">
        <v>0</v>
      </c>
      <c r="AP834" s="94">
        <v>0</v>
      </c>
      <c r="AQ834" s="94">
        <v>0</v>
      </c>
      <c r="AR834" s="94">
        <v>0</v>
      </c>
      <c r="AS834" s="94">
        <v>0</v>
      </c>
      <c r="AT834" s="94">
        <v>0</v>
      </c>
      <c r="AU834" s="9">
        <v>0</v>
      </c>
      <c r="AV834" s="303"/>
    </row>
    <row r="835" spans="1:48" x14ac:dyDescent="0.25">
      <c r="A835" s="419"/>
      <c r="B835" s="483"/>
      <c r="C835" s="601"/>
      <c r="D835" s="562"/>
      <c r="E835" s="565"/>
      <c r="F835" s="486"/>
      <c r="G835" s="486"/>
      <c r="H835" s="486"/>
      <c r="I835" s="486"/>
      <c r="J835" s="480"/>
      <c r="K835" s="480"/>
      <c r="L835" s="556"/>
      <c r="M835" s="511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205" t="s">
        <v>51</v>
      </c>
      <c r="W835" s="94">
        <v>0</v>
      </c>
      <c r="X835" s="94">
        <v>0</v>
      </c>
      <c r="Y835" s="94">
        <v>0</v>
      </c>
      <c r="Z835" s="94">
        <v>0</v>
      </c>
      <c r="AA835" s="94">
        <v>0</v>
      </c>
      <c r="AB835" s="94">
        <v>0</v>
      </c>
      <c r="AC835" s="94">
        <v>0</v>
      </c>
      <c r="AD835" s="94">
        <v>0</v>
      </c>
      <c r="AE835" s="94">
        <v>0</v>
      </c>
      <c r="AF835" s="94">
        <v>0</v>
      </c>
      <c r="AG835" s="94">
        <v>0</v>
      </c>
      <c r="AH835" s="9">
        <v>0</v>
      </c>
      <c r="AI835" s="9">
        <v>0</v>
      </c>
      <c r="AJ835" s="9">
        <v>0</v>
      </c>
      <c r="AK835" s="94">
        <v>0</v>
      </c>
      <c r="AL835" s="94">
        <v>0</v>
      </c>
      <c r="AM835" s="94">
        <v>0</v>
      </c>
      <c r="AN835" s="94">
        <v>0</v>
      </c>
      <c r="AO835" s="94">
        <v>0</v>
      </c>
      <c r="AP835" s="94">
        <v>0</v>
      </c>
      <c r="AQ835" s="94">
        <v>0</v>
      </c>
      <c r="AR835" s="94">
        <v>0</v>
      </c>
      <c r="AS835" s="94">
        <v>0</v>
      </c>
      <c r="AT835" s="94">
        <v>0</v>
      </c>
      <c r="AU835" s="9">
        <v>0</v>
      </c>
      <c r="AV835" s="303"/>
    </row>
    <row r="836" spans="1:48" ht="15.75" customHeight="1" x14ac:dyDescent="0.25">
      <c r="A836" s="419"/>
      <c r="B836" s="483"/>
      <c r="C836" s="601"/>
      <c r="D836" s="562"/>
      <c r="E836" s="565"/>
      <c r="F836" s="486"/>
      <c r="G836" s="486"/>
      <c r="H836" s="486"/>
      <c r="I836" s="486"/>
      <c r="J836" s="480"/>
      <c r="K836" s="480"/>
      <c r="L836" s="556"/>
      <c r="M836" s="511"/>
      <c r="N836" s="86">
        <v>0</v>
      </c>
      <c r="O836" s="86">
        <v>263.85007000000002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9">
        <f>SUM(N836:T836)</f>
        <v>263.85007000000002</v>
      </c>
      <c r="V836" s="205" t="s">
        <v>52</v>
      </c>
      <c r="W836" s="192">
        <v>0</v>
      </c>
      <c r="X836" s="192">
        <f>SUM(X837:X839)</f>
        <v>0</v>
      </c>
      <c r="Y836" s="192">
        <f t="shared" ref="Y836:AU836" si="396">SUM(Y837:Y839)</f>
        <v>0</v>
      </c>
      <c r="Z836" s="192">
        <f t="shared" si="396"/>
        <v>0</v>
      </c>
      <c r="AA836" s="192">
        <f t="shared" si="396"/>
        <v>0</v>
      </c>
      <c r="AB836" s="192">
        <f t="shared" si="396"/>
        <v>0</v>
      </c>
      <c r="AC836" s="192">
        <f t="shared" si="396"/>
        <v>0</v>
      </c>
      <c r="AD836" s="192">
        <f t="shared" si="396"/>
        <v>0</v>
      </c>
      <c r="AE836" s="192">
        <f t="shared" si="396"/>
        <v>0</v>
      </c>
      <c r="AF836" s="192">
        <f t="shared" si="396"/>
        <v>0</v>
      </c>
      <c r="AG836" s="192">
        <f t="shared" si="396"/>
        <v>0</v>
      </c>
      <c r="AH836" s="192">
        <f t="shared" si="396"/>
        <v>0</v>
      </c>
      <c r="AI836" s="192">
        <f t="shared" si="396"/>
        <v>0</v>
      </c>
      <c r="AJ836" s="192">
        <f t="shared" si="396"/>
        <v>0</v>
      </c>
      <c r="AK836" s="192">
        <f t="shared" si="396"/>
        <v>0</v>
      </c>
      <c r="AL836" s="192">
        <f t="shared" si="396"/>
        <v>0</v>
      </c>
      <c r="AM836" s="192">
        <f t="shared" si="396"/>
        <v>0</v>
      </c>
      <c r="AN836" s="192">
        <f t="shared" si="396"/>
        <v>0</v>
      </c>
      <c r="AO836" s="192">
        <f t="shared" si="396"/>
        <v>0</v>
      </c>
      <c r="AP836" s="192">
        <f t="shared" si="396"/>
        <v>0</v>
      </c>
      <c r="AQ836" s="192">
        <f t="shared" si="396"/>
        <v>0</v>
      </c>
      <c r="AR836" s="192">
        <f t="shared" si="396"/>
        <v>0</v>
      </c>
      <c r="AS836" s="192">
        <f t="shared" si="396"/>
        <v>0</v>
      </c>
      <c r="AT836" s="192">
        <f t="shared" si="396"/>
        <v>0</v>
      </c>
      <c r="AU836" s="192">
        <f t="shared" si="396"/>
        <v>0</v>
      </c>
      <c r="AV836" s="303"/>
    </row>
    <row r="837" spans="1:48" s="276" customFormat="1" ht="15.75" hidden="1" customHeight="1" x14ac:dyDescent="0.2">
      <c r="A837" s="419"/>
      <c r="B837" s="483"/>
      <c r="C837" s="601"/>
      <c r="D837" s="562"/>
      <c r="E837" s="565"/>
      <c r="F837" s="486"/>
      <c r="G837" s="486"/>
      <c r="H837" s="486"/>
      <c r="I837" s="486"/>
      <c r="J837" s="480"/>
      <c r="K837" s="480"/>
      <c r="L837" s="556"/>
      <c r="M837" s="511"/>
      <c r="N837" s="289"/>
      <c r="O837" s="289"/>
      <c r="P837" s="289"/>
      <c r="Q837" s="289"/>
      <c r="R837" s="289"/>
      <c r="S837" s="289"/>
      <c r="T837" s="289"/>
      <c r="U837" s="278"/>
      <c r="V837" s="288" t="s">
        <v>977</v>
      </c>
      <c r="W837" s="290"/>
      <c r="X837" s="290"/>
      <c r="Y837" s="290"/>
      <c r="Z837" s="290"/>
      <c r="AA837" s="290"/>
      <c r="AB837" s="290"/>
      <c r="AC837" s="290"/>
      <c r="AD837" s="290"/>
      <c r="AE837" s="290"/>
      <c r="AF837" s="290"/>
      <c r="AG837" s="290"/>
      <c r="AH837" s="289"/>
      <c r="AI837" s="289"/>
      <c r="AJ837" s="289"/>
      <c r="AK837" s="290"/>
      <c r="AL837" s="290"/>
      <c r="AM837" s="290"/>
      <c r="AN837" s="290"/>
      <c r="AO837" s="290"/>
      <c r="AP837" s="290"/>
      <c r="AQ837" s="290"/>
      <c r="AR837" s="290"/>
      <c r="AS837" s="290"/>
      <c r="AT837" s="290"/>
      <c r="AU837" s="289"/>
      <c r="AV837" s="331"/>
    </row>
    <row r="838" spans="1:48" s="276" customFormat="1" ht="27.75" hidden="1" customHeight="1" x14ac:dyDescent="0.2">
      <c r="A838" s="419"/>
      <c r="B838" s="483"/>
      <c r="C838" s="601"/>
      <c r="D838" s="562"/>
      <c r="E838" s="565"/>
      <c r="F838" s="486"/>
      <c r="G838" s="486"/>
      <c r="H838" s="486"/>
      <c r="I838" s="486"/>
      <c r="J838" s="480"/>
      <c r="K838" s="480"/>
      <c r="L838" s="556"/>
      <c r="M838" s="511"/>
      <c r="N838" s="289"/>
      <c r="O838" s="289"/>
      <c r="P838" s="289"/>
      <c r="Q838" s="289"/>
      <c r="R838" s="289"/>
      <c r="S838" s="289"/>
      <c r="T838" s="289"/>
      <c r="U838" s="278"/>
      <c r="V838" s="288" t="s">
        <v>978</v>
      </c>
      <c r="W838" s="290"/>
      <c r="X838" s="290"/>
      <c r="Y838" s="290"/>
      <c r="Z838" s="290"/>
      <c r="AA838" s="290"/>
      <c r="AB838" s="290"/>
      <c r="AC838" s="290"/>
      <c r="AD838" s="290"/>
      <c r="AE838" s="290"/>
      <c r="AF838" s="290"/>
      <c r="AG838" s="290"/>
      <c r="AH838" s="289"/>
      <c r="AI838" s="289"/>
      <c r="AJ838" s="289"/>
      <c r="AK838" s="290"/>
      <c r="AL838" s="290"/>
      <c r="AM838" s="290"/>
      <c r="AN838" s="290"/>
      <c r="AO838" s="290"/>
      <c r="AP838" s="290"/>
      <c r="AQ838" s="290"/>
      <c r="AR838" s="290"/>
      <c r="AS838" s="290"/>
      <c r="AT838" s="290"/>
      <c r="AU838" s="289"/>
      <c r="AV838" s="331"/>
    </row>
    <row r="839" spans="1:48" s="276" customFormat="1" ht="28.5" hidden="1" customHeight="1" x14ac:dyDescent="0.2">
      <c r="A839" s="419"/>
      <c r="B839" s="483"/>
      <c r="C839" s="601"/>
      <c r="D839" s="562"/>
      <c r="E839" s="565"/>
      <c r="F839" s="486"/>
      <c r="G839" s="486"/>
      <c r="H839" s="486"/>
      <c r="I839" s="486"/>
      <c r="J839" s="480"/>
      <c r="K839" s="480"/>
      <c r="L839" s="556"/>
      <c r="M839" s="511"/>
      <c r="N839" s="289"/>
      <c r="O839" s="289"/>
      <c r="P839" s="289"/>
      <c r="Q839" s="289"/>
      <c r="R839" s="289"/>
      <c r="S839" s="289"/>
      <c r="T839" s="289"/>
      <c r="U839" s="278"/>
      <c r="V839" s="288" t="s">
        <v>979</v>
      </c>
      <c r="W839" s="290"/>
      <c r="X839" s="290"/>
      <c r="Y839" s="290"/>
      <c r="Z839" s="290"/>
      <c r="AA839" s="290"/>
      <c r="AB839" s="290"/>
      <c r="AC839" s="290"/>
      <c r="AD839" s="290"/>
      <c r="AE839" s="290"/>
      <c r="AF839" s="290"/>
      <c r="AG839" s="290"/>
      <c r="AH839" s="289"/>
      <c r="AI839" s="289"/>
      <c r="AJ839" s="289"/>
      <c r="AK839" s="290"/>
      <c r="AL839" s="290"/>
      <c r="AM839" s="290"/>
      <c r="AN839" s="290"/>
      <c r="AO839" s="290"/>
      <c r="AP839" s="290"/>
      <c r="AQ839" s="290"/>
      <c r="AR839" s="290"/>
      <c r="AS839" s="290"/>
      <c r="AT839" s="290"/>
      <c r="AU839" s="289"/>
      <c r="AV839" s="331"/>
    </row>
    <row r="840" spans="1:48" x14ac:dyDescent="0.25">
      <c r="A840" s="420"/>
      <c r="B840" s="484"/>
      <c r="C840" s="602"/>
      <c r="D840" s="563"/>
      <c r="E840" s="566"/>
      <c r="F840" s="487"/>
      <c r="G840" s="487"/>
      <c r="H840" s="487"/>
      <c r="I840" s="487"/>
      <c r="J840" s="481"/>
      <c r="K840" s="481"/>
      <c r="L840" s="557"/>
      <c r="M840" s="512"/>
      <c r="N840" s="88">
        <f t="shared" ref="N840:T840" si="397">SUM(N829:N836)</f>
        <v>0</v>
      </c>
      <c r="O840" s="88">
        <f t="shared" si="397"/>
        <v>263.85007000000002</v>
      </c>
      <c r="P840" s="88">
        <f t="shared" si="397"/>
        <v>0.30079</v>
      </c>
      <c r="Q840" s="186">
        <f t="shared" si="397"/>
        <v>3.3999999999999998E-3</v>
      </c>
      <c r="R840" s="186">
        <f t="shared" si="397"/>
        <v>0</v>
      </c>
      <c r="S840" s="186">
        <f t="shared" si="397"/>
        <v>0</v>
      </c>
      <c r="T840" s="186">
        <f t="shared" si="397"/>
        <v>0</v>
      </c>
      <c r="U840" s="186">
        <f t="shared" ref="U840" si="398">SUM(N840:T840)</f>
        <v>264.15426000000002</v>
      </c>
      <c r="V840" s="178" t="s">
        <v>11</v>
      </c>
      <c r="W840" s="201">
        <f>SUM(W829:W836)</f>
        <v>3.4</v>
      </c>
      <c r="X840" s="201">
        <f t="shared" ref="X840:AS840" si="399">X829+X833+X834+X835+X836</f>
        <v>0</v>
      </c>
      <c r="Y840" s="201">
        <f t="shared" si="399"/>
        <v>0</v>
      </c>
      <c r="Z840" s="201">
        <f t="shared" si="399"/>
        <v>0</v>
      </c>
      <c r="AA840" s="201">
        <f t="shared" si="399"/>
        <v>0</v>
      </c>
      <c r="AB840" s="201">
        <f t="shared" si="399"/>
        <v>0</v>
      </c>
      <c r="AC840" s="201">
        <f t="shared" si="399"/>
        <v>0</v>
      </c>
      <c r="AD840" s="201">
        <f t="shared" si="399"/>
        <v>0</v>
      </c>
      <c r="AE840" s="201">
        <f t="shared" si="399"/>
        <v>0</v>
      </c>
      <c r="AF840" s="201">
        <f t="shared" si="399"/>
        <v>0</v>
      </c>
      <c r="AG840" s="201">
        <f t="shared" si="399"/>
        <v>0</v>
      </c>
      <c r="AH840" s="201">
        <f t="shared" si="399"/>
        <v>0</v>
      </c>
      <c r="AI840" s="201">
        <f t="shared" si="399"/>
        <v>0</v>
      </c>
      <c r="AJ840" s="201">
        <f t="shared" si="399"/>
        <v>0</v>
      </c>
      <c r="AK840" s="201">
        <f t="shared" si="399"/>
        <v>0</v>
      </c>
      <c r="AL840" s="201">
        <v>251949.81492</v>
      </c>
      <c r="AM840" s="201">
        <f t="shared" si="399"/>
        <v>0</v>
      </c>
      <c r="AN840" s="201">
        <f t="shared" si="399"/>
        <v>0</v>
      </c>
      <c r="AO840" s="201">
        <f t="shared" si="399"/>
        <v>0</v>
      </c>
      <c r="AP840" s="201">
        <f t="shared" si="399"/>
        <v>0</v>
      </c>
      <c r="AQ840" s="201">
        <f t="shared" si="399"/>
        <v>0</v>
      </c>
      <c r="AR840" s="201">
        <f t="shared" si="399"/>
        <v>0</v>
      </c>
      <c r="AS840" s="201">
        <f t="shared" si="399"/>
        <v>0</v>
      </c>
      <c r="AT840" s="201">
        <f>SUM(AT829:AT836)</f>
        <v>0</v>
      </c>
      <c r="AU840" s="202">
        <f>SUM(AU829:AU836)</f>
        <v>0</v>
      </c>
      <c r="AV840" s="333"/>
    </row>
    <row r="841" spans="1:48" ht="19.5" hidden="1" customHeight="1" x14ac:dyDescent="0.25">
      <c r="A841" s="503" t="s">
        <v>641</v>
      </c>
      <c r="B841" s="504"/>
      <c r="C841" s="504"/>
      <c r="D841" s="504"/>
      <c r="E841" s="504"/>
      <c r="F841" s="504"/>
      <c r="G841" s="504"/>
      <c r="H841" s="504"/>
      <c r="I841" s="504"/>
      <c r="J841" s="504"/>
      <c r="K841" s="504"/>
      <c r="L841" s="504"/>
      <c r="M841" s="504"/>
      <c r="N841" s="504"/>
      <c r="O841" s="504"/>
      <c r="P841" s="504"/>
      <c r="Q841" s="504"/>
      <c r="R841" s="504"/>
      <c r="S841" s="504"/>
      <c r="T841" s="504"/>
      <c r="U841" s="504"/>
      <c r="V841" s="504"/>
      <c r="W841" s="505"/>
      <c r="X841" s="505"/>
      <c r="Y841" s="505"/>
      <c r="Z841" s="505"/>
      <c r="AA841" s="505"/>
      <c r="AB841" s="505"/>
      <c r="AC841" s="505"/>
      <c r="AD841" s="505"/>
      <c r="AE841" s="505"/>
      <c r="AF841" s="505"/>
      <c r="AG841" s="505"/>
      <c r="AH841" s="505"/>
      <c r="AI841" s="505"/>
      <c r="AJ841" s="505"/>
      <c r="AK841" s="505"/>
      <c r="AL841" s="505"/>
      <c r="AM841" s="505"/>
      <c r="AN841" s="505"/>
      <c r="AO841" s="505"/>
      <c r="AP841" s="505"/>
      <c r="AQ841" s="505"/>
      <c r="AR841" s="505"/>
      <c r="AS841" s="505"/>
      <c r="AT841" s="505"/>
      <c r="AU841" s="505"/>
      <c r="AV841" s="506"/>
    </row>
    <row r="842" spans="1:48" hidden="1" x14ac:dyDescent="0.25">
      <c r="A842" s="527" t="s">
        <v>642</v>
      </c>
      <c r="B842" s="567"/>
      <c r="C842" s="567"/>
      <c r="D842" s="567"/>
      <c r="E842" s="567"/>
      <c r="F842" s="567"/>
      <c r="G842" s="567"/>
      <c r="H842" s="567"/>
      <c r="I842" s="567"/>
      <c r="J842" s="567"/>
      <c r="K842" s="567"/>
      <c r="L842" s="567"/>
      <c r="M842" s="567"/>
      <c r="N842" s="567"/>
      <c r="O842" s="567"/>
      <c r="P842" s="567"/>
      <c r="Q842" s="567"/>
      <c r="R842" s="567"/>
      <c r="S842" s="567"/>
      <c r="T842" s="567"/>
      <c r="U842" s="567"/>
      <c r="V842" s="568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89"/>
      <c r="AI842" s="189"/>
      <c r="AJ842" s="189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89"/>
      <c r="AV842" s="303"/>
    </row>
    <row r="843" spans="1:48" ht="15.75" hidden="1" customHeight="1" x14ac:dyDescent="0.25">
      <c r="A843" s="8"/>
      <c r="B843" s="491" t="s">
        <v>46</v>
      </c>
      <c r="C843" s="492"/>
      <c r="D843" s="492"/>
      <c r="E843" s="492"/>
      <c r="F843" s="492"/>
      <c r="G843" s="492"/>
      <c r="H843" s="492"/>
      <c r="I843" s="492"/>
      <c r="J843" s="492"/>
      <c r="K843" s="492"/>
      <c r="L843" s="492"/>
      <c r="M843" s="493"/>
      <c r="N843" s="86"/>
      <c r="O843" s="86"/>
      <c r="P843" s="86"/>
      <c r="Q843" s="86"/>
      <c r="R843" s="86"/>
      <c r="S843" s="86"/>
      <c r="T843" s="86"/>
      <c r="U843" s="9"/>
      <c r="V843" s="173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89"/>
      <c r="AI843" s="189"/>
      <c r="AJ843" s="189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89"/>
      <c r="AV843" s="303"/>
    </row>
    <row r="844" spans="1:48" hidden="1" x14ac:dyDescent="0.25">
      <c r="A844" s="547"/>
      <c r="B844" s="548"/>
      <c r="C844" s="548"/>
      <c r="D844" s="548"/>
      <c r="E844" s="549"/>
      <c r="F844" s="46"/>
      <c r="G844" s="46"/>
      <c r="H844" s="46"/>
      <c r="I844" s="46"/>
      <c r="J844" s="46"/>
      <c r="K844" s="46"/>
      <c r="L844" s="46"/>
      <c r="M844" s="46"/>
      <c r="N844" s="86">
        <f>N829+N823+N817+N811+N805+N798+N792+N786+N780+N774+N768+N761+N754+N748+N742</f>
        <v>31.936589000000001</v>
      </c>
      <c r="O844" s="86">
        <f t="shared" ref="O844:U844" si="400">O829+O823+O817+O811+O805+O798+O792+O786+O780+O774+O768+O761+O754+O748+O742</f>
        <v>80.827600000000018</v>
      </c>
      <c r="P844" s="86">
        <f t="shared" si="400"/>
        <v>45.117234889999999</v>
      </c>
      <c r="Q844" s="86">
        <f>Q829+Q823+Q817+Q811+Q805+Q798+Q792+W786+W780+Q774+Q768+Q761+Q754+Q748+Q742</f>
        <v>63.617600000000003</v>
      </c>
      <c r="R844" s="86">
        <f t="shared" si="400"/>
        <v>54.162794749999996</v>
      </c>
      <c r="S844" s="86">
        <f t="shared" si="400"/>
        <v>8.0007374999999996</v>
      </c>
      <c r="T844" s="86">
        <f t="shared" si="400"/>
        <v>8.0007374999999996</v>
      </c>
      <c r="U844" s="86">
        <f t="shared" si="400"/>
        <v>291.66329364000001</v>
      </c>
      <c r="V844" s="173" t="s">
        <v>3</v>
      </c>
      <c r="W844" s="192">
        <f>W829+W823+W817+W811+W805+W798+W792+AC786+AC780+W774+W768+W761+W754+W748+W742</f>
        <v>63617.599999999999</v>
      </c>
      <c r="X844" s="192">
        <f t="shared" ref="X844:AU844" si="401">X829+X823+X817+X811+X805+X798+X792+AD786+AD780+X774+X768+X761+X754+X748+X742</f>
        <v>0</v>
      </c>
      <c r="Y844" s="192">
        <f t="shared" si="401"/>
        <v>0</v>
      </c>
      <c r="Z844" s="192">
        <f t="shared" si="401"/>
        <v>0</v>
      </c>
      <c r="AA844" s="192">
        <f t="shared" si="401"/>
        <v>0</v>
      </c>
      <c r="AB844" s="192">
        <f t="shared" si="401"/>
        <v>0</v>
      </c>
      <c r="AC844" s="192">
        <f t="shared" si="401"/>
        <v>0</v>
      </c>
      <c r="AD844" s="192">
        <f t="shared" si="401"/>
        <v>0</v>
      </c>
      <c r="AE844" s="192">
        <f t="shared" si="401"/>
        <v>0</v>
      </c>
      <c r="AF844" s="192">
        <f t="shared" si="401"/>
        <v>0</v>
      </c>
      <c r="AG844" s="192">
        <f t="shared" si="401"/>
        <v>0</v>
      </c>
      <c r="AH844" s="86">
        <f t="shared" si="401"/>
        <v>0</v>
      </c>
      <c r="AI844" s="86">
        <f t="shared" si="401"/>
        <v>0</v>
      </c>
      <c r="AJ844" s="86">
        <f t="shared" si="401"/>
        <v>0</v>
      </c>
      <c r="AK844" s="192">
        <f t="shared" si="401"/>
        <v>169.93</v>
      </c>
      <c r="AL844" s="192">
        <f t="shared" si="401"/>
        <v>0</v>
      </c>
      <c r="AM844" s="192">
        <f t="shared" si="401"/>
        <v>0</v>
      </c>
      <c r="AN844" s="192">
        <f t="shared" si="401"/>
        <v>0</v>
      </c>
      <c r="AO844" s="192">
        <f t="shared" si="401"/>
        <v>0</v>
      </c>
      <c r="AP844" s="192">
        <f t="shared" si="401"/>
        <v>0</v>
      </c>
      <c r="AQ844" s="192">
        <f t="shared" si="401"/>
        <v>0</v>
      </c>
      <c r="AR844" s="192">
        <f t="shared" si="401"/>
        <v>0</v>
      </c>
      <c r="AS844" s="192">
        <f t="shared" si="401"/>
        <v>0</v>
      </c>
      <c r="AT844" s="192">
        <f t="shared" si="401"/>
        <v>0</v>
      </c>
      <c r="AU844" s="86">
        <f t="shared" si="401"/>
        <v>0</v>
      </c>
      <c r="AV844" s="303"/>
    </row>
    <row r="845" spans="1:48" ht="15.75" hidden="1" customHeight="1" x14ac:dyDescent="0.25">
      <c r="A845" s="550"/>
      <c r="B845" s="551"/>
      <c r="C845" s="551"/>
      <c r="D845" s="551"/>
      <c r="E845" s="552"/>
      <c r="F845" s="46"/>
      <c r="G845" s="46"/>
      <c r="H845" s="46"/>
      <c r="I845" s="46"/>
      <c r="J845" s="46"/>
      <c r="K845" s="46"/>
      <c r="L845" s="46"/>
      <c r="M845" s="46"/>
      <c r="N845" s="86">
        <f t="shared" ref="N845:P848" si="402">N833+N824+N818+N812+N806+N800+N793+N787+N781+N775+N769+N762+N755+N749+N743</f>
        <v>0</v>
      </c>
      <c r="O845" s="86">
        <f t="shared" si="402"/>
        <v>0</v>
      </c>
      <c r="P845" s="86">
        <f t="shared" si="402"/>
        <v>0</v>
      </c>
      <c r="Q845" s="86">
        <f>Q833+Q824+Q818+Q812+Q806+Q800+Q793+W787+W781+Q775+Q769+Q762+Q755+Q749+Q743</f>
        <v>0</v>
      </c>
      <c r="R845" s="86">
        <f t="shared" ref="R845:U848" si="403">R833+R824+R818+R812+R806+R800+R793+R787+R781+R775+R769+R762+R755+R749+R743</f>
        <v>0</v>
      </c>
      <c r="S845" s="86">
        <f t="shared" si="403"/>
        <v>0</v>
      </c>
      <c r="T845" s="86">
        <f t="shared" si="403"/>
        <v>0</v>
      </c>
      <c r="U845" s="86">
        <f t="shared" si="403"/>
        <v>0</v>
      </c>
      <c r="V845" s="173" t="s">
        <v>8</v>
      </c>
      <c r="W845" s="192">
        <f t="shared" ref="W845:AU848" si="404">W833+W824+W818+W812+W806+W800+W793+AC787+AC781+W775+W769+W762+W755+W749+W743</f>
        <v>0</v>
      </c>
      <c r="X845" s="192">
        <f t="shared" si="404"/>
        <v>0</v>
      </c>
      <c r="Y845" s="192">
        <f t="shared" si="404"/>
        <v>0</v>
      </c>
      <c r="Z845" s="192">
        <f t="shared" si="404"/>
        <v>0</v>
      </c>
      <c r="AA845" s="192">
        <f t="shared" si="404"/>
        <v>0</v>
      </c>
      <c r="AB845" s="192">
        <f t="shared" si="404"/>
        <v>0</v>
      </c>
      <c r="AC845" s="192">
        <f t="shared" si="404"/>
        <v>0</v>
      </c>
      <c r="AD845" s="192">
        <f t="shared" si="404"/>
        <v>0</v>
      </c>
      <c r="AE845" s="192">
        <f t="shared" si="404"/>
        <v>0</v>
      </c>
      <c r="AF845" s="192">
        <f t="shared" si="404"/>
        <v>0</v>
      </c>
      <c r="AG845" s="192">
        <f t="shared" si="404"/>
        <v>0</v>
      </c>
      <c r="AH845" s="86">
        <f t="shared" si="404"/>
        <v>0</v>
      </c>
      <c r="AI845" s="86">
        <f t="shared" si="404"/>
        <v>0</v>
      </c>
      <c r="AJ845" s="86">
        <f t="shared" si="404"/>
        <v>0</v>
      </c>
      <c r="AK845" s="192">
        <f t="shared" si="404"/>
        <v>0</v>
      </c>
      <c r="AL845" s="192">
        <f t="shared" si="404"/>
        <v>0</v>
      </c>
      <c r="AM845" s="192">
        <f t="shared" si="404"/>
        <v>0</v>
      </c>
      <c r="AN845" s="192">
        <f t="shared" si="404"/>
        <v>0</v>
      </c>
      <c r="AO845" s="192">
        <f t="shared" si="404"/>
        <v>0</v>
      </c>
      <c r="AP845" s="192">
        <f t="shared" si="404"/>
        <v>0</v>
      </c>
      <c r="AQ845" s="192">
        <f t="shared" si="404"/>
        <v>0</v>
      </c>
      <c r="AR845" s="192">
        <f t="shared" si="404"/>
        <v>0</v>
      </c>
      <c r="AS845" s="192">
        <f t="shared" si="404"/>
        <v>0</v>
      </c>
      <c r="AT845" s="192">
        <f t="shared" si="404"/>
        <v>0</v>
      </c>
      <c r="AU845" s="86">
        <f t="shared" si="404"/>
        <v>0</v>
      </c>
      <c r="AV845" s="303"/>
    </row>
    <row r="846" spans="1:48" ht="31.5" hidden="1" x14ac:dyDescent="0.25">
      <c r="A846" s="550"/>
      <c r="B846" s="551"/>
      <c r="C846" s="551"/>
      <c r="D846" s="551"/>
      <c r="E846" s="552"/>
      <c r="F846" s="46"/>
      <c r="G846" s="46"/>
      <c r="H846" s="46"/>
      <c r="I846" s="46"/>
      <c r="J846" s="46"/>
      <c r="K846" s="46"/>
      <c r="L846" s="46"/>
      <c r="M846" s="46"/>
      <c r="N846" s="86">
        <f t="shared" si="402"/>
        <v>0</v>
      </c>
      <c r="O846" s="86">
        <f t="shared" si="402"/>
        <v>0</v>
      </c>
      <c r="P846" s="86">
        <f t="shared" si="402"/>
        <v>0</v>
      </c>
      <c r="Q846" s="86">
        <f>Q834+Q825+Q819+Q813+Q807+Q801+Q794+W788+W782+Q776+Q770+Q763+Q756+Q750+Q744</f>
        <v>0</v>
      </c>
      <c r="R846" s="86">
        <f t="shared" si="403"/>
        <v>0</v>
      </c>
      <c r="S846" s="86">
        <f t="shared" si="403"/>
        <v>0</v>
      </c>
      <c r="T846" s="86">
        <f t="shared" si="403"/>
        <v>0</v>
      </c>
      <c r="U846" s="86">
        <f t="shared" si="403"/>
        <v>0</v>
      </c>
      <c r="V846" s="173" t="s">
        <v>50</v>
      </c>
      <c r="W846" s="192">
        <f t="shared" si="404"/>
        <v>0</v>
      </c>
      <c r="X846" s="192">
        <f t="shared" si="404"/>
        <v>0</v>
      </c>
      <c r="Y846" s="192">
        <f t="shared" si="404"/>
        <v>0</v>
      </c>
      <c r="Z846" s="192">
        <f t="shared" si="404"/>
        <v>0</v>
      </c>
      <c r="AA846" s="192">
        <f t="shared" si="404"/>
        <v>0</v>
      </c>
      <c r="AB846" s="192">
        <f t="shared" si="404"/>
        <v>0</v>
      </c>
      <c r="AC846" s="192">
        <f t="shared" si="404"/>
        <v>0</v>
      </c>
      <c r="AD846" s="192">
        <f t="shared" si="404"/>
        <v>0</v>
      </c>
      <c r="AE846" s="192">
        <f t="shared" si="404"/>
        <v>0</v>
      </c>
      <c r="AF846" s="192">
        <f t="shared" si="404"/>
        <v>0</v>
      </c>
      <c r="AG846" s="192">
        <f t="shared" si="404"/>
        <v>0</v>
      </c>
      <c r="AH846" s="86">
        <f t="shared" si="404"/>
        <v>0</v>
      </c>
      <c r="AI846" s="86">
        <f t="shared" si="404"/>
        <v>0</v>
      </c>
      <c r="AJ846" s="86">
        <f t="shared" si="404"/>
        <v>0</v>
      </c>
      <c r="AK846" s="192">
        <f t="shared" si="404"/>
        <v>0</v>
      </c>
      <c r="AL846" s="192">
        <f t="shared" si="404"/>
        <v>0</v>
      </c>
      <c r="AM846" s="192">
        <f t="shared" si="404"/>
        <v>0</v>
      </c>
      <c r="AN846" s="192">
        <f t="shared" si="404"/>
        <v>0</v>
      </c>
      <c r="AO846" s="192">
        <f t="shared" si="404"/>
        <v>0</v>
      </c>
      <c r="AP846" s="192">
        <f t="shared" si="404"/>
        <v>0</v>
      </c>
      <c r="AQ846" s="192">
        <f t="shared" si="404"/>
        <v>0</v>
      </c>
      <c r="AR846" s="192">
        <f t="shared" si="404"/>
        <v>0</v>
      </c>
      <c r="AS846" s="192">
        <f t="shared" si="404"/>
        <v>0</v>
      </c>
      <c r="AT846" s="192">
        <f t="shared" si="404"/>
        <v>0</v>
      </c>
      <c r="AU846" s="86">
        <f t="shared" si="404"/>
        <v>0</v>
      </c>
      <c r="AV846" s="303"/>
    </row>
    <row r="847" spans="1:48" hidden="1" x14ac:dyDescent="0.25">
      <c r="A847" s="550"/>
      <c r="B847" s="551"/>
      <c r="C847" s="551"/>
      <c r="D847" s="551"/>
      <c r="E847" s="552"/>
      <c r="F847" s="46"/>
      <c r="G847" s="46"/>
      <c r="H847" s="46"/>
      <c r="I847" s="46"/>
      <c r="J847" s="46"/>
      <c r="K847" s="46"/>
      <c r="L847" s="46"/>
      <c r="M847" s="46"/>
      <c r="N847" s="86">
        <f t="shared" si="402"/>
        <v>0</v>
      </c>
      <c r="O847" s="86">
        <f t="shared" si="402"/>
        <v>0</v>
      </c>
      <c r="P847" s="86">
        <f t="shared" si="402"/>
        <v>0</v>
      </c>
      <c r="Q847" s="86">
        <f>Q835+Q826+Q820+Q814+Q808+Q802+Q795+W789+W783+Q777+Q771+Q764+Q757+Q751+Q745</f>
        <v>0</v>
      </c>
      <c r="R847" s="86">
        <f t="shared" si="403"/>
        <v>0</v>
      </c>
      <c r="S847" s="86">
        <f t="shared" si="403"/>
        <v>0</v>
      </c>
      <c r="T847" s="86">
        <f t="shared" si="403"/>
        <v>0</v>
      </c>
      <c r="U847" s="86">
        <f t="shared" si="403"/>
        <v>0</v>
      </c>
      <c r="V847" s="173" t="s">
        <v>51</v>
      </c>
      <c r="W847" s="192">
        <f t="shared" si="404"/>
        <v>0</v>
      </c>
      <c r="X847" s="192">
        <f t="shared" si="404"/>
        <v>0</v>
      </c>
      <c r="Y847" s="192">
        <f t="shared" si="404"/>
        <v>0</v>
      </c>
      <c r="Z847" s="192">
        <f t="shared" si="404"/>
        <v>0</v>
      </c>
      <c r="AA847" s="192">
        <f t="shared" si="404"/>
        <v>0</v>
      </c>
      <c r="AB847" s="192">
        <f t="shared" si="404"/>
        <v>0</v>
      </c>
      <c r="AC847" s="192">
        <f t="shared" si="404"/>
        <v>0</v>
      </c>
      <c r="AD847" s="192">
        <f t="shared" si="404"/>
        <v>0</v>
      </c>
      <c r="AE847" s="192">
        <f t="shared" si="404"/>
        <v>0</v>
      </c>
      <c r="AF847" s="192">
        <f t="shared" si="404"/>
        <v>0</v>
      </c>
      <c r="AG847" s="192">
        <f t="shared" si="404"/>
        <v>0</v>
      </c>
      <c r="AH847" s="86">
        <f t="shared" si="404"/>
        <v>0</v>
      </c>
      <c r="AI847" s="86">
        <f t="shared" si="404"/>
        <v>0</v>
      </c>
      <c r="AJ847" s="86">
        <f t="shared" si="404"/>
        <v>0</v>
      </c>
      <c r="AK847" s="192">
        <f t="shared" si="404"/>
        <v>0</v>
      </c>
      <c r="AL847" s="192">
        <f t="shared" si="404"/>
        <v>0</v>
      </c>
      <c r="AM847" s="192">
        <f t="shared" si="404"/>
        <v>0</v>
      </c>
      <c r="AN847" s="192">
        <f t="shared" si="404"/>
        <v>0</v>
      </c>
      <c r="AO847" s="192">
        <f t="shared" si="404"/>
        <v>0</v>
      </c>
      <c r="AP847" s="192">
        <f t="shared" si="404"/>
        <v>0</v>
      </c>
      <c r="AQ847" s="192">
        <f t="shared" si="404"/>
        <v>0</v>
      </c>
      <c r="AR847" s="192">
        <f t="shared" si="404"/>
        <v>0</v>
      </c>
      <c r="AS847" s="192">
        <f t="shared" si="404"/>
        <v>0</v>
      </c>
      <c r="AT847" s="192">
        <f t="shared" si="404"/>
        <v>0</v>
      </c>
      <c r="AU847" s="86">
        <f t="shared" si="404"/>
        <v>0</v>
      </c>
      <c r="AV847" s="303"/>
    </row>
    <row r="848" spans="1:48" hidden="1" x14ac:dyDescent="0.25">
      <c r="A848" s="550"/>
      <c r="B848" s="551"/>
      <c r="C848" s="551"/>
      <c r="D848" s="551"/>
      <c r="E848" s="552"/>
      <c r="F848" s="46"/>
      <c r="G848" s="46"/>
      <c r="H848" s="46"/>
      <c r="I848" s="46"/>
      <c r="J848" s="46"/>
      <c r="K848" s="46"/>
      <c r="L848" s="46"/>
      <c r="M848" s="46"/>
      <c r="N848" s="86">
        <f t="shared" si="402"/>
        <v>0</v>
      </c>
      <c r="O848" s="86">
        <f t="shared" si="402"/>
        <v>297.74207000000001</v>
      </c>
      <c r="P848" s="86">
        <f t="shared" si="402"/>
        <v>0</v>
      </c>
      <c r="Q848" s="86">
        <f>Q836+Q827+Q821+Q815+Q809+Q803+Q796+W790+W784+Q778+Q772+Q765+Q758+Q752+Q746</f>
        <v>0</v>
      </c>
      <c r="R848" s="86">
        <f t="shared" si="403"/>
        <v>4.9589999999999996</v>
      </c>
      <c r="S848" s="86">
        <f t="shared" si="403"/>
        <v>0</v>
      </c>
      <c r="T848" s="86">
        <f t="shared" si="403"/>
        <v>0</v>
      </c>
      <c r="U848" s="86">
        <f t="shared" si="403"/>
        <v>302.70107000000002</v>
      </c>
      <c r="V848" s="173" t="s">
        <v>52</v>
      </c>
      <c r="W848" s="192">
        <f t="shared" si="404"/>
        <v>0</v>
      </c>
      <c r="X848" s="192">
        <f t="shared" si="404"/>
        <v>0</v>
      </c>
      <c r="Y848" s="192">
        <f t="shared" si="404"/>
        <v>0</v>
      </c>
      <c r="Z848" s="192">
        <f t="shared" si="404"/>
        <v>0</v>
      </c>
      <c r="AA848" s="192">
        <f t="shared" si="404"/>
        <v>0</v>
      </c>
      <c r="AB848" s="192">
        <f t="shared" si="404"/>
        <v>0</v>
      </c>
      <c r="AC848" s="192">
        <f t="shared" si="404"/>
        <v>0</v>
      </c>
      <c r="AD848" s="192">
        <f t="shared" si="404"/>
        <v>0</v>
      </c>
      <c r="AE848" s="192">
        <f t="shared" si="404"/>
        <v>0</v>
      </c>
      <c r="AF848" s="192">
        <f t="shared" si="404"/>
        <v>0</v>
      </c>
      <c r="AG848" s="192">
        <f t="shared" si="404"/>
        <v>0</v>
      </c>
      <c r="AH848" s="86">
        <f t="shared" si="404"/>
        <v>0</v>
      </c>
      <c r="AI848" s="86">
        <f t="shared" si="404"/>
        <v>0</v>
      </c>
      <c r="AJ848" s="86">
        <f t="shared" si="404"/>
        <v>0</v>
      </c>
      <c r="AK848" s="192">
        <f t="shared" si="404"/>
        <v>0</v>
      </c>
      <c r="AL848" s="192">
        <f t="shared" si="404"/>
        <v>0</v>
      </c>
      <c r="AM848" s="192">
        <f t="shared" si="404"/>
        <v>0</v>
      </c>
      <c r="AN848" s="192">
        <f t="shared" si="404"/>
        <v>0</v>
      </c>
      <c r="AO848" s="192">
        <f t="shared" si="404"/>
        <v>0</v>
      </c>
      <c r="AP848" s="192">
        <f t="shared" si="404"/>
        <v>0</v>
      </c>
      <c r="AQ848" s="192">
        <f t="shared" si="404"/>
        <v>0</v>
      </c>
      <c r="AR848" s="192">
        <f t="shared" si="404"/>
        <v>0</v>
      </c>
      <c r="AS848" s="192">
        <f t="shared" si="404"/>
        <v>0</v>
      </c>
      <c r="AT848" s="192">
        <f t="shared" si="404"/>
        <v>0</v>
      </c>
      <c r="AU848" s="86">
        <f t="shared" si="404"/>
        <v>0</v>
      </c>
      <c r="AV848" s="303"/>
    </row>
    <row r="849" spans="1:48" hidden="1" x14ac:dyDescent="0.25">
      <c r="A849" s="553"/>
      <c r="B849" s="554"/>
      <c r="C849" s="554"/>
      <c r="D849" s="554"/>
      <c r="E849" s="555"/>
      <c r="F849" s="46"/>
      <c r="G849" s="46"/>
      <c r="H849" s="46"/>
      <c r="I849" s="46"/>
      <c r="J849" s="46"/>
      <c r="K849" s="46"/>
      <c r="L849" s="86">
        <f>L829+L823+L817+L811+L805+L798+L792+L786+L780+L774+L768+L761+L754+L748+L742</f>
        <v>637.69399999999996</v>
      </c>
      <c r="M849" s="86">
        <f>M829+M823+M817+M811+M805+M798+M792+M786+M780+M774+M768+M761+M754+M748+M742</f>
        <v>138.74086975</v>
      </c>
      <c r="N849" s="86">
        <f>N840+N828+N822+N816+N810+N804+N797+N791+N785+N779+N773+N766+N759+N753+N747</f>
        <v>31.936589000000001</v>
      </c>
      <c r="O849" s="86">
        <f>O840+O828+O822+O816+O810+O804+O797+O791+O785+O779+O773+O766+O759+O753+O747</f>
        <v>378.56967000000003</v>
      </c>
      <c r="P849" s="86">
        <f>P840+P828+P822+P816+P810+P804+P797+P791+P785+P779+P773+P766+P759+P753+P747</f>
        <v>45.117234889999999</v>
      </c>
      <c r="Q849" s="186">
        <f>Q840+Q828+Q822+Q816+Q810+Q804+Q797+W791+W785+Q779+Q773+Q766+Q759+Q753+Q747</f>
        <v>63.617600000000003</v>
      </c>
      <c r="R849" s="186">
        <f>R840+R828+R822+R816+R810+R804+R797+R791+R785+R779+R773+R766+R759+R753+R747</f>
        <v>59.121794749999992</v>
      </c>
      <c r="S849" s="186">
        <f>S840+S828+S822+S816+S810+S804+S797+S791+S785+S779+S773+S766+S759+S753+S747</f>
        <v>8.0007374999999996</v>
      </c>
      <c r="T849" s="186">
        <f>T840+T828+T822+T816+T810+T804+T797+T791+T785+T779+T773+T766+T759+T753+T747</f>
        <v>8.0007374999999996</v>
      </c>
      <c r="U849" s="186">
        <f>U840+U828+U822+U816+U810+U804+U797+U791+U785+U779+U773+U766+U759+U753+U747</f>
        <v>594.36436364000008</v>
      </c>
      <c r="V849" s="178" t="s">
        <v>11</v>
      </c>
      <c r="W849" s="201">
        <f t="shared" ref="W849:AU849" si="405">W840+W828+W822+W816+W810+W804+W797+AC791+AC785+W779+W773+W766+W759+W753+W747</f>
        <v>63617.599999999999</v>
      </c>
      <c r="X849" s="201">
        <f t="shared" si="405"/>
        <v>0</v>
      </c>
      <c r="Y849" s="201">
        <f t="shared" si="405"/>
        <v>0</v>
      </c>
      <c r="Z849" s="201">
        <f t="shared" si="405"/>
        <v>0</v>
      </c>
      <c r="AA849" s="201">
        <f t="shared" si="405"/>
        <v>0</v>
      </c>
      <c r="AB849" s="201">
        <f t="shared" si="405"/>
        <v>0</v>
      </c>
      <c r="AC849" s="201">
        <f t="shared" si="405"/>
        <v>0</v>
      </c>
      <c r="AD849" s="201">
        <f t="shared" si="405"/>
        <v>0</v>
      </c>
      <c r="AE849" s="201">
        <f t="shared" si="405"/>
        <v>0</v>
      </c>
      <c r="AF849" s="201">
        <f t="shared" si="405"/>
        <v>0</v>
      </c>
      <c r="AG849" s="201">
        <f t="shared" si="405"/>
        <v>0</v>
      </c>
      <c r="AH849" s="202">
        <f t="shared" si="405"/>
        <v>0</v>
      </c>
      <c r="AI849" s="202">
        <f t="shared" si="405"/>
        <v>0</v>
      </c>
      <c r="AJ849" s="202">
        <f t="shared" si="405"/>
        <v>0</v>
      </c>
      <c r="AK849" s="201">
        <f t="shared" si="405"/>
        <v>169.93</v>
      </c>
      <c r="AL849" s="201">
        <f t="shared" si="405"/>
        <v>251949.81492</v>
      </c>
      <c r="AM849" s="201">
        <f t="shared" si="405"/>
        <v>0</v>
      </c>
      <c r="AN849" s="201">
        <f t="shared" si="405"/>
        <v>0</v>
      </c>
      <c r="AO849" s="201">
        <f t="shared" si="405"/>
        <v>0</v>
      </c>
      <c r="AP849" s="201">
        <f t="shared" si="405"/>
        <v>0</v>
      </c>
      <c r="AQ849" s="201">
        <f t="shared" si="405"/>
        <v>0</v>
      </c>
      <c r="AR849" s="201">
        <f t="shared" si="405"/>
        <v>0</v>
      </c>
      <c r="AS849" s="201">
        <f t="shared" si="405"/>
        <v>0</v>
      </c>
      <c r="AT849" s="201">
        <f t="shared" si="405"/>
        <v>0</v>
      </c>
      <c r="AU849" s="202">
        <f t="shared" si="405"/>
        <v>0</v>
      </c>
      <c r="AV849" s="333"/>
    </row>
    <row r="850" spans="1:48" ht="15.75" hidden="1" customHeight="1" x14ac:dyDescent="0.25">
      <c r="A850" s="594" t="s">
        <v>925</v>
      </c>
      <c r="B850" s="447"/>
      <c r="C850" s="447"/>
      <c r="D850" s="447"/>
      <c r="E850" s="447"/>
      <c r="F850" s="447"/>
      <c r="G850" s="447"/>
      <c r="H850" s="447"/>
      <c r="I850" s="447"/>
      <c r="J850" s="447"/>
      <c r="K850" s="447"/>
      <c r="L850" s="447"/>
      <c r="M850" s="447"/>
      <c r="N850" s="447"/>
      <c r="O850" s="447"/>
      <c r="P850" s="447"/>
      <c r="Q850" s="447"/>
      <c r="R850" s="447"/>
      <c r="S850" s="447"/>
      <c r="T850" s="447"/>
      <c r="U850" s="447"/>
      <c r="V850" s="447"/>
      <c r="W850" s="447"/>
      <c r="X850" s="447"/>
      <c r="Y850" s="447"/>
      <c r="Z850" s="447"/>
      <c r="AA850" s="447"/>
      <c r="AB850" s="447"/>
      <c r="AC850" s="447"/>
      <c r="AD850" s="447"/>
      <c r="AE850" s="447"/>
      <c r="AF850" s="447"/>
      <c r="AG850" s="447"/>
      <c r="AH850" s="447"/>
      <c r="AI850" s="447"/>
      <c r="AJ850" s="447"/>
      <c r="AK850" s="447"/>
      <c r="AL850" s="447"/>
      <c r="AM850" s="447"/>
      <c r="AN850" s="447"/>
      <c r="AO850" s="447"/>
      <c r="AP850" s="447"/>
      <c r="AQ850" s="447"/>
      <c r="AR850" s="447"/>
      <c r="AS850" s="447"/>
      <c r="AT850" s="447"/>
      <c r="AU850" s="447"/>
      <c r="AV850" s="448"/>
    </row>
    <row r="851" spans="1:48" ht="15.75" hidden="1" customHeight="1" x14ac:dyDescent="0.25">
      <c r="A851" s="593" t="s">
        <v>926</v>
      </c>
      <c r="B851" s="450"/>
      <c r="C851" s="450"/>
      <c r="D851" s="450"/>
      <c r="E851" s="450"/>
      <c r="F851" s="450"/>
      <c r="G851" s="450"/>
      <c r="H851" s="450"/>
      <c r="I851" s="450"/>
      <c r="J851" s="450"/>
      <c r="K851" s="450"/>
      <c r="L851" s="450"/>
      <c r="M851" s="450"/>
      <c r="N851" s="450"/>
      <c r="O851" s="450"/>
      <c r="P851" s="450"/>
      <c r="Q851" s="450"/>
      <c r="R851" s="450"/>
      <c r="S851" s="450"/>
      <c r="T851" s="450"/>
      <c r="U851" s="450"/>
      <c r="V851" s="450"/>
      <c r="W851" s="450"/>
      <c r="X851" s="450"/>
      <c r="Y851" s="450"/>
      <c r="Z851" s="450"/>
      <c r="AA851" s="450"/>
      <c r="AB851" s="450"/>
      <c r="AC851" s="450"/>
      <c r="AD851" s="450"/>
      <c r="AE851" s="450"/>
      <c r="AF851" s="450"/>
      <c r="AG851" s="450"/>
      <c r="AH851" s="450"/>
      <c r="AI851" s="450"/>
      <c r="AJ851" s="450"/>
      <c r="AK851" s="450"/>
      <c r="AL851" s="450"/>
      <c r="AM851" s="450"/>
      <c r="AN851" s="450"/>
      <c r="AO851" s="450"/>
      <c r="AP851" s="450"/>
      <c r="AQ851" s="450"/>
      <c r="AR851" s="450"/>
      <c r="AS851" s="450"/>
      <c r="AT851" s="450"/>
      <c r="AU851" s="450"/>
      <c r="AV851" s="451"/>
    </row>
    <row r="852" spans="1:48" ht="19.5" hidden="1" customHeight="1" x14ac:dyDescent="0.25">
      <c r="A852" s="503" t="s">
        <v>626</v>
      </c>
      <c r="B852" s="504"/>
      <c r="C852" s="504"/>
      <c r="D852" s="504"/>
      <c r="E852" s="504"/>
      <c r="F852" s="504"/>
      <c r="G852" s="504"/>
      <c r="H852" s="504"/>
      <c r="I852" s="504"/>
      <c r="J852" s="504"/>
      <c r="K852" s="504"/>
      <c r="L852" s="504"/>
      <c r="M852" s="504"/>
      <c r="N852" s="504"/>
      <c r="O852" s="504"/>
      <c r="P852" s="504"/>
      <c r="Q852" s="504"/>
      <c r="R852" s="504"/>
      <c r="S852" s="504"/>
      <c r="T852" s="504"/>
      <c r="U852" s="504"/>
      <c r="V852" s="504"/>
      <c r="W852" s="505"/>
      <c r="X852" s="505"/>
      <c r="Y852" s="505"/>
      <c r="Z852" s="505"/>
      <c r="AA852" s="505"/>
      <c r="AB852" s="505"/>
      <c r="AC852" s="505"/>
      <c r="AD852" s="505"/>
      <c r="AE852" s="505"/>
      <c r="AF852" s="505"/>
      <c r="AG852" s="505"/>
      <c r="AH852" s="505"/>
      <c r="AI852" s="505"/>
      <c r="AJ852" s="505"/>
      <c r="AK852" s="505"/>
      <c r="AL852" s="505"/>
      <c r="AM852" s="505"/>
      <c r="AN852" s="505"/>
      <c r="AO852" s="505"/>
      <c r="AP852" s="505"/>
      <c r="AQ852" s="505"/>
      <c r="AR852" s="505"/>
      <c r="AS852" s="505"/>
      <c r="AT852" s="505"/>
      <c r="AU852" s="505"/>
      <c r="AV852" s="506"/>
    </row>
    <row r="853" spans="1:48" hidden="1" x14ac:dyDescent="0.25">
      <c r="A853" s="527" t="s">
        <v>642</v>
      </c>
      <c r="B853" s="567"/>
      <c r="C853" s="567"/>
      <c r="D853" s="567"/>
      <c r="E853" s="567"/>
      <c r="F853" s="567"/>
      <c r="G853" s="567"/>
      <c r="H853" s="567"/>
      <c r="I853" s="567"/>
      <c r="J853" s="567"/>
      <c r="K853" s="567"/>
      <c r="L853" s="567"/>
      <c r="M853" s="567"/>
      <c r="N853" s="567"/>
      <c r="O853" s="567"/>
      <c r="P853" s="567"/>
      <c r="Q853" s="567"/>
      <c r="R853" s="567"/>
      <c r="S853" s="567"/>
      <c r="T853" s="567"/>
      <c r="U853" s="567"/>
      <c r="V853" s="568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89"/>
      <c r="AI853" s="189"/>
      <c r="AJ853" s="189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89"/>
      <c r="AV853" s="303"/>
    </row>
    <row r="854" spans="1:48" ht="19.5" hidden="1" customHeight="1" x14ac:dyDescent="0.25">
      <c r="A854" s="503" t="s">
        <v>641</v>
      </c>
      <c r="B854" s="504"/>
      <c r="C854" s="504"/>
      <c r="D854" s="504"/>
      <c r="E854" s="504"/>
      <c r="F854" s="504"/>
      <c r="G854" s="504"/>
      <c r="H854" s="504"/>
      <c r="I854" s="504"/>
      <c r="J854" s="504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505"/>
      <c r="X854" s="505"/>
      <c r="Y854" s="505"/>
      <c r="Z854" s="505"/>
      <c r="AA854" s="505"/>
      <c r="AB854" s="505"/>
      <c r="AC854" s="505"/>
      <c r="AD854" s="505"/>
      <c r="AE854" s="505"/>
      <c r="AF854" s="505"/>
      <c r="AG854" s="505"/>
      <c r="AH854" s="505"/>
      <c r="AI854" s="505"/>
      <c r="AJ854" s="505"/>
      <c r="AK854" s="505"/>
      <c r="AL854" s="505"/>
      <c r="AM854" s="505"/>
      <c r="AN854" s="505"/>
      <c r="AO854" s="505"/>
      <c r="AP854" s="505"/>
      <c r="AQ854" s="505"/>
      <c r="AR854" s="505"/>
      <c r="AS854" s="505"/>
      <c r="AT854" s="505"/>
      <c r="AU854" s="505"/>
      <c r="AV854" s="506"/>
    </row>
    <row r="855" spans="1:48" hidden="1" x14ac:dyDescent="0.25">
      <c r="A855" s="527" t="s">
        <v>642</v>
      </c>
      <c r="B855" s="567"/>
      <c r="C855" s="567"/>
      <c r="D855" s="567"/>
      <c r="E855" s="567"/>
      <c r="F855" s="567"/>
      <c r="G855" s="567"/>
      <c r="H855" s="567"/>
      <c r="I855" s="567"/>
      <c r="J855" s="567"/>
      <c r="K855" s="567"/>
      <c r="L855" s="567"/>
      <c r="M855" s="567"/>
      <c r="N855" s="567"/>
      <c r="O855" s="567"/>
      <c r="P855" s="567"/>
      <c r="Q855" s="567"/>
      <c r="R855" s="567"/>
      <c r="S855" s="567"/>
      <c r="T855" s="567"/>
      <c r="U855" s="567"/>
      <c r="V855" s="568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89"/>
      <c r="AI855" s="189"/>
      <c r="AJ855" s="189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89"/>
      <c r="AV855" s="303"/>
    </row>
    <row r="856" spans="1:48" ht="15.75" hidden="1" customHeight="1" x14ac:dyDescent="0.25">
      <c r="A856" s="8"/>
      <c r="B856" s="491" t="s">
        <v>47</v>
      </c>
      <c r="C856" s="492"/>
      <c r="D856" s="492"/>
      <c r="E856" s="492"/>
      <c r="F856" s="492"/>
      <c r="G856" s="492"/>
      <c r="H856" s="492"/>
      <c r="I856" s="492"/>
      <c r="J856" s="492"/>
      <c r="K856" s="492"/>
      <c r="L856" s="492"/>
      <c r="M856" s="493"/>
      <c r="N856" s="86"/>
      <c r="O856" s="86"/>
      <c r="P856" s="86"/>
      <c r="Q856" s="86"/>
      <c r="R856" s="86"/>
      <c r="S856" s="86"/>
      <c r="T856" s="86"/>
      <c r="U856" s="9"/>
      <c r="V856" s="173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89"/>
      <c r="AI856" s="189"/>
      <c r="AJ856" s="189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89"/>
      <c r="AV856" s="303"/>
    </row>
    <row r="857" spans="1:48" hidden="1" x14ac:dyDescent="0.25">
      <c r="A857" s="547"/>
      <c r="B857" s="548"/>
      <c r="C857" s="548"/>
      <c r="D857" s="548"/>
      <c r="E857" s="549"/>
      <c r="F857" s="46"/>
      <c r="G857" s="46"/>
      <c r="H857" s="46"/>
      <c r="I857" s="46"/>
      <c r="J857" s="46"/>
      <c r="K857" s="46"/>
      <c r="L857" s="46"/>
      <c r="M857" s="46"/>
      <c r="N857" s="86">
        <v>0</v>
      </c>
      <c r="O857" s="86">
        <v>0</v>
      </c>
      <c r="P857" s="86">
        <v>0</v>
      </c>
      <c r="Q857" s="86">
        <v>0</v>
      </c>
      <c r="R857" s="86">
        <v>0</v>
      </c>
      <c r="S857" s="86">
        <v>0</v>
      </c>
      <c r="T857" s="86">
        <v>0</v>
      </c>
      <c r="U857" s="86">
        <v>0</v>
      </c>
      <c r="V857" s="173" t="s">
        <v>3</v>
      </c>
      <c r="W857" s="192">
        <v>0</v>
      </c>
      <c r="X857" s="192">
        <v>0</v>
      </c>
      <c r="Y857" s="192">
        <v>0</v>
      </c>
      <c r="Z857" s="192">
        <v>0</v>
      </c>
      <c r="AA857" s="192">
        <v>0</v>
      </c>
      <c r="AB857" s="192">
        <v>0</v>
      </c>
      <c r="AC857" s="192">
        <v>0</v>
      </c>
      <c r="AD857" s="192">
        <v>0</v>
      </c>
      <c r="AE857" s="192">
        <v>0</v>
      </c>
      <c r="AF857" s="192">
        <v>0</v>
      </c>
      <c r="AG857" s="192">
        <v>0</v>
      </c>
      <c r="AH857" s="86">
        <v>0</v>
      </c>
      <c r="AI857" s="86">
        <v>0</v>
      </c>
      <c r="AJ857" s="86">
        <v>0</v>
      </c>
      <c r="AK857" s="192">
        <v>0</v>
      </c>
      <c r="AL857" s="192">
        <v>0</v>
      </c>
      <c r="AM857" s="192">
        <v>0</v>
      </c>
      <c r="AN857" s="192">
        <v>0</v>
      </c>
      <c r="AO857" s="192">
        <v>0</v>
      </c>
      <c r="AP857" s="192">
        <v>0</v>
      </c>
      <c r="AQ857" s="192">
        <v>0</v>
      </c>
      <c r="AR857" s="192">
        <v>0</v>
      </c>
      <c r="AS857" s="192">
        <v>0</v>
      </c>
      <c r="AT857" s="192">
        <v>0</v>
      </c>
      <c r="AU857" s="86">
        <v>0</v>
      </c>
      <c r="AV857" s="303"/>
    </row>
    <row r="858" spans="1:48" ht="15.75" hidden="1" customHeight="1" x14ac:dyDescent="0.25">
      <c r="A858" s="550"/>
      <c r="B858" s="551"/>
      <c r="C858" s="551"/>
      <c r="D858" s="551"/>
      <c r="E858" s="552"/>
      <c r="F858" s="46"/>
      <c r="G858" s="46"/>
      <c r="H858" s="46"/>
      <c r="I858" s="46"/>
      <c r="J858" s="46"/>
      <c r="K858" s="46"/>
      <c r="L858" s="46"/>
      <c r="M858" s="46"/>
      <c r="N858" s="86">
        <v>0</v>
      </c>
      <c r="O858" s="86">
        <v>0</v>
      </c>
      <c r="P858" s="86">
        <v>0</v>
      </c>
      <c r="Q858" s="86">
        <v>0</v>
      </c>
      <c r="R858" s="86">
        <v>0</v>
      </c>
      <c r="S858" s="86">
        <v>0</v>
      </c>
      <c r="T858" s="86">
        <v>0</v>
      </c>
      <c r="U858" s="86">
        <v>0</v>
      </c>
      <c r="V858" s="173" t="s">
        <v>8</v>
      </c>
      <c r="W858" s="192">
        <v>0</v>
      </c>
      <c r="X858" s="192">
        <v>0</v>
      </c>
      <c r="Y858" s="192">
        <v>0</v>
      </c>
      <c r="Z858" s="192">
        <v>0</v>
      </c>
      <c r="AA858" s="192">
        <v>0</v>
      </c>
      <c r="AB858" s="192">
        <v>0</v>
      </c>
      <c r="AC858" s="192">
        <v>0</v>
      </c>
      <c r="AD858" s="192">
        <v>0</v>
      </c>
      <c r="AE858" s="192">
        <v>0</v>
      </c>
      <c r="AF858" s="192">
        <v>0</v>
      </c>
      <c r="AG858" s="192">
        <v>0</v>
      </c>
      <c r="AH858" s="86">
        <v>0</v>
      </c>
      <c r="AI858" s="86">
        <v>0</v>
      </c>
      <c r="AJ858" s="86">
        <v>0</v>
      </c>
      <c r="AK858" s="192">
        <v>0</v>
      </c>
      <c r="AL858" s="192">
        <v>0</v>
      </c>
      <c r="AM858" s="192">
        <v>0</v>
      </c>
      <c r="AN858" s="192">
        <v>0</v>
      </c>
      <c r="AO858" s="192">
        <v>0</v>
      </c>
      <c r="AP858" s="192">
        <v>0</v>
      </c>
      <c r="AQ858" s="192">
        <v>0</v>
      </c>
      <c r="AR858" s="192">
        <v>0</v>
      </c>
      <c r="AS858" s="192">
        <v>0</v>
      </c>
      <c r="AT858" s="192">
        <v>0</v>
      </c>
      <c r="AU858" s="86">
        <v>0</v>
      </c>
      <c r="AV858" s="303"/>
    </row>
    <row r="859" spans="1:48" ht="31.5" hidden="1" x14ac:dyDescent="0.25">
      <c r="A859" s="550"/>
      <c r="B859" s="551"/>
      <c r="C859" s="551"/>
      <c r="D859" s="551"/>
      <c r="E859" s="552"/>
      <c r="F859" s="46"/>
      <c r="G859" s="46"/>
      <c r="H859" s="46"/>
      <c r="I859" s="46"/>
      <c r="J859" s="46"/>
      <c r="K859" s="46"/>
      <c r="L859" s="46"/>
      <c r="M859" s="46"/>
      <c r="N859" s="86">
        <v>0</v>
      </c>
      <c r="O859" s="86">
        <v>0</v>
      </c>
      <c r="P859" s="86">
        <v>0</v>
      </c>
      <c r="Q859" s="86">
        <v>0</v>
      </c>
      <c r="R859" s="86">
        <v>0</v>
      </c>
      <c r="S859" s="86">
        <v>0</v>
      </c>
      <c r="T859" s="86">
        <v>0</v>
      </c>
      <c r="U859" s="86">
        <v>0</v>
      </c>
      <c r="V859" s="173" t="s">
        <v>50</v>
      </c>
      <c r="W859" s="192">
        <v>0</v>
      </c>
      <c r="X859" s="192">
        <v>0</v>
      </c>
      <c r="Y859" s="192">
        <v>0</v>
      </c>
      <c r="Z859" s="192">
        <v>0</v>
      </c>
      <c r="AA859" s="192">
        <v>0</v>
      </c>
      <c r="AB859" s="192">
        <v>0</v>
      </c>
      <c r="AC859" s="192">
        <v>0</v>
      </c>
      <c r="AD859" s="192">
        <v>0</v>
      </c>
      <c r="AE859" s="192">
        <v>0</v>
      </c>
      <c r="AF859" s="192">
        <v>0</v>
      </c>
      <c r="AG859" s="192">
        <v>0</v>
      </c>
      <c r="AH859" s="86">
        <v>0</v>
      </c>
      <c r="AI859" s="86">
        <v>0</v>
      </c>
      <c r="AJ859" s="86">
        <v>0</v>
      </c>
      <c r="AK859" s="192">
        <v>0</v>
      </c>
      <c r="AL859" s="192">
        <v>0</v>
      </c>
      <c r="AM859" s="192">
        <v>0</v>
      </c>
      <c r="AN859" s="192">
        <v>0</v>
      </c>
      <c r="AO859" s="192">
        <v>0</v>
      </c>
      <c r="AP859" s="192">
        <v>0</v>
      </c>
      <c r="AQ859" s="192">
        <v>0</v>
      </c>
      <c r="AR859" s="192">
        <v>0</v>
      </c>
      <c r="AS859" s="192">
        <v>0</v>
      </c>
      <c r="AT859" s="192">
        <v>0</v>
      </c>
      <c r="AU859" s="86">
        <v>0</v>
      </c>
      <c r="AV859" s="303"/>
    </row>
    <row r="860" spans="1:48" hidden="1" x14ac:dyDescent="0.25">
      <c r="A860" s="550"/>
      <c r="B860" s="551"/>
      <c r="C860" s="551"/>
      <c r="D860" s="551"/>
      <c r="E860" s="552"/>
      <c r="F860" s="46"/>
      <c r="G860" s="46"/>
      <c r="H860" s="46"/>
      <c r="I860" s="46"/>
      <c r="J860" s="46"/>
      <c r="K860" s="46"/>
      <c r="L860" s="46"/>
      <c r="M860" s="46"/>
      <c r="N860" s="86">
        <v>0</v>
      </c>
      <c r="O860" s="86">
        <v>0</v>
      </c>
      <c r="P860" s="86">
        <v>0</v>
      </c>
      <c r="Q860" s="86">
        <v>0</v>
      </c>
      <c r="R860" s="86">
        <v>0</v>
      </c>
      <c r="S860" s="86">
        <v>0</v>
      </c>
      <c r="T860" s="86">
        <v>0</v>
      </c>
      <c r="U860" s="86">
        <v>0</v>
      </c>
      <c r="V860" s="173" t="s">
        <v>51</v>
      </c>
      <c r="W860" s="192">
        <v>0</v>
      </c>
      <c r="X860" s="192">
        <v>0</v>
      </c>
      <c r="Y860" s="192">
        <v>0</v>
      </c>
      <c r="Z860" s="192">
        <v>0</v>
      </c>
      <c r="AA860" s="192">
        <v>0</v>
      </c>
      <c r="AB860" s="192">
        <v>0</v>
      </c>
      <c r="AC860" s="192">
        <v>0</v>
      </c>
      <c r="AD860" s="192">
        <v>0</v>
      </c>
      <c r="AE860" s="192">
        <v>0</v>
      </c>
      <c r="AF860" s="192">
        <v>0</v>
      </c>
      <c r="AG860" s="192">
        <v>0</v>
      </c>
      <c r="AH860" s="86">
        <v>0</v>
      </c>
      <c r="AI860" s="86">
        <v>0</v>
      </c>
      <c r="AJ860" s="86">
        <v>0</v>
      </c>
      <c r="AK860" s="192">
        <v>0</v>
      </c>
      <c r="AL860" s="192">
        <v>0</v>
      </c>
      <c r="AM860" s="192">
        <v>0</v>
      </c>
      <c r="AN860" s="192">
        <v>0</v>
      </c>
      <c r="AO860" s="192">
        <v>0</v>
      </c>
      <c r="AP860" s="192">
        <v>0</v>
      </c>
      <c r="AQ860" s="192">
        <v>0</v>
      </c>
      <c r="AR860" s="192">
        <v>0</v>
      </c>
      <c r="AS860" s="192">
        <v>0</v>
      </c>
      <c r="AT860" s="192">
        <v>0</v>
      </c>
      <c r="AU860" s="86">
        <v>0</v>
      </c>
      <c r="AV860" s="303"/>
    </row>
    <row r="861" spans="1:48" hidden="1" x14ac:dyDescent="0.25">
      <c r="A861" s="550"/>
      <c r="B861" s="551"/>
      <c r="C861" s="551"/>
      <c r="D861" s="551"/>
      <c r="E861" s="552"/>
      <c r="F861" s="46"/>
      <c r="G861" s="46"/>
      <c r="H861" s="46"/>
      <c r="I861" s="46"/>
      <c r="J861" s="46"/>
      <c r="K861" s="46"/>
      <c r="L861" s="46"/>
      <c r="M861" s="46"/>
      <c r="N861" s="86">
        <v>0</v>
      </c>
      <c r="O861" s="86">
        <v>0</v>
      </c>
      <c r="P861" s="86">
        <v>0</v>
      </c>
      <c r="Q861" s="86">
        <v>0</v>
      </c>
      <c r="R861" s="86">
        <v>0</v>
      </c>
      <c r="S861" s="86">
        <v>0</v>
      </c>
      <c r="T861" s="86">
        <v>0</v>
      </c>
      <c r="U861" s="86">
        <v>0</v>
      </c>
      <c r="V861" s="173" t="s">
        <v>52</v>
      </c>
      <c r="W861" s="192">
        <v>0</v>
      </c>
      <c r="X861" s="192">
        <v>0</v>
      </c>
      <c r="Y861" s="192">
        <v>0</v>
      </c>
      <c r="Z861" s="192">
        <v>0</v>
      </c>
      <c r="AA861" s="192">
        <v>0</v>
      </c>
      <c r="AB861" s="192">
        <v>0</v>
      </c>
      <c r="AC861" s="192">
        <v>0</v>
      </c>
      <c r="AD861" s="192">
        <v>0</v>
      </c>
      <c r="AE861" s="192">
        <v>0</v>
      </c>
      <c r="AF861" s="192">
        <v>0</v>
      </c>
      <c r="AG861" s="192">
        <v>0</v>
      </c>
      <c r="AH861" s="86">
        <v>0</v>
      </c>
      <c r="AI861" s="86">
        <v>0</v>
      </c>
      <c r="AJ861" s="86">
        <v>0</v>
      </c>
      <c r="AK861" s="192">
        <v>0</v>
      </c>
      <c r="AL861" s="192">
        <v>0</v>
      </c>
      <c r="AM861" s="192">
        <v>0</v>
      </c>
      <c r="AN861" s="192">
        <v>0</v>
      </c>
      <c r="AO861" s="192">
        <v>0</v>
      </c>
      <c r="AP861" s="192">
        <v>0</v>
      </c>
      <c r="AQ861" s="192">
        <v>0</v>
      </c>
      <c r="AR861" s="192">
        <v>0</v>
      </c>
      <c r="AS861" s="192">
        <v>0</v>
      </c>
      <c r="AT861" s="192">
        <v>0</v>
      </c>
      <c r="AU861" s="86">
        <v>0</v>
      </c>
      <c r="AV861" s="303"/>
    </row>
    <row r="862" spans="1:48" hidden="1" x14ac:dyDescent="0.25">
      <c r="A862" s="553"/>
      <c r="B862" s="554"/>
      <c r="C862" s="554"/>
      <c r="D862" s="554"/>
      <c r="E862" s="555"/>
      <c r="F862" s="46"/>
      <c r="G862" s="46"/>
      <c r="H862" s="46"/>
      <c r="I862" s="46"/>
      <c r="J862" s="46"/>
      <c r="K862" s="46"/>
      <c r="L862" s="86">
        <v>0</v>
      </c>
      <c r="M862" s="86" t="s">
        <v>803</v>
      </c>
      <c r="N862" s="86">
        <v>0</v>
      </c>
      <c r="O862" s="86">
        <v>0</v>
      </c>
      <c r="P862" s="86">
        <v>0</v>
      </c>
      <c r="Q862" s="186">
        <v>0</v>
      </c>
      <c r="R862" s="186">
        <v>0</v>
      </c>
      <c r="S862" s="186">
        <v>0</v>
      </c>
      <c r="T862" s="186">
        <v>0</v>
      </c>
      <c r="U862" s="186">
        <v>0</v>
      </c>
      <c r="V862" s="178" t="s">
        <v>11</v>
      </c>
      <c r="W862" s="201">
        <v>0</v>
      </c>
      <c r="X862" s="201">
        <v>0</v>
      </c>
      <c r="Y862" s="201">
        <v>0</v>
      </c>
      <c r="Z862" s="201">
        <v>0</v>
      </c>
      <c r="AA862" s="201">
        <v>0</v>
      </c>
      <c r="AB862" s="201">
        <v>0</v>
      </c>
      <c r="AC862" s="201">
        <v>0</v>
      </c>
      <c r="AD862" s="201">
        <v>0</v>
      </c>
      <c r="AE862" s="201">
        <v>0</v>
      </c>
      <c r="AF862" s="201">
        <v>0</v>
      </c>
      <c r="AG862" s="201">
        <v>0</v>
      </c>
      <c r="AH862" s="202">
        <v>0</v>
      </c>
      <c r="AI862" s="202">
        <v>0</v>
      </c>
      <c r="AJ862" s="202">
        <v>0</v>
      </c>
      <c r="AK862" s="201">
        <v>0</v>
      </c>
      <c r="AL862" s="201">
        <v>0</v>
      </c>
      <c r="AM862" s="201">
        <v>0</v>
      </c>
      <c r="AN862" s="201">
        <v>0</v>
      </c>
      <c r="AO862" s="201">
        <v>0</v>
      </c>
      <c r="AP862" s="201">
        <v>0</v>
      </c>
      <c r="AQ862" s="201">
        <v>0</v>
      </c>
      <c r="AR862" s="201">
        <v>0</v>
      </c>
      <c r="AS862" s="201">
        <v>0</v>
      </c>
      <c r="AT862" s="201">
        <v>0</v>
      </c>
      <c r="AU862" s="202">
        <v>0</v>
      </c>
      <c r="AV862" s="333"/>
    </row>
    <row r="863" spans="1:48" ht="15.75" hidden="1" customHeight="1" x14ac:dyDescent="0.25">
      <c r="A863" s="179"/>
      <c r="B863" s="572" t="s">
        <v>804</v>
      </c>
      <c r="C863" s="573"/>
      <c r="D863" s="573"/>
      <c r="E863" s="573"/>
      <c r="F863" s="573"/>
      <c r="G863" s="573"/>
      <c r="H863" s="573"/>
      <c r="I863" s="573"/>
      <c r="J863" s="573"/>
      <c r="K863" s="573"/>
      <c r="L863" s="573"/>
      <c r="M863" s="573"/>
      <c r="N863" s="573"/>
      <c r="O863" s="573"/>
      <c r="P863" s="573"/>
      <c r="Q863" s="573"/>
      <c r="R863" s="573"/>
      <c r="S863" s="573"/>
      <c r="T863" s="573"/>
      <c r="U863" s="573"/>
      <c r="V863" s="573"/>
      <c r="W863" s="408"/>
      <c r="X863" s="408"/>
      <c r="Y863" s="408"/>
      <c r="Z863" s="408"/>
      <c r="AA863" s="408"/>
      <c r="AB863" s="408"/>
      <c r="AC863" s="408"/>
      <c r="AD863" s="408"/>
      <c r="AE863" s="408"/>
      <c r="AF863" s="408"/>
      <c r="AG863" s="408"/>
      <c r="AH863" s="408"/>
      <c r="AI863" s="408"/>
      <c r="AJ863" s="408"/>
      <c r="AK863" s="408"/>
      <c r="AL863" s="408"/>
      <c r="AM863" s="408"/>
      <c r="AN863" s="408"/>
      <c r="AO863" s="408"/>
      <c r="AP863" s="408"/>
      <c r="AQ863" s="408"/>
      <c r="AR863" s="408"/>
      <c r="AS863" s="408"/>
      <c r="AT863" s="408"/>
      <c r="AU863" s="408"/>
      <c r="AV863" s="409"/>
    </row>
    <row r="864" spans="1:48" ht="19.5" hidden="1" customHeight="1" x14ac:dyDescent="0.25">
      <c r="A864" s="503" t="s">
        <v>626</v>
      </c>
      <c r="B864" s="504"/>
      <c r="C864" s="504"/>
      <c r="D864" s="504"/>
      <c r="E864" s="504"/>
      <c r="F864" s="504"/>
      <c r="G864" s="504"/>
      <c r="H864" s="504"/>
      <c r="I864" s="504"/>
      <c r="J864" s="504"/>
      <c r="K864" s="504"/>
      <c r="L864" s="504"/>
      <c r="M864" s="504"/>
      <c r="N864" s="504"/>
      <c r="O864" s="504"/>
      <c r="P864" s="504"/>
      <c r="Q864" s="504"/>
      <c r="R864" s="504"/>
      <c r="S864" s="504"/>
      <c r="T864" s="504"/>
      <c r="U864" s="504"/>
      <c r="V864" s="504"/>
      <c r="W864" s="505"/>
      <c r="X864" s="505"/>
      <c r="Y864" s="505"/>
      <c r="Z864" s="505"/>
      <c r="AA864" s="505"/>
      <c r="AB864" s="505"/>
      <c r="AC864" s="505"/>
      <c r="AD864" s="505"/>
      <c r="AE864" s="505"/>
      <c r="AF864" s="505"/>
      <c r="AG864" s="505"/>
      <c r="AH864" s="505"/>
      <c r="AI864" s="505"/>
      <c r="AJ864" s="505"/>
      <c r="AK864" s="505"/>
      <c r="AL864" s="505"/>
      <c r="AM864" s="505"/>
      <c r="AN864" s="505"/>
      <c r="AO864" s="505"/>
      <c r="AP864" s="505"/>
      <c r="AQ864" s="505"/>
      <c r="AR864" s="505"/>
      <c r="AS864" s="505"/>
      <c r="AT864" s="505"/>
      <c r="AU864" s="505"/>
      <c r="AV864" s="506"/>
    </row>
    <row r="865" spans="1:48" hidden="1" x14ac:dyDescent="0.25">
      <c r="A865" s="527" t="s">
        <v>642</v>
      </c>
      <c r="B865" s="567"/>
      <c r="C865" s="567"/>
      <c r="D865" s="567"/>
      <c r="E865" s="567"/>
      <c r="F865" s="567"/>
      <c r="G865" s="567"/>
      <c r="H865" s="567"/>
      <c r="I865" s="567"/>
      <c r="J865" s="567"/>
      <c r="K865" s="567"/>
      <c r="L865" s="567"/>
      <c r="M865" s="567"/>
      <c r="N865" s="567"/>
      <c r="O865" s="567"/>
      <c r="P865" s="567"/>
      <c r="Q865" s="567"/>
      <c r="R865" s="567"/>
      <c r="S865" s="567"/>
      <c r="T865" s="567"/>
      <c r="U865" s="567"/>
      <c r="V865" s="568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89"/>
      <c r="AI865" s="189"/>
      <c r="AJ865" s="189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89"/>
      <c r="AV865" s="303"/>
    </row>
    <row r="866" spans="1:48" ht="19.5" hidden="1" customHeight="1" x14ac:dyDescent="0.25">
      <c r="A866" s="503" t="s">
        <v>641</v>
      </c>
      <c r="B866" s="504"/>
      <c r="C866" s="504"/>
      <c r="D866" s="504"/>
      <c r="E866" s="504"/>
      <c r="F866" s="504"/>
      <c r="G866" s="504"/>
      <c r="H866" s="504"/>
      <c r="I866" s="504"/>
      <c r="J866" s="504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505"/>
      <c r="X866" s="505"/>
      <c r="Y866" s="505"/>
      <c r="Z866" s="505"/>
      <c r="AA866" s="505"/>
      <c r="AB866" s="505"/>
      <c r="AC866" s="505"/>
      <c r="AD866" s="505"/>
      <c r="AE866" s="505"/>
      <c r="AF866" s="505"/>
      <c r="AG866" s="505"/>
      <c r="AH866" s="505"/>
      <c r="AI866" s="505"/>
      <c r="AJ866" s="505"/>
      <c r="AK866" s="505"/>
      <c r="AL866" s="505"/>
      <c r="AM866" s="505"/>
      <c r="AN866" s="505"/>
      <c r="AO866" s="505"/>
      <c r="AP866" s="505"/>
      <c r="AQ866" s="505"/>
      <c r="AR866" s="505"/>
      <c r="AS866" s="505"/>
      <c r="AT866" s="505"/>
      <c r="AU866" s="505"/>
      <c r="AV866" s="506"/>
    </row>
    <row r="867" spans="1:48" hidden="1" x14ac:dyDescent="0.25">
      <c r="A867" s="527" t="s">
        <v>642</v>
      </c>
      <c r="B867" s="567"/>
      <c r="C867" s="567"/>
      <c r="D867" s="567"/>
      <c r="E867" s="567"/>
      <c r="F867" s="567"/>
      <c r="G867" s="567"/>
      <c r="H867" s="567"/>
      <c r="I867" s="567"/>
      <c r="J867" s="567"/>
      <c r="K867" s="567"/>
      <c r="L867" s="567"/>
      <c r="M867" s="567"/>
      <c r="N867" s="567"/>
      <c r="O867" s="567"/>
      <c r="P867" s="567"/>
      <c r="Q867" s="567"/>
      <c r="R867" s="567"/>
      <c r="S867" s="567"/>
      <c r="T867" s="567"/>
      <c r="U867" s="567"/>
      <c r="V867" s="568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89"/>
      <c r="AI867" s="189"/>
      <c r="AJ867" s="189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89"/>
      <c r="AV867" s="303"/>
    </row>
    <row r="868" spans="1:48" ht="15.75" hidden="1" customHeight="1" x14ac:dyDescent="0.25">
      <c r="A868" s="179"/>
      <c r="B868" s="572" t="s">
        <v>805</v>
      </c>
      <c r="C868" s="573"/>
      <c r="D868" s="573"/>
      <c r="E868" s="573"/>
      <c r="F868" s="573"/>
      <c r="G868" s="573"/>
      <c r="H868" s="573"/>
      <c r="I868" s="573"/>
      <c r="J868" s="573"/>
      <c r="K868" s="573"/>
      <c r="L868" s="573"/>
      <c r="M868" s="573"/>
      <c r="N868" s="573"/>
      <c r="O868" s="573"/>
      <c r="P868" s="573"/>
      <c r="Q868" s="573"/>
      <c r="R868" s="573"/>
      <c r="S868" s="573"/>
      <c r="T868" s="573"/>
      <c r="U868" s="573"/>
      <c r="V868" s="573"/>
      <c r="W868" s="408"/>
      <c r="X868" s="408"/>
      <c r="Y868" s="408"/>
      <c r="Z868" s="408"/>
      <c r="AA868" s="408"/>
      <c r="AB868" s="408"/>
      <c r="AC868" s="408"/>
      <c r="AD868" s="408"/>
      <c r="AE868" s="408"/>
      <c r="AF868" s="408"/>
      <c r="AG868" s="408"/>
      <c r="AH868" s="408"/>
      <c r="AI868" s="408"/>
      <c r="AJ868" s="408"/>
      <c r="AK868" s="408"/>
      <c r="AL868" s="408"/>
      <c r="AM868" s="408"/>
      <c r="AN868" s="408"/>
      <c r="AO868" s="408"/>
      <c r="AP868" s="408"/>
      <c r="AQ868" s="408"/>
      <c r="AR868" s="408"/>
      <c r="AS868" s="408"/>
      <c r="AT868" s="408"/>
      <c r="AU868" s="408"/>
      <c r="AV868" s="409"/>
    </row>
    <row r="869" spans="1:48" ht="15.75" customHeight="1" x14ac:dyDescent="0.25">
      <c r="A869" s="531" t="s">
        <v>53</v>
      </c>
      <c r="B869" s="482" t="s">
        <v>806</v>
      </c>
      <c r="C869" s="600" t="s">
        <v>807</v>
      </c>
      <c r="D869" s="523" t="s">
        <v>808</v>
      </c>
      <c r="E869" s="516" t="s">
        <v>809</v>
      </c>
      <c r="F869" s="6" t="s">
        <v>18</v>
      </c>
      <c r="G869" s="6" t="s">
        <v>20</v>
      </c>
      <c r="H869" s="6" t="s">
        <v>296</v>
      </c>
      <c r="I869" s="6" t="s">
        <v>296</v>
      </c>
      <c r="J869" s="479">
        <v>2022</v>
      </c>
      <c r="K869" s="479">
        <v>2023</v>
      </c>
      <c r="L869" s="488">
        <v>1.2809999999999999</v>
      </c>
      <c r="M869" s="510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205" t="s">
        <v>3</v>
      </c>
      <c r="W869" s="94">
        <v>377.91699999999997</v>
      </c>
      <c r="X869" s="94">
        <v>0</v>
      </c>
      <c r="Y869" s="94">
        <v>0</v>
      </c>
      <c r="Z869" s="94">
        <v>0</v>
      </c>
      <c r="AA869" s="94">
        <v>0</v>
      </c>
      <c r="AB869" s="94">
        <v>0</v>
      </c>
      <c r="AC869" s="94">
        <v>0</v>
      </c>
      <c r="AD869" s="94">
        <v>0</v>
      </c>
      <c r="AE869" s="94">
        <v>0</v>
      </c>
      <c r="AF869" s="94">
        <v>0</v>
      </c>
      <c r="AG869" s="94">
        <v>0</v>
      </c>
      <c r="AH869" s="9">
        <v>0</v>
      </c>
      <c r="AI869" s="9">
        <v>0</v>
      </c>
      <c r="AJ869" s="9">
        <v>0</v>
      </c>
      <c r="AK869" s="94">
        <v>0</v>
      </c>
      <c r="AL869" s="94">
        <v>0</v>
      </c>
      <c r="AM869" s="94">
        <v>0</v>
      </c>
      <c r="AN869" s="94">
        <v>0</v>
      </c>
      <c r="AO869" s="94">
        <v>0</v>
      </c>
      <c r="AP869" s="94">
        <v>0</v>
      </c>
      <c r="AQ869" s="94">
        <v>0</v>
      </c>
      <c r="AR869" s="94">
        <v>0</v>
      </c>
      <c r="AS869" s="94">
        <v>0</v>
      </c>
      <c r="AT869" s="94">
        <v>0</v>
      </c>
      <c r="AU869" s="9">
        <v>0</v>
      </c>
      <c r="AV869" s="583" t="s">
        <v>1003</v>
      </c>
    </row>
    <row r="870" spans="1:48" ht="18" customHeight="1" x14ac:dyDescent="0.25">
      <c r="A870" s="532"/>
      <c r="B870" s="483"/>
      <c r="C870" s="601"/>
      <c r="D870" s="524"/>
      <c r="E870" s="517"/>
      <c r="F870" s="24" t="s">
        <v>19</v>
      </c>
      <c r="G870" s="24" t="s">
        <v>22</v>
      </c>
      <c r="H870" s="6" t="s">
        <v>296</v>
      </c>
      <c r="I870" s="6" t="s">
        <v>296</v>
      </c>
      <c r="J870" s="480"/>
      <c r="K870" s="480"/>
      <c r="L870" s="556"/>
      <c r="M870" s="511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84">
        <f>SUM(N870:T870)</f>
        <v>0</v>
      </c>
      <c r="V870" s="173" t="s">
        <v>8</v>
      </c>
      <c r="W870" s="94">
        <v>0</v>
      </c>
      <c r="X870" s="94">
        <v>0</v>
      </c>
      <c r="Y870" s="94">
        <v>0</v>
      </c>
      <c r="Z870" s="94">
        <v>0</v>
      </c>
      <c r="AA870" s="94">
        <v>0</v>
      </c>
      <c r="AB870" s="94">
        <v>0</v>
      </c>
      <c r="AC870" s="94">
        <v>0</v>
      </c>
      <c r="AD870" s="94">
        <v>0</v>
      </c>
      <c r="AE870" s="94">
        <v>0</v>
      </c>
      <c r="AF870" s="94">
        <v>0</v>
      </c>
      <c r="AG870" s="94">
        <v>0</v>
      </c>
      <c r="AH870" s="9">
        <v>0</v>
      </c>
      <c r="AI870" s="9">
        <v>0</v>
      </c>
      <c r="AJ870" s="9">
        <v>0</v>
      </c>
      <c r="AK870" s="94">
        <v>0</v>
      </c>
      <c r="AL870" s="94">
        <v>0</v>
      </c>
      <c r="AM870" s="94">
        <v>0</v>
      </c>
      <c r="AN870" s="94">
        <v>0</v>
      </c>
      <c r="AO870" s="94">
        <v>0</v>
      </c>
      <c r="AP870" s="94">
        <v>0</v>
      </c>
      <c r="AQ870" s="94">
        <v>0</v>
      </c>
      <c r="AR870" s="94">
        <v>0</v>
      </c>
      <c r="AS870" s="94">
        <v>0</v>
      </c>
      <c r="AT870" s="94">
        <v>0</v>
      </c>
      <c r="AU870" s="9">
        <v>0</v>
      </c>
      <c r="AV870" s="584"/>
    </row>
    <row r="871" spans="1:48" ht="22.5" customHeight="1" x14ac:dyDescent="0.25">
      <c r="A871" s="532"/>
      <c r="B871" s="483"/>
      <c r="C871" s="601"/>
      <c r="D871" s="524"/>
      <c r="E871" s="517"/>
      <c r="F871" s="485" t="s">
        <v>39</v>
      </c>
      <c r="G871" s="485" t="s">
        <v>21</v>
      </c>
      <c r="H871" s="485" t="s">
        <v>296</v>
      </c>
      <c r="I871" s="513" t="s">
        <v>296</v>
      </c>
      <c r="J871" s="480"/>
      <c r="K871" s="480"/>
      <c r="L871" s="556"/>
      <c r="M871" s="511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84">
        <f>SUM(N871:T871)</f>
        <v>0</v>
      </c>
      <c r="V871" s="205" t="s">
        <v>50</v>
      </c>
      <c r="W871" s="94">
        <v>0</v>
      </c>
      <c r="X871" s="94">
        <v>0</v>
      </c>
      <c r="Y871" s="94">
        <v>0</v>
      </c>
      <c r="Z871" s="94">
        <v>0</v>
      </c>
      <c r="AA871" s="94">
        <v>0</v>
      </c>
      <c r="AB871" s="94">
        <v>0</v>
      </c>
      <c r="AC871" s="94">
        <v>0</v>
      </c>
      <c r="AD871" s="94">
        <v>0</v>
      </c>
      <c r="AE871" s="94">
        <v>0</v>
      </c>
      <c r="AF871" s="94">
        <v>0</v>
      </c>
      <c r="AG871" s="94">
        <v>0</v>
      </c>
      <c r="AH871" s="9">
        <v>0</v>
      </c>
      <c r="AI871" s="9">
        <v>0</v>
      </c>
      <c r="AJ871" s="9">
        <v>0</v>
      </c>
      <c r="AK871" s="94">
        <v>0</v>
      </c>
      <c r="AL871" s="94">
        <v>0</v>
      </c>
      <c r="AM871" s="94">
        <v>0</v>
      </c>
      <c r="AN871" s="94">
        <v>0</v>
      </c>
      <c r="AO871" s="94">
        <v>0</v>
      </c>
      <c r="AP871" s="94">
        <v>0</v>
      </c>
      <c r="AQ871" s="94">
        <v>0</v>
      </c>
      <c r="AR871" s="94">
        <v>0</v>
      </c>
      <c r="AS871" s="94">
        <v>0</v>
      </c>
      <c r="AT871" s="94">
        <v>0</v>
      </c>
      <c r="AU871" s="9">
        <v>0</v>
      </c>
      <c r="AV871" s="584"/>
    </row>
    <row r="872" spans="1:48" x14ac:dyDescent="0.25">
      <c r="A872" s="532"/>
      <c r="B872" s="483"/>
      <c r="C872" s="601"/>
      <c r="D872" s="524"/>
      <c r="E872" s="517"/>
      <c r="F872" s="486"/>
      <c r="G872" s="486"/>
      <c r="H872" s="486"/>
      <c r="I872" s="514"/>
      <c r="J872" s="480"/>
      <c r="K872" s="480"/>
      <c r="L872" s="556"/>
      <c r="M872" s="511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84">
        <f>SUM(N872:T872)</f>
        <v>0</v>
      </c>
      <c r="V872" s="205" t="s">
        <v>51</v>
      </c>
      <c r="W872" s="94">
        <v>0</v>
      </c>
      <c r="X872" s="94">
        <v>0</v>
      </c>
      <c r="Y872" s="94">
        <v>0</v>
      </c>
      <c r="Z872" s="94">
        <v>0</v>
      </c>
      <c r="AA872" s="94">
        <v>0</v>
      </c>
      <c r="AB872" s="94">
        <v>0</v>
      </c>
      <c r="AC872" s="94">
        <v>0</v>
      </c>
      <c r="AD872" s="94">
        <v>0</v>
      </c>
      <c r="AE872" s="94">
        <v>0</v>
      </c>
      <c r="AF872" s="94">
        <v>0</v>
      </c>
      <c r="AG872" s="94">
        <v>0</v>
      </c>
      <c r="AH872" s="9">
        <v>0</v>
      </c>
      <c r="AI872" s="9">
        <v>0</v>
      </c>
      <c r="AJ872" s="9">
        <v>0</v>
      </c>
      <c r="AK872" s="94">
        <v>0</v>
      </c>
      <c r="AL872" s="94">
        <v>0</v>
      </c>
      <c r="AM872" s="94">
        <v>0</v>
      </c>
      <c r="AN872" s="94">
        <v>0</v>
      </c>
      <c r="AO872" s="94">
        <v>0</v>
      </c>
      <c r="AP872" s="94">
        <v>0</v>
      </c>
      <c r="AQ872" s="94">
        <v>0</v>
      </c>
      <c r="AR872" s="94">
        <v>0</v>
      </c>
      <c r="AS872" s="94">
        <v>0</v>
      </c>
      <c r="AT872" s="94">
        <v>0</v>
      </c>
      <c r="AU872" s="9">
        <v>0</v>
      </c>
      <c r="AV872" s="584"/>
    </row>
    <row r="873" spans="1:48" x14ac:dyDescent="0.25">
      <c r="A873" s="532"/>
      <c r="B873" s="483"/>
      <c r="C873" s="601"/>
      <c r="D873" s="524"/>
      <c r="E873" s="517"/>
      <c r="F873" s="486"/>
      <c r="G873" s="486"/>
      <c r="H873" s="486"/>
      <c r="I873" s="514"/>
      <c r="J873" s="480"/>
      <c r="K873" s="480"/>
      <c r="L873" s="556"/>
      <c r="M873" s="511"/>
      <c r="N873" s="86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84">
        <f>SUM(N873:T873)</f>
        <v>0</v>
      </c>
      <c r="V873" s="205" t="s">
        <v>52</v>
      </c>
      <c r="W873" s="192">
        <v>0</v>
      </c>
      <c r="X873" s="192">
        <v>0</v>
      </c>
      <c r="Y873" s="192">
        <v>0</v>
      </c>
      <c r="Z873" s="192">
        <v>0</v>
      </c>
      <c r="AA873" s="192">
        <v>0</v>
      </c>
      <c r="AB873" s="192">
        <v>0</v>
      </c>
      <c r="AC873" s="192">
        <v>0</v>
      </c>
      <c r="AD873" s="192">
        <v>0</v>
      </c>
      <c r="AE873" s="192">
        <v>0</v>
      </c>
      <c r="AF873" s="192">
        <v>0</v>
      </c>
      <c r="AG873" s="192">
        <v>0</v>
      </c>
      <c r="AH873" s="86">
        <v>0</v>
      </c>
      <c r="AI873" s="86">
        <v>0</v>
      </c>
      <c r="AJ873" s="86">
        <v>0</v>
      </c>
      <c r="AK873" s="192">
        <v>0</v>
      </c>
      <c r="AL873" s="192">
        <v>0</v>
      </c>
      <c r="AM873" s="192">
        <v>0</v>
      </c>
      <c r="AN873" s="192">
        <v>0</v>
      </c>
      <c r="AO873" s="192">
        <v>0</v>
      </c>
      <c r="AP873" s="192">
        <v>0</v>
      </c>
      <c r="AQ873" s="192">
        <v>0</v>
      </c>
      <c r="AR873" s="192">
        <v>0</v>
      </c>
      <c r="AS873" s="192">
        <v>0</v>
      </c>
      <c r="AT873" s="192">
        <v>0</v>
      </c>
      <c r="AU873" s="86">
        <v>0</v>
      </c>
      <c r="AV873" s="585"/>
    </row>
    <row r="874" spans="1:48" ht="15.75" customHeight="1" x14ac:dyDescent="0.25">
      <c r="A874" s="533"/>
      <c r="B874" s="484"/>
      <c r="C874" s="602"/>
      <c r="D874" s="525"/>
      <c r="E874" s="518"/>
      <c r="F874" s="487"/>
      <c r="G874" s="487"/>
      <c r="H874" s="487"/>
      <c r="I874" s="515"/>
      <c r="J874" s="481"/>
      <c r="K874" s="481"/>
      <c r="L874" s="557"/>
      <c r="M874" s="512"/>
      <c r="N874" s="89">
        <f t="shared" ref="N874:T874" si="406">SUM(N869:N873)</f>
        <v>0</v>
      </c>
      <c r="O874" s="89">
        <f t="shared" si="406"/>
        <v>0</v>
      </c>
      <c r="P874" s="89">
        <f t="shared" si="406"/>
        <v>0</v>
      </c>
      <c r="Q874" s="187">
        <f>SUM(Q869:Q873)</f>
        <v>0.37791699999999995</v>
      </c>
      <c r="R874" s="186">
        <f t="shared" si="406"/>
        <v>0.90333600000000003</v>
      </c>
      <c r="S874" s="186">
        <f t="shared" si="406"/>
        <v>0</v>
      </c>
      <c r="T874" s="186">
        <f t="shared" si="406"/>
        <v>0</v>
      </c>
      <c r="U874" s="186">
        <f t="shared" ref="U874" si="407">SUM(N874:T874)</f>
        <v>1.281253</v>
      </c>
      <c r="V874" s="178" t="s">
        <v>11</v>
      </c>
      <c r="W874" s="201">
        <f>SUM(W869:W873)</f>
        <v>377.91699999999997</v>
      </c>
      <c r="X874" s="201">
        <f t="shared" ref="X874:AU874" si="408">SUM(X869:X873)</f>
        <v>0</v>
      </c>
      <c r="Y874" s="201">
        <f t="shared" si="408"/>
        <v>0</v>
      </c>
      <c r="Z874" s="201">
        <f t="shared" si="408"/>
        <v>0</v>
      </c>
      <c r="AA874" s="201">
        <f t="shared" si="408"/>
        <v>0</v>
      </c>
      <c r="AB874" s="201">
        <f t="shared" si="408"/>
        <v>0</v>
      </c>
      <c r="AC874" s="201">
        <f t="shared" si="408"/>
        <v>0</v>
      </c>
      <c r="AD874" s="201">
        <f t="shared" si="408"/>
        <v>0</v>
      </c>
      <c r="AE874" s="201">
        <f t="shared" si="408"/>
        <v>0</v>
      </c>
      <c r="AF874" s="201">
        <f t="shared" si="408"/>
        <v>0</v>
      </c>
      <c r="AG874" s="201">
        <f t="shared" si="408"/>
        <v>0</v>
      </c>
      <c r="AH874" s="202">
        <f t="shared" si="408"/>
        <v>0</v>
      </c>
      <c r="AI874" s="202">
        <f t="shared" si="408"/>
        <v>0</v>
      </c>
      <c r="AJ874" s="202">
        <f t="shared" si="408"/>
        <v>0</v>
      </c>
      <c r="AK874" s="201">
        <f t="shared" si="408"/>
        <v>0</v>
      </c>
      <c r="AL874" s="201">
        <f t="shared" si="408"/>
        <v>0</v>
      </c>
      <c r="AM874" s="201">
        <f t="shared" si="408"/>
        <v>0</v>
      </c>
      <c r="AN874" s="201">
        <f t="shared" si="408"/>
        <v>0</v>
      </c>
      <c r="AO874" s="201">
        <f t="shared" si="408"/>
        <v>0</v>
      </c>
      <c r="AP874" s="201">
        <f t="shared" si="408"/>
        <v>0</v>
      </c>
      <c r="AQ874" s="201">
        <f t="shared" si="408"/>
        <v>0</v>
      </c>
      <c r="AR874" s="201">
        <f t="shared" si="408"/>
        <v>0</v>
      </c>
      <c r="AS874" s="201">
        <f t="shared" si="408"/>
        <v>0</v>
      </c>
      <c r="AT874" s="201">
        <f t="shared" si="408"/>
        <v>0</v>
      </c>
      <c r="AU874" s="202">
        <f t="shared" si="408"/>
        <v>0</v>
      </c>
      <c r="AV874" s="333"/>
    </row>
    <row r="875" spans="1:48" ht="19.5" hidden="1" customHeight="1" x14ac:dyDescent="0.25">
      <c r="A875" s="503" t="s">
        <v>641</v>
      </c>
      <c r="B875" s="504"/>
      <c r="C875" s="504"/>
      <c r="D875" s="504"/>
      <c r="E875" s="504"/>
      <c r="F875" s="504"/>
      <c r="G875" s="504"/>
      <c r="H875" s="504"/>
      <c r="I875" s="504"/>
      <c r="J875" s="504"/>
      <c r="K875" s="504"/>
      <c r="L875" s="504"/>
      <c r="M875" s="504"/>
      <c r="N875" s="504"/>
      <c r="O875" s="504"/>
      <c r="P875" s="504"/>
      <c r="Q875" s="504"/>
      <c r="R875" s="504"/>
      <c r="S875" s="504"/>
      <c r="T875" s="504"/>
      <c r="U875" s="504"/>
      <c r="V875" s="504"/>
      <c r="W875" s="505"/>
      <c r="X875" s="505"/>
      <c r="Y875" s="505"/>
      <c r="Z875" s="505"/>
      <c r="AA875" s="505"/>
      <c r="AB875" s="505"/>
      <c r="AC875" s="505"/>
      <c r="AD875" s="505"/>
      <c r="AE875" s="505"/>
      <c r="AF875" s="505"/>
      <c r="AG875" s="505"/>
      <c r="AH875" s="505"/>
      <c r="AI875" s="505"/>
      <c r="AJ875" s="505"/>
      <c r="AK875" s="505"/>
      <c r="AL875" s="505"/>
      <c r="AM875" s="505"/>
      <c r="AN875" s="505"/>
      <c r="AO875" s="505"/>
      <c r="AP875" s="505"/>
      <c r="AQ875" s="505"/>
      <c r="AR875" s="505"/>
      <c r="AS875" s="505"/>
      <c r="AT875" s="505"/>
      <c r="AU875" s="505"/>
      <c r="AV875" s="506"/>
    </row>
    <row r="876" spans="1:48" ht="15.75" hidden="1" customHeight="1" x14ac:dyDescent="0.25">
      <c r="A876" s="527" t="s">
        <v>642</v>
      </c>
      <c r="B876" s="567"/>
      <c r="C876" s="567"/>
      <c r="D876" s="567"/>
      <c r="E876" s="567"/>
      <c r="F876" s="567"/>
      <c r="G876" s="567"/>
      <c r="H876" s="567"/>
      <c r="I876" s="567"/>
      <c r="J876" s="567"/>
      <c r="K876" s="567"/>
      <c r="L876" s="567"/>
      <c r="M876" s="567"/>
      <c r="N876" s="567"/>
      <c r="O876" s="567"/>
      <c r="P876" s="567"/>
      <c r="Q876" s="567"/>
      <c r="R876" s="567"/>
      <c r="S876" s="567"/>
      <c r="T876" s="567"/>
      <c r="U876" s="567"/>
      <c r="V876" s="568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89"/>
      <c r="AI876" s="189"/>
      <c r="AJ876" s="189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89"/>
      <c r="AV876" s="303"/>
    </row>
    <row r="877" spans="1:48" ht="15.75" hidden="1" customHeight="1" x14ac:dyDescent="0.25">
      <c r="A877" s="8"/>
      <c r="B877" s="491" t="s">
        <v>48</v>
      </c>
      <c r="C877" s="492"/>
      <c r="D877" s="492"/>
      <c r="E877" s="492"/>
      <c r="F877" s="492"/>
      <c r="G877" s="492"/>
      <c r="H877" s="492"/>
      <c r="I877" s="492"/>
      <c r="J877" s="492"/>
      <c r="K877" s="492"/>
      <c r="L877" s="492"/>
      <c r="M877" s="493"/>
      <c r="N877" s="86"/>
      <c r="O877" s="86"/>
      <c r="P877" s="86"/>
      <c r="Q877" s="86"/>
      <c r="R877" s="86"/>
      <c r="S877" s="86"/>
      <c r="T877" s="86"/>
      <c r="U877" s="86"/>
      <c r="V877" s="173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89"/>
      <c r="AI877" s="189"/>
      <c r="AJ877" s="189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89"/>
      <c r="AV877" s="303"/>
    </row>
    <row r="878" spans="1:48" ht="15.75" hidden="1" customHeight="1" x14ac:dyDescent="0.25">
      <c r="A878" s="547"/>
      <c r="B878" s="548"/>
      <c r="C878" s="548"/>
      <c r="D878" s="548"/>
      <c r="E878" s="549"/>
      <c r="F878" s="46"/>
      <c r="G878" s="46"/>
      <c r="H878" s="46"/>
      <c r="I878" s="46"/>
      <c r="J878" s="46"/>
      <c r="K878" s="46"/>
      <c r="L878" s="46"/>
      <c r="M878" s="46"/>
      <c r="N878" s="86">
        <f>N869</f>
        <v>0</v>
      </c>
      <c r="O878" s="86">
        <f t="shared" ref="O878:U878" si="409">O869</f>
        <v>0</v>
      </c>
      <c r="P878" s="86">
        <f t="shared" si="409"/>
        <v>0</v>
      </c>
      <c r="Q878" s="86">
        <f t="shared" si="409"/>
        <v>0.37791699999999995</v>
      </c>
      <c r="R878" s="86">
        <f t="shared" si="409"/>
        <v>0.90333600000000003</v>
      </c>
      <c r="S878" s="86">
        <f t="shared" si="409"/>
        <v>0</v>
      </c>
      <c r="T878" s="86">
        <f t="shared" si="409"/>
        <v>0</v>
      </c>
      <c r="U878" s="86">
        <f t="shared" si="409"/>
        <v>1.281253</v>
      </c>
      <c r="V878" s="173" t="s">
        <v>3</v>
      </c>
      <c r="W878" s="192">
        <f t="shared" ref="W878:AU882" si="410">W869</f>
        <v>377.91699999999997</v>
      </c>
      <c r="X878" s="192">
        <f t="shared" si="410"/>
        <v>0</v>
      </c>
      <c r="Y878" s="192">
        <f t="shared" si="410"/>
        <v>0</v>
      </c>
      <c r="Z878" s="192">
        <f t="shared" si="410"/>
        <v>0</v>
      </c>
      <c r="AA878" s="192">
        <f t="shared" si="410"/>
        <v>0</v>
      </c>
      <c r="AB878" s="192">
        <f t="shared" si="410"/>
        <v>0</v>
      </c>
      <c r="AC878" s="192">
        <f t="shared" si="410"/>
        <v>0</v>
      </c>
      <c r="AD878" s="192">
        <f t="shared" si="410"/>
        <v>0</v>
      </c>
      <c r="AE878" s="192">
        <f t="shared" si="410"/>
        <v>0</v>
      </c>
      <c r="AF878" s="192">
        <f t="shared" si="410"/>
        <v>0</v>
      </c>
      <c r="AG878" s="192">
        <f t="shared" si="410"/>
        <v>0</v>
      </c>
      <c r="AH878" s="86">
        <f t="shared" si="410"/>
        <v>0</v>
      </c>
      <c r="AI878" s="86">
        <f t="shared" si="410"/>
        <v>0</v>
      </c>
      <c r="AJ878" s="86">
        <f t="shared" si="410"/>
        <v>0</v>
      </c>
      <c r="AK878" s="192">
        <f t="shared" si="410"/>
        <v>0</v>
      </c>
      <c r="AL878" s="192">
        <f t="shared" si="410"/>
        <v>0</v>
      </c>
      <c r="AM878" s="192">
        <f t="shared" si="410"/>
        <v>0</v>
      </c>
      <c r="AN878" s="192">
        <f t="shared" si="410"/>
        <v>0</v>
      </c>
      <c r="AO878" s="192">
        <f t="shared" si="410"/>
        <v>0</v>
      </c>
      <c r="AP878" s="192">
        <f t="shared" si="410"/>
        <v>0</v>
      </c>
      <c r="AQ878" s="192">
        <f t="shared" si="410"/>
        <v>0</v>
      </c>
      <c r="AR878" s="192">
        <f t="shared" si="410"/>
        <v>0</v>
      </c>
      <c r="AS878" s="192">
        <f t="shared" si="410"/>
        <v>0</v>
      </c>
      <c r="AT878" s="192">
        <f t="shared" si="410"/>
        <v>0</v>
      </c>
      <c r="AU878" s="86">
        <f t="shared" si="410"/>
        <v>0</v>
      </c>
      <c r="AV878" s="303"/>
    </row>
    <row r="879" spans="1:48" hidden="1" x14ac:dyDescent="0.25">
      <c r="A879" s="550"/>
      <c r="B879" s="551"/>
      <c r="C879" s="551"/>
      <c r="D879" s="551"/>
      <c r="E879" s="552"/>
      <c r="F879" s="46"/>
      <c r="G879" s="46"/>
      <c r="H879" s="46"/>
      <c r="I879" s="46"/>
      <c r="J879" s="46"/>
      <c r="K879" s="46"/>
      <c r="L879" s="46"/>
      <c r="M879" s="46"/>
      <c r="N879" s="86">
        <f t="shared" ref="N879:U883" si="411">N870</f>
        <v>0</v>
      </c>
      <c r="O879" s="86">
        <f t="shared" si="411"/>
        <v>0</v>
      </c>
      <c r="P879" s="86">
        <f t="shared" si="411"/>
        <v>0</v>
      </c>
      <c r="Q879" s="86">
        <f t="shared" si="411"/>
        <v>0</v>
      </c>
      <c r="R879" s="86">
        <f t="shared" si="411"/>
        <v>0</v>
      </c>
      <c r="S879" s="86">
        <f t="shared" si="411"/>
        <v>0</v>
      </c>
      <c r="T879" s="86">
        <f t="shared" si="411"/>
        <v>0</v>
      </c>
      <c r="U879" s="86">
        <f t="shared" si="411"/>
        <v>0</v>
      </c>
      <c r="V879" s="173" t="s">
        <v>8</v>
      </c>
      <c r="W879" s="192">
        <f t="shared" si="410"/>
        <v>0</v>
      </c>
      <c r="X879" s="192">
        <f t="shared" si="410"/>
        <v>0</v>
      </c>
      <c r="Y879" s="192">
        <f t="shared" si="410"/>
        <v>0</v>
      </c>
      <c r="Z879" s="192">
        <f t="shared" si="410"/>
        <v>0</v>
      </c>
      <c r="AA879" s="192">
        <f t="shared" si="410"/>
        <v>0</v>
      </c>
      <c r="AB879" s="192">
        <f t="shared" si="410"/>
        <v>0</v>
      </c>
      <c r="AC879" s="192">
        <f t="shared" si="410"/>
        <v>0</v>
      </c>
      <c r="AD879" s="192">
        <f t="shared" si="410"/>
        <v>0</v>
      </c>
      <c r="AE879" s="192">
        <f t="shared" si="410"/>
        <v>0</v>
      </c>
      <c r="AF879" s="192">
        <f t="shared" si="410"/>
        <v>0</v>
      </c>
      <c r="AG879" s="192">
        <f t="shared" si="410"/>
        <v>0</v>
      </c>
      <c r="AH879" s="86">
        <f t="shared" si="410"/>
        <v>0</v>
      </c>
      <c r="AI879" s="86">
        <f t="shared" si="410"/>
        <v>0</v>
      </c>
      <c r="AJ879" s="86">
        <f t="shared" si="410"/>
        <v>0</v>
      </c>
      <c r="AK879" s="192">
        <f t="shared" si="410"/>
        <v>0</v>
      </c>
      <c r="AL879" s="192">
        <f t="shared" si="410"/>
        <v>0</v>
      </c>
      <c r="AM879" s="192">
        <f t="shared" si="410"/>
        <v>0</v>
      </c>
      <c r="AN879" s="192">
        <f t="shared" si="410"/>
        <v>0</v>
      </c>
      <c r="AO879" s="192">
        <f t="shared" si="410"/>
        <v>0</v>
      </c>
      <c r="AP879" s="192">
        <f t="shared" si="410"/>
        <v>0</v>
      </c>
      <c r="AQ879" s="192">
        <f t="shared" si="410"/>
        <v>0</v>
      </c>
      <c r="AR879" s="192">
        <f t="shared" si="410"/>
        <v>0</v>
      </c>
      <c r="AS879" s="192">
        <f t="shared" si="410"/>
        <v>0</v>
      </c>
      <c r="AT879" s="192">
        <f t="shared" si="410"/>
        <v>0</v>
      </c>
      <c r="AU879" s="86">
        <f t="shared" si="410"/>
        <v>0</v>
      </c>
      <c r="AV879" s="303"/>
    </row>
    <row r="880" spans="1:48" ht="31.5" hidden="1" x14ac:dyDescent="0.25">
      <c r="A880" s="550"/>
      <c r="B880" s="551"/>
      <c r="C880" s="551"/>
      <c r="D880" s="551"/>
      <c r="E880" s="552"/>
      <c r="F880" s="46"/>
      <c r="G880" s="46"/>
      <c r="H880" s="46"/>
      <c r="I880" s="46"/>
      <c r="J880" s="46"/>
      <c r="K880" s="46"/>
      <c r="L880" s="46"/>
      <c r="M880" s="46"/>
      <c r="N880" s="86">
        <f t="shared" si="411"/>
        <v>0</v>
      </c>
      <c r="O880" s="86">
        <f t="shared" si="411"/>
        <v>0</v>
      </c>
      <c r="P880" s="86">
        <f t="shared" si="411"/>
        <v>0</v>
      </c>
      <c r="Q880" s="86">
        <f t="shared" si="411"/>
        <v>0</v>
      </c>
      <c r="R880" s="86">
        <f t="shared" si="411"/>
        <v>0</v>
      </c>
      <c r="S880" s="86">
        <f t="shared" si="411"/>
        <v>0</v>
      </c>
      <c r="T880" s="86">
        <f t="shared" si="411"/>
        <v>0</v>
      </c>
      <c r="U880" s="86">
        <f t="shared" si="411"/>
        <v>0</v>
      </c>
      <c r="V880" s="173" t="s">
        <v>50</v>
      </c>
      <c r="W880" s="192">
        <f t="shared" si="410"/>
        <v>0</v>
      </c>
      <c r="X880" s="192">
        <f t="shared" si="410"/>
        <v>0</v>
      </c>
      <c r="Y880" s="192">
        <f t="shared" si="410"/>
        <v>0</v>
      </c>
      <c r="Z880" s="192">
        <f t="shared" si="410"/>
        <v>0</v>
      </c>
      <c r="AA880" s="192">
        <f t="shared" si="410"/>
        <v>0</v>
      </c>
      <c r="AB880" s="192">
        <f t="shared" si="410"/>
        <v>0</v>
      </c>
      <c r="AC880" s="192">
        <f t="shared" si="410"/>
        <v>0</v>
      </c>
      <c r="AD880" s="192">
        <f t="shared" si="410"/>
        <v>0</v>
      </c>
      <c r="AE880" s="192">
        <f t="shared" si="410"/>
        <v>0</v>
      </c>
      <c r="AF880" s="192">
        <f t="shared" si="410"/>
        <v>0</v>
      </c>
      <c r="AG880" s="192">
        <f t="shared" si="410"/>
        <v>0</v>
      </c>
      <c r="AH880" s="86">
        <f t="shared" si="410"/>
        <v>0</v>
      </c>
      <c r="AI880" s="86">
        <f t="shared" si="410"/>
        <v>0</v>
      </c>
      <c r="AJ880" s="86">
        <f t="shared" si="410"/>
        <v>0</v>
      </c>
      <c r="AK880" s="192">
        <f t="shared" si="410"/>
        <v>0</v>
      </c>
      <c r="AL880" s="192">
        <f t="shared" si="410"/>
        <v>0</v>
      </c>
      <c r="AM880" s="192">
        <f t="shared" si="410"/>
        <v>0</v>
      </c>
      <c r="AN880" s="192">
        <f t="shared" si="410"/>
        <v>0</v>
      </c>
      <c r="AO880" s="192">
        <f t="shared" si="410"/>
        <v>0</v>
      </c>
      <c r="AP880" s="192">
        <f t="shared" si="410"/>
        <v>0</v>
      </c>
      <c r="AQ880" s="192">
        <f t="shared" si="410"/>
        <v>0</v>
      </c>
      <c r="AR880" s="192">
        <f t="shared" si="410"/>
        <v>0</v>
      </c>
      <c r="AS880" s="192">
        <f t="shared" si="410"/>
        <v>0</v>
      </c>
      <c r="AT880" s="192">
        <f t="shared" si="410"/>
        <v>0</v>
      </c>
      <c r="AU880" s="86">
        <f t="shared" si="410"/>
        <v>0</v>
      </c>
      <c r="AV880" s="303"/>
    </row>
    <row r="881" spans="1:48" hidden="1" x14ac:dyDescent="0.25">
      <c r="A881" s="550"/>
      <c r="B881" s="551"/>
      <c r="C881" s="551"/>
      <c r="D881" s="551"/>
      <c r="E881" s="552"/>
      <c r="F881" s="46"/>
      <c r="G881" s="46"/>
      <c r="H881" s="46"/>
      <c r="I881" s="46"/>
      <c r="J881" s="46"/>
      <c r="K881" s="46"/>
      <c r="L881" s="46"/>
      <c r="M881" s="46"/>
      <c r="N881" s="86">
        <f t="shared" si="411"/>
        <v>0</v>
      </c>
      <c r="O881" s="86">
        <f t="shared" si="411"/>
        <v>0</v>
      </c>
      <c r="P881" s="86">
        <f t="shared" si="411"/>
        <v>0</v>
      </c>
      <c r="Q881" s="86">
        <f t="shared" si="411"/>
        <v>0</v>
      </c>
      <c r="R881" s="86">
        <f t="shared" si="411"/>
        <v>0</v>
      </c>
      <c r="S881" s="86">
        <f t="shared" si="411"/>
        <v>0</v>
      </c>
      <c r="T881" s="86">
        <f t="shared" si="411"/>
        <v>0</v>
      </c>
      <c r="U881" s="86">
        <f t="shared" si="411"/>
        <v>0</v>
      </c>
      <c r="V881" s="173" t="s">
        <v>51</v>
      </c>
      <c r="W881" s="192">
        <f t="shared" si="410"/>
        <v>0</v>
      </c>
      <c r="X881" s="192">
        <f t="shared" si="410"/>
        <v>0</v>
      </c>
      <c r="Y881" s="192">
        <f t="shared" si="410"/>
        <v>0</v>
      </c>
      <c r="Z881" s="192">
        <f t="shared" si="410"/>
        <v>0</v>
      </c>
      <c r="AA881" s="192">
        <f t="shared" si="410"/>
        <v>0</v>
      </c>
      <c r="AB881" s="192">
        <f t="shared" si="410"/>
        <v>0</v>
      </c>
      <c r="AC881" s="192">
        <f t="shared" si="410"/>
        <v>0</v>
      </c>
      <c r="AD881" s="192">
        <f t="shared" si="410"/>
        <v>0</v>
      </c>
      <c r="AE881" s="192">
        <f t="shared" si="410"/>
        <v>0</v>
      </c>
      <c r="AF881" s="192">
        <f t="shared" si="410"/>
        <v>0</v>
      </c>
      <c r="AG881" s="192">
        <f t="shared" si="410"/>
        <v>0</v>
      </c>
      <c r="AH881" s="86">
        <f t="shared" si="410"/>
        <v>0</v>
      </c>
      <c r="AI881" s="86">
        <f t="shared" si="410"/>
        <v>0</v>
      </c>
      <c r="AJ881" s="86">
        <f t="shared" si="410"/>
        <v>0</v>
      </c>
      <c r="AK881" s="192">
        <f t="shared" si="410"/>
        <v>0</v>
      </c>
      <c r="AL881" s="192">
        <f t="shared" si="410"/>
        <v>0</v>
      </c>
      <c r="AM881" s="192">
        <f t="shared" si="410"/>
        <v>0</v>
      </c>
      <c r="AN881" s="192">
        <f t="shared" si="410"/>
        <v>0</v>
      </c>
      <c r="AO881" s="192">
        <f t="shared" si="410"/>
        <v>0</v>
      </c>
      <c r="AP881" s="192">
        <f t="shared" si="410"/>
        <v>0</v>
      </c>
      <c r="AQ881" s="192">
        <f t="shared" si="410"/>
        <v>0</v>
      </c>
      <c r="AR881" s="192">
        <f t="shared" si="410"/>
        <v>0</v>
      </c>
      <c r="AS881" s="192">
        <f t="shared" si="410"/>
        <v>0</v>
      </c>
      <c r="AT881" s="192">
        <f t="shared" si="410"/>
        <v>0</v>
      </c>
      <c r="AU881" s="86">
        <f t="shared" si="410"/>
        <v>0</v>
      </c>
      <c r="AV881" s="303"/>
    </row>
    <row r="882" spans="1:48" hidden="1" x14ac:dyDescent="0.25">
      <c r="A882" s="550"/>
      <c r="B882" s="551"/>
      <c r="C882" s="551"/>
      <c r="D882" s="551"/>
      <c r="E882" s="552"/>
      <c r="F882" s="46"/>
      <c r="G882" s="46"/>
      <c r="H882" s="46"/>
      <c r="I882" s="46"/>
      <c r="J882" s="46"/>
      <c r="K882" s="46"/>
      <c r="L882" s="46"/>
      <c r="M882" s="46"/>
      <c r="N882" s="86">
        <f t="shared" si="411"/>
        <v>0</v>
      </c>
      <c r="O882" s="86">
        <f t="shared" si="411"/>
        <v>0</v>
      </c>
      <c r="P882" s="86">
        <f t="shared" si="411"/>
        <v>0</v>
      </c>
      <c r="Q882" s="86">
        <f t="shared" si="411"/>
        <v>0</v>
      </c>
      <c r="R882" s="86">
        <f t="shared" si="411"/>
        <v>0</v>
      </c>
      <c r="S882" s="86">
        <f t="shared" si="411"/>
        <v>0</v>
      </c>
      <c r="T882" s="86">
        <f t="shared" si="411"/>
        <v>0</v>
      </c>
      <c r="U882" s="86">
        <f t="shared" si="411"/>
        <v>0</v>
      </c>
      <c r="V882" s="173" t="s">
        <v>52</v>
      </c>
      <c r="W882" s="192">
        <f t="shared" si="410"/>
        <v>0</v>
      </c>
      <c r="X882" s="192">
        <f t="shared" si="410"/>
        <v>0</v>
      </c>
      <c r="Y882" s="192">
        <f t="shared" si="410"/>
        <v>0</v>
      </c>
      <c r="Z882" s="192">
        <f t="shared" si="410"/>
        <v>0</v>
      </c>
      <c r="AA882" s="192">
        <f t="shared" si="410"/>
        <v>0</v>
      </c>
      <c r="AB882" s="192">
        <f t="shared" si="410"/>
        <v>0</v>
      </c>
      <c r="AC882" s="192">
        <f t="shared" si="410"/>
        <v>0</v>
      </c>
      <c r="AD882" s="192">
        <f t="shared" si="410"/>
        <v>0</v>
      </c>
      <c r="AE882" s="192">
        <f t="shared" si="410"/>
        <v>0</v>
      </c>
      <c r="AF882" s="192">
        <f t="shared" si="410"/>
        <v>0</v>
      </c>
      <c r="AG882" s="192">
        <f t="shared" si="410"/>
        <v>0</v>
      </c>
      <c r="AH882" s="86">
        <f t="shared" si="410"/>
        <v>0</v>
      </c>
      <c r="AI882" s="86">
        <f t="shared" si="410"/>
        <v>0</v>
      </c>
      <c r="AJ882" s="86">
        <f t="shared" si="410"/>
        <v>0</v>
      </c>
      <c r="AK882" s="192">
        <f t="shared" si="410"/>
        <v>0</v>
      </c>
      <c r="AL882" s="192">
        <f t="shared" si="410"/>
        <v>0</v>
      </c>
      <c r="AM882" s="192">
        <f t="shared" si="410"/>
        <v>0</v>
      </c>
      <c r="AN882" s="192">
        <f t="shared" si="410"/>
        <v>0</v>
      </c>
      <c r="AO882" s="192">
        <f t="shared" si="410"/>
        <v>0</v>
      </c>
      <c r="AP882" s="192">
        <f t="shared" si="410"/>
        <v>0</v>
      </c>
      <c r="AQ882" s="192">
        <f t="shared" si="410"/>
        <v>0</v>
      </c>
      <c r="AR882" s="192">
        <f t="shared" si="410"/>
        <v>0</v>
      </c>
      <c r="AS882" s="192">
        <f t="shared" si="410"/>
        <v>0</v>
      </c>
      <c r="AT882" s="192">
        <f t="shared" si="410"/>
        <v>0</v>
      </c>
      <c r="AU882" s="86">
        <f t="shared" si="410"/>
        <v>0</v>
      </c>
      <c r="AV882" s="303"/>
    </row>
    <row r="883" spans="1:48" hidden="1" x14ac:dyDescent="0.25">
      <c r="A883" s="553"/>
      <c r="B883" s="554"/>
      <c r="C883" s="554"/>
      <c r="D883" s="554"/>
      <c r="E883" s="555"/>
      <c r="F883" s="46"/>
      <c r="G883" s="46"/>
      <c r="H883" s="46"/>
      <c r="I883" s="46"/>
      <c r="J883" s="46"/>
      <c r="K883" s="46"/>
      <c r="L883" s="98">
        <f>L869</f>
        <v>1.2809999999999999</v>
      </c>
      <c r="M883" s="98">
        <f>M869</f>
        <v>1.281253</v>
      </c>
      <c r="N883" s="86">
        <f t="shared" si="411"/>
        <v>0</v>
      </c>
      <c r="O883" s="86">
        <f t="shared" si="411"/>
        <v>0</v>
      </c>
      <c r="P883" s="86">
        <f t="shared" si="411"/>
        <v>0</v>
      </c>
      <c r="Q883" s="187">
        <f>SUM(Q878:Q882)</f>
        <v>0.37791699999999995</v>
      </c>
      <c r="R883" s="186">
        <f t="shared" si="411"/>
        <v>0.90333600000000003</v>
      </c>
      <c r="S883" s="186">
        <f t="shared" si="411"/>
        <v>0</v>
      </c>
      <c r="T883" s="186">
        <f t="shared" si="411"/>
        <v>0</v>
      </c>
      <c r="U883" s="186">
        <f t="shared" si="411"/>
        <v>1.281253</v>
      </c>
      <c r="V883" s="178" t="s">
        <v>11</v>
      </c>
      <c r="W883" s="201">
        <f>SUM(W878:W882)</f>
        <v>377.91699999999997</v>
      </c>
      <c r="X883" s="201">
        <f t="shared" ref="X883:AU883" si="412">SUM(X878:X882)</f>
        <v>0</v>
      </c>
      <c r="Y883" s="201">
        <f t="shared" si="412"/>
        <v>0</v>
      </c>
      <c r="Z883" s="201">
        <f t="shared" si="412"/>
        <v>0</v>
      </c>
      <c r="AA883" s="201">
        <f t="shared" si="412"/>
        <v>0</v>
      </c>
      <c r="AB883" s="201">
        <f t="shared" si="412"/>
        <v>0</v>
      </c>
      <c r="AC883" s="201">
        <f t="shared" si="412"/>
        <v>0</v>
      </c>
      <c r="AD883" s="201">
        <f t="shared" si="412"/>
        <v>0</v>
      </c>
      <c r="AE883" s="201">
        <f t="shared" si="412"/>
        <v>0</v>
      </c>
      <c r="AF883" s="201">
        <f t="shared" si="412"/>
        <v>0</v>
      </c>
      <c r="AG883" s="201">
        <f t="shared" si="412"/>
        <v>0</v>
      </c>
      <c r="AH883" s="202">
        <f t="shared" si="412"/>
        <v>0</v>
      </c>
      <c r="AI883" s="202">
        <f t="shared" si="412"/>
        <v>0</v>
      </c>
      <c r="AJ883" s="202">
        <f t="shared" si="412"/>
        <v>0</v>
      </c>
      <c r="AK883" s="201">
        <f t="shared" si="412"/>
        <v>0</v>
      </c>
      <c r="AL883" s="201">
        <f t="shared" si="412"/>
        <v>0</v>
      </c>
      <c r="AM883" s="201">
        <f t="shared" si="412"/>
        <v>0</v>
      </c>
      <c r="AN883" s="201">
        <f t="shared" si="412"/>
        <v>0</v>
      </c>
      <c r="AO883" s="201">
        <f t="shared" si="412"/>
        <v>0</v>
      </c>
      <c r="AP883" s="201">
        <f t="shared" si="412"/>
        <v>0</v>
      </c>
      <c r="AQ883" s="201">
        <f t="shared" si="412"/>
        <v>0</v>
      </c>
      <c r="AR883" s="201">
        <f t="shared" si="412"/>
        <v>0</v>
      </c>
      <c r="AS883" s="201">
        <f t="shared" si="412"/>
        <v>0</v>
      </c>
      <c r="AT883" s="201">
        <f t="shared" si="412"/>
        <v>0</v>
      </c>
      <c r="AU883" s="202">
        <f t="shared" si="412"/>
        <v>0</v>
      </c>
      <c r="AV883" s="333"/>
    </row>
    <row r="884" spans="1:48" hidden="1" x14ac:dyDescent="0.25">
      <c r="A884" s="594" t="s">
        <v>922</v>
      </c>
      <c r="B884" s="447"/>
      <c r="C884" s="447"/>
      <c r="D884" s="447"/>
      <c r="E884" s="447"/>
      <c r="F884" s="447"/>
      <c r="G884" s="447"/>
      <c r="H884" s="447"/>
      <c r="I884" s="447"/>
      <c r="J884" s="447"/>
      <c r="K884" s="447"/>
      <c r="L884" s="447"/>
      <c r="M884" s="447"/>
      <c r="N884" s="447"/>
      <c r="O884" s="447"/>
      <c r="P884" s="447"/>
      <c r="Q884" s="447"/>
      <c r="R884" s="447"/>
      <c r="S884" s="447"/>
      <c r="T884" s="447"/>
      <c r="U884" s="447"/>
      <c r="V884" s="447"/>
      <c r="W884" s="447"/>
      <c r="X884" s="447"/>
      <c r="Y884" s="447"/>
      <c r="Z884" s="447"/>
      <c r="AA884" s="447"/>
      <c r="AB884" s="447"/>
      <c r="AC884" s="447"/>
      <c r="AD884" s="447"/>
      <c r="AE884" s="447"/>
      <c r="AF884" s="447"/>
      <c r="AG884" s="447"/>
      <c r="AH884" s="447"/>
      <c r="AI884" s="447"/>
      <c r="AJ884" s="447"/>
      <c r="AK884" s="447"/>
      <c r="AL884" s="447"/>
      <c r="AM884" s="447"/>
      <c r="AN884" s="447"/>
      <c r="AO884" s="447"/>
      <c r="AP884" s="447"/>
      <c r="AQ884" s="447"/>
      <c r="AR884" s="447"/>
      <c r="AS884" s="447"/>
      <c r="AT884" s="447"/>
      <c r="AU884" s="447"/>
      <c r="AV884" s="448"/>
    </row>
    <row r="885" spans="1:48" hidden="1" x14ac:dyDescent="0.25">
      <c r="A885" s="591" t="s">
        <v>923</v>
      </c>
      <c r="B885" s="399"/>
      <c r="C885" s="399"/>
      <c r="D885" s="399"/>
      <c r="E885" s="399"/>
      <c r="F885" s="399"/>
      <c r="G885" s="399"/>
      <c r="H885" s="399"/>
      <c r="I885" s="399"/>
      <c r="J885" s="399"/>
      <c r="K885" s="399"/>
      <c r="L885" s="399"/>
      <c r="M885" s="399"/>
      <c r="N885" s="399"/>
      <c r="O885" s="399"/>
      <c r="P885" s="399"/>
      <c r="Q885" s="399"/>
      <c r="R885" s="399"/>
      <c r="S885" s="399"/>
      <c r="T885" s="399"/>
      <c r="U885" s="399"/>
      <c r="V885" s="399"/>
      <c r="W885" s="399"/>
      <c r="X885" s="399"/>
      <c r="Y885" s="399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  <c r="AS885" s="399"/>
      <c r="AT885" s="399"/>
      <c r="AU885" s="399"/>
      <c r="AV885" s="592"/>
    </row>
    <row r="886" spans="1:48" hidden="1" x14ac:dyDescent="0.25">
      <c r="A886" s="593" t="s">
        <v>924</v>
      </c>
      <c r="B886" s="450"/>
      <c r="C886" s="450"/>
      <c r="D886" s="450"/>
      <c r="E886" s="450"/>
      <c r="F886" s="450"/>
      <c r="G886" s="450"/>
      <c r="H886" s="450"/>
      <c r="I886" s="450"/>
      <c r="J886" s="450"/>
      <c r="K886" s="450"/>
      <c r="L886" s="450"/>
      <c r="M886" s="450"/>
      <c r="N886" s="450"/>
      <c r="O886" s="450"/>
      <c r="P886" s="450"/>
      <c r="Q886" s="450"/>
      <c r="R886" s="450"/>
      <c r="S886" s="450"/>
      <c r="T886" s="450"/>
      <c r="U886" s="450"/>
      <c r="V886" s="450"/>
      <c r="W886" s="450"/>
      <c r="X886" s="450"/>
      <c r="Y886" s="450"/>
      <c r="Z886" s="450"/>
      <c r="AA886" s="450"/>
      <c r="AB886" s="450"/>
      <c r="AC886" s="450"/>
      <c r="AD886" s="450"/>
      <c r="AE886" s="450"/>
      <c r="AF886" s="450"/>
      <c r="AG886" s="450"/>
      <c r="AH886" s="450"/>
      <c r="AI886" s="450"/>
      <c r="AJ886" s="450"/>
      <c r="AK886" s="450"/>
      <c r="AL886" s="450"/>
      <c r="AM886" s="450"/>
      <c r="AN886" s="450"/>
      <c r="AO886" s="450"/>
      <c r="AP886" s="450"/>
      <c r="AQ886" s="450"/>
      <c r="AR886" s="450"/>
      <c r="AS886" s="450"/>
      <c r="AT886" s="450"/>
      <c r="AU886" s="450"/>
      <c r="AV886" s="451"/>
    </row>
    <row r="887" spans="1:48" ht="19.5" hidden="1" customHeight="1" x14ac:dyDescent="0.25">
      <c r="A887" s="503" t="s">
        <v>626</v>
      </c>
      <c r="B887" s="504"/>
      <c r="C887" s="504"/>
      <c r="D887" s="504"/>
      <c r="E887" s="504"/>
      <c r="F887" s="504"/>
      <c r="G887" s="504"/>
      <c r="H887" s="504"/>
      <c r="I887" s="504"/>
      <c r="J887" s="504"/>
      <c r="K887" s="504"/>
      <c r="L887" s="504"/>
      <c r="M887" s="504"/>
      <c r="N887" s="504"/>
      <c r="O887" s="504"/>
      <c r="P887" s="504"/>
      <c r="Q887" s="504"/>
      <c r="R887" s="504"/>
      <c r="S887" s="504"/>
      <c r="T887" s="504"/>
      <c r="U887" s="504"/>
      <c r="V887" s="504"/>
      <c r="W887" s="505"/>
      <c r="X887" s="505"/>
      <c r="Y887" s="505"/>
      <c r="Z887" s="505"/>
      <c r="AA887" s="505"/>
      <c r="AB887" s="505"/>
      <c r="AC887" s="505"/>
      <c r="AD887" s="505"/>
      <c r="AE887" s="505"/>
      <c r="AF887" s="505"/>
      <c r="AG887" s="505"/>
      <c r="AH887" s="505"/>
      <c r="AI887" s="505"/>
      <c r="AJ887" s="505"/>
      <c r="AK887" s="505"/>
      <c r="AL887" s="505"/>
      <c r="AM887" s="505"/>
      <c r="AN887" s="505"/>
      <c r="AO887" s="505"/>
      <c r="AP887" s="505"/>
      <c r="AQ887" s="505"/>
      <c r="AR887" s="505"/>
      <c r="AS887" s="505"/>
      <c r="AT887" s="505"/>
      <c r="AU887" s="505"/>
      <c r="AV887" s="506"/>
    </row>
    <row r="888" spans="1:48" ht="15.75" hidden="1" customHeight="1" x14ac:dyDescent="0.25">
      <c r="A888" s="527" t="s">
        <v>642</v>
      </c>
      <c r="B888" s="567"/>
      <c r="C888" s="567"/>
      <c r="D888" s="567"/>
      <c r="E888" s="567"/>
      <c r="F888" s="567"/>
      <c r="G888" s="567"/>
      <c r="H888" s="567"/>
      <c r="I888" s="567"/>
      <c r="J888" s="567"/>
      <c r="K888" s="567"/>
      <c r="L888" s="567"/>
      <c r="M888" s="567"/>
      <c r="N888" s="567"/>
      <c r="O888" s="567"/>
      <c r="P888" s="567"/>
      <c r="Q888" s="567"/>
      <c r="R888" s="567"/>
      <c r="S888" s="567"/>
      <c r="T888" s="567"/>
      <c r="U888" s="567"/>
      <c r="V888" s="568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89"/>
      <c r="AI888" s="189"/>
      <c r="AJ888" s="189"/>
      <c r="AK888" s="191"/>
      <c r="AL888" s="191"/>
      <c r="AM888" s="191"/>
      <c r="AN888" s="191"/>
      <c r="AO888" s="191"/>
      <c r="AP888" s="191"/>
      <c r="AQ888" s="191"/>
      <c r="AR888" s="191"/>
      <c r="AS888" s="191"/>
      <c r="AT888" s="191"/>
      <c r="AU888" s="189"/>
      <c r="AV888" s="303"/>
    </row>
    <row r="889" spans="1:48" ht="19.5" hidden="1" customHeight="1" x14ac:dyDescent="0.25">
      <c r="A889" s="503" t="s">
        <v>641</v>
      </c>
      <c r="B889" s="504"/>
      <c r="C889" s="504"/>
      <c r="D889" s="504"/>
      <c r="E889" s="504"/>
      <c r="F889" s="504"/>
      <c r="G889" s="504"/>
      <c r="H889" s="504"/>
      <c r="I889" s="504"/>
      <c r="J889" s="504"/>
      <c r="K889" s="504"/>
      <c r="L889" s="504"/>
      <c r="M889" s="504"/>
      <c r="N889" s="504"/>
      <c r="O889" s="504"/>
      <c r="P889" s="504"/>
      <c r="Q889" s="504"/>
      <c r="R889" s="504"/>
      <c r="S889" s="504"/>
      <c r="T889" s="504"/>
      <c r="U889" s="504"/>
      <c r="V889" s="504"/>
      <c r="W889" s="505"/>
      <c r="X889" s="505"/>
      <c r="Y889" s="505"/>
      <c r="Z889" s="505"/>
      <c r="AA889" s="505"/>
      <c r="AB889" s="505"/>
      <c r="AC889" s="505"/>
      <c r="AD889" s="505"/>
      <c r="AE889" s="505"/>
      <c r="AF889" s="505"/>
      <c r="AG889" s="505"/>
      <c r="AH889" s="505"/>
      <c r="AI889" s="505"/>
      <c r="AJ889" s="505"/>
      <c r="AK889" s="505"/>
      <c r="AL889" s="505"/>
      <c r="AM889" s="505"/>
      <c r="AN889" s="505"/>
      <c r="AO889" s="505"/>
      <c r="AP889" s="505"/>
      <c r="AQ889" s="505"/>
      <c r="AR889" s="505"/>
      <c r="AS889" s="505"/>
      <c r="AT889" s="505"/>
      <c r="AU889" s="505"/>
      <c r="AV889" s="506"/>
    </row>
    <row r="890" spans="1:48" ht="15.75" hidden="1" customHeight="1" x14ac:dyDescent="0.25">
      <c r="A890" s="527" t="s">
        <v>642</v>
      </c>
      <c r="B890" s="567"/>
      <c r="C890" s="567"/>
      <c r="D890" s="567"/>
      <c r="E890" s="567"/>
      <c r="F890" s="567"/>
      <c r="G890" s="567"/>
      <c r="H890" s="567"/>
      <c r="I890" s="567"/>
      <c r="J890" s="567"/>
      <c r="K890" s="567"/>
      <c r="L890" s="567"/>
      <c r="M890" s="567"/>
      <c r="N890" s="567"/>
      <c r="O890" s="567"/>
      <c r="P890" s="567"/>
      <c r="Q890" s="567"/>
      <c r="R890" s="567"/>
      <c r="S890" s="567"/>
      <c r="T890" s="567"/>
      <c r="U890" s="567"/>
      <c r="V890" s="568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89"/>
      <c r="AI890" s="189"/>
      <c r="AJ890" s="189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89"/>
      <c r="AV890" s="303"/>
    </row>
    <row r="891" spans="1:48" ht="15.75" hidden="1" customHeight="1" x14ac:dyDescent="0.25">
      <c r="A891" s="8"/>
      <c r="B891" s="491" t="s">
        <v>49</v>
      </c>
      <c r="C891" s="492"/>
      <c r="D891" s="492"/>
      <c r="E891" s="492"/>
      <c r="F891" s="492"/>
      <c r="G891" s="492"/>
      <c r="H891" s="492"/>
      <c r="I891" s="492"/>
      <c r="J891" s="492"/>
      <c r="K891" s="492"/>
      <c r="L891" s="492"/>
      <c r="M891" s="493"/>
      <c r="N891" s="86">
        <v>0</v>
      </c>
      <c r="O891" s="86">
        <v>0</v>
      </c>
      <c r="P891" s="86">
        <v>0</v>
      </c>
      <c r="Q891" s="86"/>
      <c r="R891" s="86">
        <v>0</v>
      </c>
      <c r="S891" s="86">
        <v>0</v>
      </c>
      <c r="T891" s="86">
        <v>0</v>
      </c>
      <c r="U891" s="86">
        <v>0</v>
      </c>
      <c r="V891" s="173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89"/>
      <c r="AI891" s="189"/>
      <c r="AJ891" s="189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89"/>
      <c r="AV891" s="303"/>
    </row>
    <row r="892" spans="1:48" ht="15.75" hidden="1" customHeight="1" x14ac:dyDescent="0.25">
      <c r="A892" s="547"/>
      <c r="B892" s="548"/>
      <c r="C892" s="548"/>
      <c r="D892" s="548"/>
      <c r="E892" s="549"/>
      <c r="F892" s="46"/>
      <c r="G892" s="46"/>
      <c r="H892" s="46"/>
      <c r="I892" s="46"/>
      <c r="J892" s="46"/>
      <c r="K892" s="46"/>
      <c r="L892" s="46"/>
      <c r="M892" s="46"/>
      <c r="N892" s="86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173" t="s">
        <v>3</v>
      </c>
      <c r="W892" s="192">
        <v>0</v>
      </c>
      <c r="X892" s="192">
        <v>0</v>
      </c>
      <c r="Y892" s="192">
        <v>0</v>
      </c>
      <c r="Z892" s="192">
        <v>0</v>
      </c>
      <c r="AA892" s="192">
        <v>0</v>
      </c>
      <c r="AB892" s="192">
        <v>0</v>
      </c>
      <c r="AC892" s="192">
        <v>0</v>
      </c>
      <c r="AD892" s="192">
        <v>0</v>
      </c>
      <c r="AE892" s="192">
        <v>0</v>
      </c>
      <c r="AF892" s="192">
        <v>0</v>
      </c>
      <c r="AG892" s="192">
        <v>0</v>
      </c>
      <c r="AH892" s="86">
        <v>0</v>
      </c>
      <c r="AI892" s="86">
        <v>0</v>
      </c>
      <c r="AJ892" s="86">
        <v>0</v>
      </c>
      <c r="AK892" s="192">
        <v>0</v>
      </c>
      <c r="AL892" s="192">
        <v>0</v>
      </c>
      <c r="AM892" s="192">
        <v>0</v>
      </c>
      <c r="AN892" s="192">
        <v>0</v>
      </c>
      <c r="AO892" s="192">
        <v>0</v>
      </c>
      <c r="AP892" s="192">
        <v>0</v>
      </c>
      <c r="AQ892" s="192">
        <v>0</v>
      </c>
      <c r="AR892" s="192">
        <v>0</v>
      </c>
      <c r="AS892" s="192">
        <v>0</v>
      </c>
      <c r="AT892" s="192">
        <v>0</v>
      </c>
      <c r="AU892" s="86">
        <v>0</v>
      </c>
      <c r="AV892" s="303"/>
    </row>
    <row r="893" spans="1:48" ht="15.75" hidden="1" customHeight="1" x14ac:dyDescent="0.25">
      <c r="A893" s="550"/>
      <c r="B893" s="551"/>
      <c r="C893" s="551"/>
      <c r="D893" s="551"/>
      <c r="E893" s="552"/>
      <c r="F893" s="46"/>
      <c r="G893" s="46"/>
      <c r="H893" s="46"/>
      <c r="I893" s="46"/>
      <c r="J893" s="46"/>
      <c r="K893" s="46"/>
      <c r="L893" s="46"/>
      <c r="M893" s="46"/>
      <c r="N893" s="86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173" t="s">
        <v>8</v>
      </c>
      <c r="W893" s="192">
        <v>0</v>
      </c>
      <c r="X893" s="192">
        <v>0</v>
      </c>
      <c r="Y893" s="192">
        <v>0</v>
      </c>
      <c r="Z893" s="192">
        <v>0</v>
      </c>
      <c r="AA893" s="192">
        <v>0</v>
      </c>
      <c r="AB893" s="192">
        <v>0</v>
      </c>
      <c r="AC893" s="192">
        <v>0</v>
      </c>
      <c r="AD893" s="192">
        <v>0</v>
      </c>
      <c r="AE893" s="192">
        <v>0</v>
      </c>
      <c r="AF893" s="192">
        <v>0</v>
      </c>
      <c r="AG893" s="192">
        <v>0</v>
      </c>
      <c r="AH893" s="86">
        <v>0</v>
      </c>
      <c r="AI893" s="86">
        <v>0</v>
      </c>
      <c r="AJ893" s="86">
        <v>0</v>
      </c>
      <c r="AK893" s="192">
        <v>0</v>
      </c>
      <c r="AL893" s="192">
        <v>0</v>
      </c>
      <c r="AM893" s="192">
        <v>0</v>
      </c>
      <c r="AN893" s="192">
        <v>0</v>
      </c>
      <c r="AO893" s="192">
        <v>0</v>
      </c>
      <c r="AP893" s="192">
        <v>0</v>
      </c>
      <c r="AQ893" s="192">
        <v>0</v>
      </c>
      <c r="AR893" s="192">
        <v>0</v>
      </c>
      <c r="AS893" s="192">
        <v>0</v>
      </c>
      <c r="AT893" s="192">
        <v>0</v>
      </c>
      <c r="AU893" s="86">
        <v>0</v>
      </c>
      <c r="AV893" s="303"/>
    </row>
    <row r="894" spans="1:48" ht="31.5" hidden="1" x14ac:dyDescent="0.25">
      <c r="A894" s="550"/>
      <c r="B894" s="551"/>
      <c r="C894" s="551"/>
      <c r="D894" s="551"/>
      <c r="E894" s="552"/>
      <c r="F894" s="46"/>
      <c r="G894" s="46"/>
      <c r="H894" s="46"/>
      <c r="I894" s="46"/>
      <c r="J894" s="46"/>
      <c r="K894" s="46"/>
      <c r="L894" s="46"/>
      <c r="M894" s="46"/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173" t="s">
        <v>50</v>
      </c>
      <c r="W894" s="192">
        <v>0</v>
      </c>
      <c r="X894" s="192">
        <v>0</v>
      </c>
      <c r="Y894" s="192">
        <v>0</v>
      </c>
      <c r="Z894" s="192">
        <v>0</v>
      </c>
      <c r="AA894" s="192">
        <v>0</v>
      </c>
      <c r="AB894" s="192">
        <v>0</v>
      </c>
      <c r="AC894" s="192">
        <v>0</v>
      </c>
      <c r="AD894" s="192">
        <v>0</v>
      </c>
      <c r="AE894" s="192">
        <v>0</v>
      </c>
      <c r="AF894" s="192">
        <v>0</v>
      </c>
      <c r="AG894" s="192">
        <v>0</v>
      </c>
      <c r="AH894" s="86">
        <v>0</v>
      </c>
      <c r="AI894" s="86">
        <v>0</v>
      </c>
      <c r="AJ894" s="86">
        <v>0</v>
      </c>
      <c r="AK894" s="192">
        <v>0</v>
      </c>
      <c r="AL894" s="192">
        <v>0</v>
      </c>
      <c r="AM894" s="192">
        <v>0</v>
      </c>
      <c r="AN894" s="192">
        <v>0</v>
      </c>
      <c r="AO894" s="192">
        <v>0</v>
      </c>
      <c r="AP894" s="192">
        <v>0</v>
      </c>
      <c r="AQ894" s="192">
        <v>0</v>
      </c>
      <c r="AR894" s="192">
        <v>0</v>
      </c>
      <c r="AS894" s="192">
        <v>0</v>
      </c>
      <c r="AT894" s="192">
        <v>0</v>
      </c>
      <c r="AU894" s="86">
        <v>0</v>
      </c>
      <c r="AV894" s="303"/>
    </row>
    <row r="895" spans="1:48" hidden="1" x14ac:dyDescent="0.25">
      <c r="A895" s="550"/>
      <c r="B895" s="551"/>
      <c r="C895" s="551"/>
      <c r="D895" s="551"/>
      <c r="E895" s="552"/>
      <c r="F895" s="46"/>
      <c r="G895" s="46"/>
      <c r="H895" s="46"/>
      <c r="I895" s="46"/>
      <c r="J895" s="46"/>
      <c r="K895" s="46"/>
      <c r="L895" s="46"/>
      <c r="M895" s="46"/>
      <c r="N895" s="86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173" t="s">
        <v>51</v>
      </c>
      <c r="W895" s="192">
        <v>0</v>
      </c>
      <c r="X895" s="192">
        <v>0</v>
      </c>
      <c r="Y895" s="192">
        <v>0</v>
      </c>
      <c r="Z895" s="192">
        <v>0</v>
      </c>
      <c r="AA895" s="192">
        <v>0</v>
      </c>
      <c r="AB895" s="192">
        <v>0</v>
      </c>
      <c r="AC895" s="192">
        <v>0</v>
      </c>
      <c r="AD895" s="192">
        <v>0</v>
      </c>
      <c r="AE895" s="192">
        <v>0</v>
      </c>
      <c r="AF895" s="192">
        <v>0</v>
      </c>
      <c r="AG895" s="192">
        <v>0</v>
      </c>
      <c r="AH895" s="86">
        <v>0</v>
      </c>
      <c r="AI895" s="86">
        <v>0</v>
      </c>
      <c r="AJ895" s="86">
        <v>0</v>
      </c>
      <c r="AK895" s="192">
        <v>0</v>
      </c>
      <c r="AL895" s="192">
        <v>0</v>
      </c>
      <c r="AM895" s="192">
        <v>0</v>
      </c>
      <c r="AN895" s="192">
        <v>0</v>
      </c>
      <c r="AO895" s="192">
        <v>0</v>
      </c>
      <c r="AP895" s="192">
        <v>0</v>
      </c>
      <c r="AQ895" s="192">
        <v>0</v>
      </c>
      <c r="AR895" s="192">
        <v>0</v>
      </c>
      <c r="AS895" s="192">
        <v>0</v>
      </c>
      <c r="AT895" s="192">
        <v>0</v>
      </c>
      <c r="AU895" s="86">
        <v>0</v>
      </c>
      <c r="AV895" s="303"/>
    </row>
    <row r="896" spans="1:48" hidden="1" x14ac:dyDescent="0.25">
      <c r="A896" s="550"/>
      <c r="B896" s="551"/>
      <c r="C896" s="551"/>
      <c r="D896" s="551"/>
      <c r="E896" s="552"/>
      <c r="F896" s="46"/>
      <c r="G896" s="46"/>
      <c r="H896" s="46"/>
      <c r="I896" s="46"/>
      <c r="J896" s="46"/>
      <c r="K896" s="46"/>
      <c r="L896" s="46"/>
      <c r="M896" s="46"/>
      <c r="N896" s="86">
        <v>0</v>
      </c>
      <c r="O896" s="86">
        <v>0</v>
      </c>
      <c r="P896" s="86">
        <v>0</v>
      </c>
      <c r="Q896" s="86">
        <v>0</v>
      </c>
      <c r="R896" s="86">
        <v>0</v>
      </c>
      <c r="S896" s="86">
        <v>0</v>
      </c>
      <c r="T896" s="86">
        <v>0</v>
      </c>
      <c r="U896" s="86">
        <v>0</v>
      </c>
      <c r="V896" s="173" t="s">
        <v>52</v>
      </c>
      <c r="W896" s="192">
        <v>0</v>
      </c>
      <c r="X896" s="192">
        <v>0</v>
      </c>
      <c r="Y896" s="192">
        <v>0</v>
      </c>
      <c r="Z896" s="192">
        <v>0</v>
      </c>
      <c r="AA896" s="192">
        <v>0</v>
      </c>
      <c r="AB896" s="192">
        <v>0</v>
      </c>
      <c r="AC896" s="192">
        <v>0</v>
      </c>
      <c r="AD896" s="192">
        <v>0</v>
      </c>
      <c r="AE896" s="192">
        <v>0</v>
      </c>
      <c r="AF896" s="192">
        <v>0</v>
      </c>
      <c r="AG896" s="192">
        <v>0</v>
      </c>
      <c r="AH896" s="86">
        <v>0</v>
      </c>
      <c r="AI896" s="86">
        <v>0</v>
      </c>
      <c r="AJ896" s="86">
        <v>0</v>
      </c>
      <c r="AK896" s="192">
        <v>0</v>
      </c>
      <c r="AL896" s="192">
        <v>0</v>
      </c>
      <c r="AM896" s="192">
        <v>0</v>
      </c>
      <c r="AN896" s="192">
        <v>0</v>
      </c>
      <c r="AO896" s="192">
        <v>0</v>
      </c>
      <c r="AP896" s="192">
        <v>0</v>
      </c>
      <c r="AQ896" s="192">
        <v>0</v>
      </c>
      <c r="AR896" s="192">
        <v>0</v>
      </c>
      <c r="AS896" s="192">
        <v>0</v>
      </c>
      <c r="AT896" s="192">
        <v>0</v>
      </c>
      <c r="AU896" s="86">
        <v>0</v>
      </c>
      <c r="AV896" s="303"/>
    </row>
    <row r="897" spans="1:48" hidden="1" x14ac:dyDescent="0.25">
      <c r="A897" s="553"/>
      <c r="B897" s="554"/>
      <c r="C897" s="554"/>
      <c r="D897" s="554"/>
      <c r="E897" s="555"/>
      <c r="F897" s="46"/>
      <c r="G897" s="46"/>
      <c r="H897" s="46"/>
      <c r="I897" s="46"/>
      <c r="J897" s="46"/>
      <c r="K897" s="46"/>
      <c r="L897" s="86">
        <v>0</v>
      </c>
      <c r="M897" s="86" t="s">
        <v>59</v>
      </c>
      <c r="N897" s="86">
        <v>0</v>
      </c>
      <c r="O897" s="86">
        <v>0</v>
      </c>
      <c r="P897" s="86">
        <v>0</v>
      </c>
      <c r="Q897" s="187">
        <f>SUM(Q892:Q896)</f>
        <v>0</v>
      </c>
      <c r="R897" s="186">
        <v>0</v>
      </c>
      <c r="S897" s="186">
        <v>0</v>
      </c>
      <c r="T897" s="186">
        <v>0</v>
      </c>
      <c r="U897" s="186">
        <v>0</v>
      </c>
      <c r="V897" s="178" t="s">
        <v>11</v>
      </c>
      <c r="W897" s="201">
        <v>0</v>
      </c>
      <c r="X897" s="201">
        <v>0</v>
      </c>
      <c r="Y897" s="201">
        <v>0</v>
      </c>
      <c r="Z897" s="201">
        <v>0</v>
      </c>
      <c r="AA897" s="201">
        <v>0</v>
      </c>
      <c r="AB897" s="201">
        <v>0</v>
      </c>
      <c r="AC897" s="201">
        <v>0</v>
      </c>
      <c r="AD897" s="201">
        <v>0</v>
      </c>
      <c r="AE897" s="201">
        <v>0</v>
      </c>
      <c r="AF897" s="201">
        <v>0</v>
      </c>
      <c r="AG897" s="201">
        <v>0</v>
      </c>
      <c r="AH897" s="202">
        <v>0</v>
      </c>
      <c r="AI897" s="202">
        <v>0</v>
      </c>
      <c r="AJ897" s="202">
        <v>0</v>
      </c>
      <c r="AK897" s="201">
        <v>0</v>
      </c>
      <c r="AL897" s="201">
        <v>0</v>
      </c>
      <c r="AM897" s="201">
        <v>0</v>
      </c>
      <c r="AN897" s="201">
        <v>0</v>
      </c>
      <c r="AO897" s="201">
        <v>0</v>
      </c>
      <c r="AP897" s="201">
        <v>0</v>
      </c>
      <c r="AQ897" s="201">
        <v>0</v>
      </c>
      <c r="AR897" s="201">
        <v>0</v>
      </c>
      <c r="AS897" s="201">
        <v>0</v>
      </c>
      <c r="AT897" s="201">
        <v>0</v>
      </c>
      <c r="AU897" s="202">
        <v>0</v>
      </c>
      <c r="AV897" s="333"/>
    </row>
    <row r="898" spans="1:48" ht="15.75" customHeight="1" x14ac:dyDescent="0.25">
      <c r="B898" s="597" t="s">
        <v>919</v>
      </c>
      <c r="C898" s="598"/>
      <c r="D898" s="598"/>
      <c r="E898" s="598"/>
      <c r="F898" s="598"/>
      <c r="G898" s="598"/>
      <c r="H898" s="598"/>
      <c r="I898" s="598"/>
      <c r="J898" s="598"/>
      <c r="K898" s="598"/>
      <c r="L898" s="598"/>
      <c r="M898" s="599"/>
      <c r="N898" s="99"/>
      <c r="O898" s="99"/>
      <c r="P898" s="99"/>
      <c r="Q898" s="99"/>
      <c r="R898" s="99"/>
      <c r="S898" s="99"/>
      <c r="T898" s="99"/>
      <c r="U898" s="100"/>
      <c r="V898" s="174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89"/>
      <c r="AI898" s="189"/>
      <c r="AJ898" s="189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89"/>
      <c r="AV898" s="303"/>
    </row>
    <row r="899" spans="1:48" ht="15.75" customHeight="1" x14ac:dyDescent="0.25">
      <c r="A899" s="574"/>
      <c r="B899" s="575"/>
      <c r="C899" s="575"/>
      <c r="D899" s="575"/>
      <c r="E899" s="576"/>
      <c r="F899" s="8"/>
      <c r="G899" s="8"/>
      <c r="H899" s="8"/>
      <c r="I899" s="8"/>
      <c r="J899" s="8"/>
      <c r="K899" s="8"/>
      <c r="L899" s="8"/>
      <c r="M899" s="8"/>
      <c r="N899" s="102">
        <f t="shared" ref="N899:U903" si="413">N878+N857+N844+N733+N641</f>
        <v>36.205611000000005</v>
      </c>
      <c r="O899" s="102">
        <f t="shared" si="413"/>
        <v>88.280370000000019</v>
      </c>
      <c r="P899" s="102">
        <f t="shared" si="413"/>
        <v>49.925634889999998</v>
      </c>
      <c r="Q899" s="102">
        <f t="shared" si="413"/>
        <v>145.432939</v>
      </c>
      <c r="R899" s="102">
        <f t="shared" si="413"/>
        <v>100.37478525</v>
      </c>
      <c r="S899" s="102">
        <f t="shared" si="413"/>
        <v>8.0014749999999992</v>
      </c>
      <c r="T899" s="102">
        <f t="shared" si="413"/>
        <v>8.0014749999999992</v>
      </c>
      <c r="U899" s="102">
        <f t="shared" si="413"/>
        <v>436.22229014000004</v>
      </c>
      <c r="V899" s="173" t="s">
        <v>3</v>
      </c>
      <c r="W899" s="191">
        <f t="shared" ref="W899:AU899" si="414">W878+W857+W844+W733+W641</f>
        <v>145433.23699999999</v>
      </c>
      <c r="X899" s="191">
        <f t="shared" si="414"/>
        <v>1153.172</v>
      </c>
      <c r="Y899" s="191">
        <f t="shared" si="414"/>
        <v>0</v>
      </c>
      <c r="Z899" s="191">
        <f t="shared" si="414"/>
        <v>0</v>
      </c>
      <c r="AA899" s="191">
        <f t="shared" si="414"/>
        <v>0</v>
      </c>
      <c r="AB899" s="191">
        <f t="shared" si="414"/>
        <v>0</v>
      </c>
      <c r="AC899" s="191">
        <f t="shared" si="414"/>
        <v>0</v>
      </c>
      <c r="AD899" s="191">
        <f t="shared" si="414"/>
        <v>0</v>
      </c>
      <c r="AE899" s="191">
        <f t="shared" si="414"/>
        <v>0</v>
      </c>
      <c r="AF899" s="191">
        <f t="shared" si="414"/>
        <v>31.5</v>
      </c>
      <c r="AG899" s="191">
        <f t="shared" si="414"/>
        <v>0</v>
      </c>
      <c r="AH899" s="203">
        <f t="shared" si="414"/>
        <v>0</v>
      </c>
      <c r="AI899" s="203">
        <f t="shared" si="414"/>
        <v>0</v>
      </c>
      <c r="AJ899" s="203">
        <f t="shared" si="414"/>
        <v>0</v>
      </c>
      <c r="AK899" s="191">
        <f t="shared" si="414"/>
        <v>169.93</v>
      </c>
      <c r="AL899" s="191">
        <f t="shared" si="414"/>
        <v>0</v>
      </c>
      <c r="AM899" s="191">
        <f t="shared" si="414"/>
        <v>0</v>
      </c>
      <c r="AN899" s="191">
        <f t="shared" si="414"/>
        <v>0</v>
      </c>
      <c r="AO899" s="191">
        <f t="shared" si="414"/>
        <v>0</v>
      </c>
      <c r="AP899" s="191">
        <f t="shared" si="414"/>
        <v>0</v>
      </c>
      <c r="AQ899" s="191">
        <f t="shared" si="414"/>
        <v>0</v>
      </c>
      <c r="AR899" s="191">
        <f t="shared" si="414"/>
        <v>0</v>
      </c>
      <c r="AS899" s="191">
        <f t="shared" si="414"/>
        <v>0</v>
      </c>
      <c r="AT899" s="191">
        <f t="shared" si="414"/>
        <v>0</v>
      </c>
      <c r="AU899" s="203">
        <f t="shared" si="414"/>
        <v>0</v>
      </c>
      <c r="AV899" s="303"/>
    </row>
    <row r="900" spans="1:48" ht="18" customHeight="1" x14ac:dyDescent="0.25">
      <c r="A900" s="577"/>
      <c r="B900" s="578"/>
      <c r="C900" s="578"/>
      <c r="D900" s="578"/>
      <c r="E900" s="579"/>
      <c r="F900" s="8"/>
      <c r="G900" s="8"/>
      <c r="H900" s="8"/>
      <c r="I900" s="8"/>
      <c r="J900" s="8"/>
      <c r="K900" s="8"/>
      <c r="L900" s="8"/>
      <c r="M900" s="8"/>
      <c r="N900" s="102">
        <f t="shared" si="413"/>
        <v>24.18074</v>
      </c>
      <c r="O900" s="102">
        <f t="shared" si="413"/>
        <v>32.372579999999999</v>
      </c>
      <c r="P900" s="102">
        <f t="shared" si="413"/>
        <v>30.313510000000001</v>
      </c>
      <c r="Q900" s="102">
        <f t="shared" si="413"/>
        <v>147.40925999999999</v>
      </c>
      <c r="R900" s="102">
        <f t="shared" si="413"/>
        <v>180.87530999999998</v>
      </c>
      <c r="S900" s="102">
        <f t="shared" si="413"/>
        <v>110.313715</v>
      </c>
      <c r="T900" s="102">
        <f t="shared" si="413"/>
        <v>85.125534999999999</v>
      </c>
      <c r="U900" s="102">
        <f t="shared" si="413"/>
        <v>610.59064999999987</v>
      </c>
      <c r="V900" s="173" t="s">
        <v>8</v>
      </c>
      <c r="W900" s="191">
        <f t="shared" ref="W900:AU900" si="415">W879+W858+W845+W734+W642</f>
        <v>147409.25999999998</v>
      </c>
      <c r="X900" s="191">
        <f t="shared" si="415"/>
        <v>0</v>
      </c>
      <c r="Y900" s="191">
        <f t="shared" si="415"/>
        <v>0</v>
      </c>
      <c r="Z900" s="191">
        <f t="shared" si="415"/>
        <v>0</v>
      </c>
      <c r="AA900" s="191">
        <f t="shared" si="415"/>
        <v>0</v>
      </c>
      <c r="AB900" s="191">
        <f t="shared" si="415"/>
        <v>0</v>
      </c>
      <c r="AC900" s="191">
        <f t="shared" si="415"/>
        <v>0</v>
      </c>
      <c r="AD900" s="191">
        <f t="shared" si="415"/>
        <v>0</v>
      </c>
      <c r="AE900" s="191">
        <f t="shared" si="415"/>
        <v>0</v>
      </c>
      <c r="AF900" s="191">
        <f t="shared" si="415"/>
        <v>0</v>
      </c>
      <c r="AG900" s="191">
        <f t="shared" si="415"/>
        <v>0</v>
      </c>
      <c r="AH900" s="203">
        <f t="shared" si="415"/>
        <v>0</v>
      </c>
      <c r="AI900" s="203">
        <f t="shared" si="415"/>
        <v>0</v>
      </c>
      <c r="AJ900" s="203">
        <f t="shared" si="415"/>
        <v>0</v>
      </c>
      <c r="AK900" s="191">
        <f t="shared" si="415"/>
        <v>1138.73</v>
      </c>
      <c r="AL900" s="191">
        <f t="shared" si="415"/>
        <v>0</v>
      </c>
      <c r="AM900" s="191">
        <f t="shared" si="415"/>
        <v>0</v>
      </c>
      <c r="AN900" s="191">
        <f t="shared" si="415"/>
        <v>0</v>
      </c>
      <c r="AO900" s="191">
        <f t="shared" si="415"/>
        <v>0</v>
      </c>
      <c r="AP900" s="191">
        <f t="shared" si="415"/>
        <v>0</v>
      </c>
      <c r="AQ900" s="191">
        <f t="shared" si="415"/>
        <v>0</v>
      </c>
      <c r="AR900" s="191">
        <f t="shared" si="415"/>
        <v>0</v>
      </c>
      <c r="AS900" s="191">
        <f t="shared" si="415"/>
        <v>0</v>
      </c>
      <c r="AT900" s="191">
        <f t="shared" si="415"/>
        <v>0</v>
      </c>
      <c r="AU900" s="203">
        <f t="shared" si="415"/>
        <v>0</v>
      </c>
      <c r="AV900" s="303"/>
    </row>
    <row r="901" spans="1:48" ht="15.75" customHeight="1" x14ac:dyDescent="0.25">
      <c r="A901" s="577"/>
      <c r="B901" s="578"/>
      <c r="C901" s="578"/>
      <c r="D901" s="578"/>
      <c r="E901" s="579"/>
      <c r="F901" s="8"/>
      <c r="G901" s="8"/>
      <c r="H901" s="8"/>
      <c r="I901" s="8"/>
      <c r="J901" s="8"/>
      <c r="K901" s="8"/>
      <c r="L901" s="8"/>
      <c r="M901" s="8"/>
      <c r="N901" s="102">
        <f t="shared" si="413"/>
        <v>0</v>
      </c>
      <c r="O901" s="102">
        <f t="shared" si="413"/>
        <v>0</v>
      </c>
      <c r="P901" s="102">
        <f t="shared" si="413"/>
        <v>0</v>
      </c>
      <c r="Q901" s="102">
        <f t="shared" si="413"/>
        <v>0</v>
      </c>
      <c r="R901" s="102">
        <f t="shared" si="413"/>
        <v>19.252040000000001</v>
      </c>
      <c r="S901" s="102">
        <f t="shared" si="413"/>
        <v>33.78904</v>
      </c>
      <c r="T901" s="102">
        <f t="shared" si="413"/>
        <v>69.198890000000006</v>
      </c>
      <c r="U901" s="102">
        <f t="shared" si="413"/>
        <v>122.23997</v>
      </c>
      <c r="V901" s="173" t="s">
        <v>50</v>
      </c>
      <c r="W901" s="191">
        <f t="shared" ref="W901:AU901" si="416">W880+W859+W846+W735+W643</f>
        <v>0</v>
      </c>
      <c r="X901" s="191">
        <f t="shared" si="416"/>
        <v>46</v>
      </c>
      <c r="Y901" s="191">
        <f t="shared" si="416"/>
        <v>0</v>
      </c>
      <c r="Z901" s="191">
        <f t="shared" si="416"/>
        <v>0</v>
      </c>
      <c r="AA901" s="191">
        <f t="shared" si="416"/>
        <v>0</v>
      </c>
      <c r="AB901" s="191">
        <f t="shared" si="416"/>
        <v>0</v>
      </c>
      <c r="AC901" s="191">
        <f t="shared" si="416"/>
        <v>0</v>
      </c>
      <c r="AD901" s="191">
        <f t="shared" si="416"/>
        <v>0</v>
      </c>
      <c r="AE901" s="191">
        <f t="shared" si="416"/>
        <v>0</v>
      </c>
      <c r="AF901" s="191">
        <f t="shared" si="416"/>
        <v>0</v>
      </c>
      <c r="AG901" s="191">
        <f t="shared" si="416"/>
        <v>0</v>
      </c>
      <c r="AH901" s="203">
        <f t="shared" si="416"/>
        <v>0</v>
      </c>
      <c r="AI901" s="203">
        <f t="shared" si="416"/>
        <v>0</v>
      </c>
      <c r="AJ901" s="203">
        <f t="shared" si="416"/>
        <v>0</v>
      </c>
      <c r="AK901" s="191">
        <f t="shared" si="416"/>
        <v>0</v>
      </c>
      <c r="AL901" s="191">
        <f t="shared" si="416"/>
        <v>0</v>
      </c>
      <c r="AM901" s="191">
        <f t="shared" si="416"/>
        <v>0</v>
      </c>
      <c r="AN901" s="191">
        <f t="shared" si="416"/>
        <v>0</v>
      </c>
      <c r="AO901" s="191">
        <f t="shared" si="416"/>
        <v>0</v>
      </c>
      <c r="AP901" s="191">
        <f t="shared" si="416"/>
        <v>0</v>
      </c>
      <c r="AQ901" s="191">
        <f t="shared" si="416"/>
        <v>0</v>
      </c>
      <c r="AR901" s="191">
        <f t="shared" si="416"/>
        <v>0</v>
      </c>
      <c r="AS901" s="191">
        <f t="shared" si="416"/>
        <v>0</v>
      </c>
      <c r="AT901" s="191">
        <f t="shared" si="416"/>
        <v>0</v>
      </c>
      <c r="AU901" s="203">
        <f t="shared" si="416"/>
        <v>0</v>
      </c>
      <c r="AV901" s="303"/>
    </row>
    <row r="902" spans="1:48" x14ac:dyDescent="0.25">
      <c r="A902" s="577"/>
      <c r="B902" s="578"/>
      <c r="C902" s="578"/>
      <c r="D902" s="578"/>
      <c r="E902" s="579"/>
      <c r="F902" s="8"/>
      <c r="G902" s="8"/>
      <c r="H902" s="8"/>
      <c r="I902" s="8"/>
      <c r="J902" s="8"/>
      <c r="K902" s="8"/>
      <c r="L902" s="8"/>
      <c r="M902" s="8"/>
      <c r="N902" s="102">
        <f t="shared" si="413"/>
        <v>0</v>
      </c>
      <c r="O902" s="102">
        <f t="shared" si="413"/>
        <v>0</v>
      </c>
      <c r="P902" s="102">
        <f t="shared" si="413"/>
        <v>0</v>
      </c>
      <c r="Q902" s="102">
        <f t="shared" si="413"/>
        <v>0</v>
      </c>
      <c r="R902" s="102">
        <f t="shared" si="413"/>
        <v>0</v>
      </c>
      <c r="S902" s="102">
        <f t="shared" si="413"/>
        <v>0</v>
      </c>
      <c r="T902" s="102">
        <f t="shared" si="413"/>
        <v>0</v>
      </c>
      <c r="U902" s="102">
        <f t="shared" si="413"/>
        <v>0</v>
      </c>
      <c r="V902" s="173" t="s">
        <v>51</v>
      </c>
      <c r="W902" s="191">
        <f t="shared" ref="W902:AU902" si="417">W881+W860+W847+W736+W644</f>
        <v>0</v>
      </c>
      <c r="X902" s="191">
        <f t="shared" si="417"/>
        <v>0</v>
      </c>
      <c r="Y902" s="191">
        <f t="shared" si="417"/>
        <v>0</v>
      </c>
      <c r="Z902" s="191">
        <f t="shared" si="417"/>
        <v>0</v>
      </c>
      <c r="AA902" s="191">
        <f t="shared" si="417"/>
        <v>0</v>
      </c>
      <c r="AB902" s="191">
        <f t="shared" si="417"/>
        <v>0</v>
      </c>
      <c r="AC902" s="191">
        <f t="shared" si="417"/>
        <v>0</v>
      </c>
      <c r="AD902" s="191">
        <f t="shared" si="417"/>
        <v>0</v>
      </c>
      <c r="AE902" s="191">
        <f t="shared" si="417"/>
        <v>0</v>
      </c>
      <c r="AF902" s="191">
        <f t="shared" si="417"/>
        <v>0</v>
      </c>
      <c r="AG902" s="191">
        <f t="shared" si="417"/>
        <v>0</v>
      </c>
      <c r="AH902" s="203">
        <f t="shared" si="417"/>
        <v>0</v>
      </c>
      <c r="AI902" s="203">
        <f t="shared" si="417"/>
        <v>0</v>
      </c>
      <c r="AJ902" s="203">
        <f t="shared" si="417"/>
        <v>0</v>
      </c>
      <c r="AK902" s="191">
        <f t="shared" si="417"/>
        <v>0</v>
      </c>
      <c r="AL902" s="191">
        <f t="shared" si="417"/>
        <v>0</v>
      </c>
      <c r="AM902" s="191">
        <f t="shared" si="417"/>
        <v>0</v>
      </c>
      <c r="AN902" s="191">
        <f t="shared" si="417"/>
        <v>0</v>
      </c>
      <c r="AO902" s="191">
        <f t="shared" si="417"/>
        <v>0</v>
      </c>
      <c r="AP902" s="191">
        <f t="shared" si="417"/>
        <v>0</v>
      </c>
      <c r="AQ902" s="191">
        <f t="shared" si="417"/>
        <v>0</v>
      </c>
      <c r="AR902" s="191">
        <f t="shared" si="417"/>
        <v>0</v>
      </c>
      <c r="AS902" s="191">
        <f t="shared" si="417"/>
        <v>0</v>
      </c>
      <c r="AT902" s="191">
        <f t="shared" si="417"/>
        <v>0</v>
      </c>
      <c r="AU902" s="203">
        <f t="shared" si="417"/>
        <v>0</v>
      </c>
      <c r="AV902" s="303"/>
    </row>
    <row r="903" spans="1:48" x14ac:dyDescent="0.25">
      <c r="A903" s="577"/>
      <c r="B903" s="578"/>
      <c r="C903" s="578"/>
      <c r="D903" s="578"/>
      <c r="E903" s="579"/>
      <c r="F903" s="8"/>
      <c r="G903" s="8"/>
      <c r="H903" s="8"/>
      <c r="I903" s="8"/>
      <c r="J903" s="8"/>
      <c r="K903" s="8"/>
      <c r="L903" s="8"/>
      <c r="M903" s="8"/>
      <c r="N903" s="102">
        <f t="shared" si="413"/>
        <v>1.6500999999999999</v>
      </c>
      <c r="O903" s="102">
        <f t="shared" si="413"/>
        <v>493.22707000000003</v>
      </c>
      <c r="P903" s="102">
        <f t="shared" si="413"/>
        <v>0</v>
      </c>
      <c r="Q903" s="102">
        <f t="shared" si="413"/>
        <v>0</v>
      </c>
      <c r="R903" s="102">
        <f t="shared" si="413"/>
        <v>4.9589999999999996</v>
      </c>
      <c r="S903" s="102">
        <f t="shared" si="413"/>
        <v>0</v>
      </c>
      <c r="T903" s="102">
        <f t="shared" si="413"/>
        <v>0</v>
      </c>
      <c r="U903" s="102">
        <f t="shared" si="413"/>
        <v>499.83617000000004</v>
      </c>
      <c r="V903" s="173" t="s">
        <v>52</v>
      </c>
      <c r="W903" s="191">
        <f t="shared" ref="W903:AU903" si="418">W882+W861+W848+W737+W645</f>
        <v>0</v>
      </c>
      <c r="X903" s="191">
        <f t="shared" si="418"/>
        <v>0</v>
      </c>
      <c r="Y903" s="191">
        <f t="shared" si="418"/>
        <v>0</v>
      </c>
      <c r="Z903" s="191">
        <f t="shared" si="418"/>
        <v>0</v>
      </c>
      <c r="AA903" s="191">
        <f t="shared" si="418"/>
        <v>0</v>
      </c>
      <c r="AB903" s="191">
        <f t="shared" si="418"/>
        <v>0</v>
      </c>
      <c r="AC903" s="191">
        <f t="shared" si="418"/>
        <v>0</v>
      </c>
      <c r="AD903" s="191">
        <f t="shared" si="418"/>
        <v>0</v>
      </c>
      <c r="AE903" s="191">
        <f t="shared" si="418"/>
        <v>0</v>
      </c>
      <c r="AF903" s="191">
        <f t="shared" si="418"/>
        <v>0</v>
      </c>
      <c r="AG903" s="191">
        <f t="shared" si="418"/>
        <v>0</v>
      </c>
      <c r="AH903" s="203">
        <f t="shared" si="418"/>
        <v>0</v>
      </c>
      <c r="AI903" s="203">
        <f t="shared" si="418"/>
        <v>0</v>
      </c>
      <c r="AJ903" s="203">
        <f t="shared" si="418"/>
        <v>0</v>
      </c>
      <c r="AK903" s="191">
        <f t="shared" si="418"/>
        <v>0</v>
      </c>
      <c r="AL903" s="191">
        <f t="shared" si="418"/>
        <v>0</v>
      </c>
      <c r="AM903" s="191">
        <f t="shared" si="418"/>
        <v>0</v>
      </c>
      <c r="AN903" s="191">
        <f t="shared" si="418"/>
        <v>0</v>
      </c>
      <c r="AO903" s="191">
        <f t="shared" si="418"/>
        <v>0</v>
      </c>
      <c r="AP903" s="191">
        <f t="shared" si="418"/>
        <v>0</v>
      </c>
      <c r="AQ903" s="191">
        <f t="shared" si="418"/>
        <v>0</v>
      </c>
      <c r="AR903" s="191">
        <f t="shared" si="418"/>
        <v>0</v>
      </c>
      <c r="AS903" s="191">
        <f t="shared" si="418"/>
        <v>0</v>
      </c>
      <c r="AT903" s="191">
        <f t="shared" si="418"/>
        <v>0</v>
      </c>
      <c r="AU903" s="203">
        <f t="shared" si="418"/>
        <v>0</v>
      </c>
      <c r="AV903" s="303"/>
    </row>
    <row r="904" spans="1:48" s="96" customFormat="1" x14ac:dyDescent="0.25">
      <c r="A904" s="580"/>
      <c r="B904" s="581"/>
      <c r="C904" s="581"/>
      <c r="D904" s="581"/>
      <c r="E904" s="582"/>
      <c r="F904" s="184"/>
      <c r="G904" s="184"/>
      <c r="H904" s="184"/>
      <c r="I904" s="184"/>
      <c r="J904" s="184"/>
      <c r="K904" s="184"/>
      <c r="L904" s="185">
        <f>L897+L883+L862+L849+L738+L646</f>
        <v>1810.1509999999998</v>
      </c>
      <c r="M904" s="185">
        <f>M897+M883+M862+M849+M738+M646</f>
        <v>266.76967424999998</v>
      </c>
      <c r="N904" s="185">
        <f>N883+N862+N849+N738+N646</f>
        <v>62.036451</v>
      </c>
      <c r="O904" s="185">
        <f>O883+O862+O849+O738+O646</f>
        <v>613.88002000000006</v>
      </c>
      <c r="P904" s="185">
        <f>P883+P862+P849+P738+P646</f>
        <v>80.239144890000006</v>
      </c>
      <c r="Q904" s="187">
        <f>SUM(Q899:Q903)</f>
        <v>292.84219899999999</v>
      </c>
      <c r="R904" s="186">
        <f>R883+R862+R849+R738+R646</f>
        <v>305.46113524999998</v>
      </c>
      <c r="S904" s="186">
        <f>S883+S862+S849+S738+S646</f>
        <v>152.10423</v>
      </c>
      <c r="T904" s="186">
        <f>T883+T862+T849+T738+T646</f>
        <v>162.32590000000002</v>
      </c>
      <c r="U904" s="186">
        <f>U883+U862+U849+U738+U646</f>
        <v>1668.8890801400003</v>
      </c>
      <c r="V904" s="341" t="s">
        <v>11</v>
      </c>
      <c r="W904" s="342">
        <f>SUM(W899:W903)</f>
        <v>292842.49699999997</v>
      </c>
      <c r="X904" s="342">
        <f>SUM(X899:X903)</f>
        <v>1199.172</v>
      </c>
      <c r="Y904" s="342">
        <f t="shared" ref="Y904:AU904" si="419">SUM(Y899:Y903)</f>
        <v>0</v>
      </c>
      <c r="Z904" s="342">
        <f t="shared" si="419"/>
        <v>0</v>
      </c>
      <c r="AA904" s="342">
        <f t="shared" si="419"/>
        <v>0</v>
      </c>
      <c r="AB904" s="342">
        <f t="shared" si="419"/>
        <v>0</v>
      </c>
      <c r="AC904" s="342">
        <f t="shared" si="419"/>
        <v>0</v>
      </c>
      <c r="AD904" s="342">
        <f t="shared" si="419"/>
        <v>0</v>
      </c>
      <c r="AE904" s="342">
        <f t="shared" si="419"/>
        <v>0</v>
      </c>
      <c r="AF904" s="342">
        <f t="shared" si="419"/>
        <v>31.5</v>
      </c>
      <c r="AG904" s="342">
        <f t="shared" si="419"/>
        <v>0</v>
      </c>
      <c r="AH904" s="202">
        <f t="shared" si="419"/>
        <v>0</v>
      </c>
      <c r="AI904" s="202">
        <f t="shared" si="419"/>
        <v>0</v>
      </c>
      <c r="AJ904" s="202">
        <f t="shared" si="419"/>
        <v>0</v>
      </c>
      <c r="AK904" s="201">
        <f t="shared" si="419"/>
        <v>1308.6600000000001</v>
      </c>
      <c r="AL904" s="201">
        <f>AL840</f>
        <v>251949.81492</v>
      </c>
      <c r="AM904" s="201">
        <f t="shared" si="419"/>
        <v>0</v>
      </c>
      <c r="AN904" s="201">
        <f t="shared" si="419"/>
        <v>0</v>
      </c>
      <c r="AO904" s="201">
        <f t="shared" si="419"/>
        <v>0</v>
      </c>
      <c r="AP904" s="201">
        <f t="shared" si="419"/>
        <v>0</v>
      </c>
      <c r="AQ904" s="201">
        <f t="shared" si="419"/>
        <v>0</v>
      </c>
      <c r="AR904" s="201">
        <f t="shared" si="419"/>
        <v>0</v>
      </c>
      <c r="AS904" s="201">
        <f t="shared" si="419"/>
        <v>0</v>
      </c>
      <c r="AT904" s="201">
        <f t="shared" si="419"/>
        <v>0</v>
      </c>
      <c r="AU904" s="202">
        <f t="shared" si="419"/>
        <v>0</v>
      </c>
      <c r="AV904" s="333"/>
    </row>
    <row r="905" spans="1:48" ht="15.75" customHeight="1" x14ac:dyDescent="0.25">
      <c r="B905" s="588" t="s">
        <v>921</v>
      </c>
      <c r="C905" s="589"/>
      <c r="D905" s="589"/>
      <c r="E905" s="589"/>
      <c r="F905" s="589"/>
      <c r="G905" s="589"/>
      <c r="H905" s="589"/>
      <c r="I905" s="589"/>
      <c r="J905" s="589"/>
      <c r="K905" s="589"/>
      <c r="L905" s="589"/>
      <c r="M905" s="590"/>
      <c r="N905" s="99"/>
      <c r="O905" s="99"/>
      <c r="P905" s="99"/>
      <c r="Q905" s="99"/>
      <c r="R905" s="99"/>
      <c r="S905" s="99"/>
      <c r="T905" s="99"/>
      <c r="U905" s="100"/>
      <c r="V905" s="174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89"/>
      <c r="AI905" s="189"/>
      <c r="AJ905" s="189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89"/>
      <c r="AV905" s="303"/>
    </row>
    <row r="906" spans="1:48" ht="15.75" customHeight="1" x14ac:dyDescent="0.25">
      <c r="A906" s="574"/>
      <c r="B906" s="575"/>
      <c r="C906" s="575"/>
      <c r="D906" s="575"/>
      <c r="E906" s="576"/>
      <c r="F906" s="8"/>
      <c r="G906" s="8"/>
      <c r="H906" s="8"/>
      <c r="I906" s="8"/>
      <c r="J906" s="8"/>
      <c r="K906" s="8"/>
      <c r="L906" s="8"/>
      <c r="M906" s="8"/>
      <c r="N906" s="102">
        <f t="shared" ref="N906:P911" si="420">N887+N864+N852+N740+N648</f>
        <v>0</v>
      </c>
      <c r="O906" s="102">
        <f t="shared" si="420"/>
        <v>0</v>
      </c>
      <c r="P906" s="102">
        <f t="shared" si="420"/>
        <v>0</v>
      </c>
      <c r="Q906" s="102">
        <f>Q899+Q520</f>
        <v>197.727419</v>
      </c>
      <c r="R906" s="102">
        <f t="shared" ref="R906:U911" si="421">R887+R864+R852+R740+R648</f>
        <v>0</v>
      </c>
      <c r="S906" s="102">
        <f t="shared" si="421"/>
        <v>0</v>
      </c>
      <c r="T906" s="102">
        <f t="shared" si="421"/>
        <v>0</v>
      </c>
      <c r="U906" s="102">
        <f t="shared" si="421"/>
        <v>0</v>
      </c>
      <c r="V906" s="173" t="s">
        <v>3</v>
      </c>
      <c r="W906" s="191">
        <f t="shared" ref="W906:AU906" si="422">W899+W520</f>
        <v>197727.717</v>
      </c>
      <c r="X906" s="191">
        <f t="shared" si="422"/>
        <v>4128.1880000000001</v>
      </c>
      <c r="Y906" s="191">
        <f t="shared" si="422"/>
        <v>0</v>
      </c>
      <c r="Z906" s="191">
        <f t="shared" si="422"/>
        <v>0</v>
      </c>
      <c r="AA906" s="191">
        <f t="shared" si="422"/>
        <v>0</v>
      </c>
      <c r="AB906" s="191">
        <f t="shared" si="422"/>
        <v>0</v>
      </c>
      <c r="AC906" s="191">
        <f t="shared" si="422"/>
        <v>0</v>
      </c>
      <c r="AD906" s="191">
        <f t="shared" si="422"/>
        <v>0</v>
      </c>
      <c r="AE906" s="191">
        <f t="shared" si="422"/>
        <v>24.7</v>
      </c>
      <c r="AF906" s="191">
        <f t="shared" si="422"/>
        <v>355.82500999999996</v>
      </c>
      <c r="AG906" s="191">
        <f t="shared" si="422"/>
        <v>0</v>
      </c>
      <c r="AH906" s="203">
        <f t="shared" si="422"/>
        <v>870.53</v>
      </c>
      <c r="AI906" s="203">
        <f t="shared" si="422"/>
        <v>870.53</v>
      </c>
      <c r="AJ906" s="203">
        <f t="shared" si="422"/>
        <v>870.53</v>
      </c>
      <c r="AK906" s="191">
        <f t="shared" si="422"/>
        <v>7842.6215599999996</v>
      </c>
      <c r="AL906" s="191">
        <f t="shared" si="422"/>
        <v>0</v>
      </c>
      <c r="AM906" s="191">
        <f t="shared" si="422"/>
        <v>0</v>
      </c>
      <c r="AN906" s="191">
        <f t="shared" si="422"/>
        <v>0</v>
      </c>
      <c r="AO906" s="191">
        <f t="shared" si="422"/>
        <v>0</v>
      </c>
      <c r="AP906" s="191">
        <f t="shared" si="422"/>
        <v>0</v>
      </c>
      <c r="AQ906" s="191">
        <f t="shared" si="422"/>
        <v>0</v>
      </c>
      <c r="AR906" s="191">
        <f t="shared" si="422"/>
        <v>0</v>
      </c>
      <c r="AS906" s="191">
        <f t="shared" si="422"/>
        <v>0</v>
      </c>
      <c r="AT906" s="191">
        <f t="shared" si="422"/>
        <v>0</v>
      </c>
      <c r="AU906" s="203">
        <f t="shared" si="422"/>
        <v>0</v>
      </c>
      <c r="AV906" s="303"/>
    </row>
    <row r="907" spans="1:48" ht="15.75" customHeight="1" x14ac:dyDescent="0.25">
      <c r="A907" s="577"/>
      <c r="B907" s="578"/>
      <c r="C907" s="578"/>
      <c r="D907" s="578"/>
      <c r="E907" s="579"/>
      <c r="F907" s="8"/>
      <c r="G907" s="8"/>
      <c r="H907" s="8"/>
      <c r="I907" s="8"/>
      <c r="J907" s="8"/>
      <c r="K907" s="8"/>
      <c r="L907" s="8"/>
      <c r="M907" s="8"/>
      <c r="N907" s="102">
        <f t="shared" si="420"/>
        <v>0</v>
      </c>
      <c r="O907" s="102">
        <f t="shared" si="420"/>
        <v>0</v>
      </c>
      <c r="P907" s="102">
        <f t="shared" si="420"/>
        <v>0</v>
      </c>
      <c r="Q907" s="102">
        <f>Q900+Q521</f>
        <v>319.62515999999999</v>
      </c>
      <c r="R907" s="102">
        <f t="shared" si="421"/>
        <v>0</v>
      </c>
      <c r="S907" s="102">
        <f t="shared" si="421"/>
        <v>0</v>
      </c>
      <c r="T907" s="102">
        <f t="shared" si="421"/>
        <v>0</v>
      </c>
      <c r="U907" s="102">
        <f t="shared" si="421"/>
        <v>0</v>
      </c>
      <c r="V907" s="173" t="s">
        <v>8</v>
      </c>
      <c r="W907" s="191">
        <f t="shared" ref="W907:AU907" si="423">W900+W521</f>
        <v>319725.15999999997</v>
      </c>
      <c r="X907" s="191">
        <f t="shared" si="423"/>
        <v>52759.93</v>
      </c>
      <c r="Y907" s="191">
        <f t="shared" si="423"/>
        <v>1070</v>
      </c>
      <c r="Z907" s="191">
        <f t="shared" si="423"/>
        <v>1070</v>
      </c>
      <c r="AA907" s="191">
        <f t="shared" si="423"/>
        <v>1070</v>
      </c>
      <c r="AB907" s="191">
        <f t="shared" si="423"/>
        <v>1070</v>
      </c>
      <c r="AC907" s="191">
        <f t="shared" si="423"/>
        <v>1070</v>
      </c>
      <c r="AD907" s="191">
        <f t="shared" si="423"/>
        <v>1070</v>
      </c>
      <c r="AE907" s="191">
        <f t="shared" si="423"/>
        <v>1070</v>
      </c>
      <c r="AF907" s="191">
        <f t="shared" si="423"/>
        <v>1476.5677700000001</v>
      </c>
      <c r="AG907" s="191">
        <f t="shared" si="423"/>
        <v>1720.587</v>
      </c>
      <c r="AH907" s="203">
        <f t="shared" si="423"/>
        <v>0</v>
      </c>
      <c r="AI907" s="203">
        <f t="shared" si="423"/>
        <v>0</v>
      </c>
      <c r="AJ907" s="203">
        <f t="shared" si="423"/>
        <v>0</v>
      </c>
      <c r="AK907" s="191">
        <f t="shared" si="423"/>
        <v>3855.2577699999997</v>
      </c>
      <c r="AL907" s="191">
        <f t="shared" si="423"/>
        <v>0</v>
      </c>
      <c r="AM907" s="191">
        <f t="shared" si="423"/>
        <v>0</v>
      </c>
      <c r="AN907" s="191">
        <f t="shared" si="423"/>
        <v>0</v>
      </c>
      <c r="AO907" s="191">
        <f t="shared" si="423"/>
        <v>0</v>
      </c>
      <c r="AP907" s="191">
        <f t="shared" si="423"/>
        <v>0</v>
      </c>
      <c r="AQ907" s="191">
        <f t="shared" si="423"/>
        <v>0</v>
      </c>
      <c r="AR907" s="191">
        <f t="shared" si="423"/>
        <v>0</v>
      </c>
      <c r="AS907" s="191">
        <f t="shared" si="423"/>
        <v>0</v>
      </c>
      <c r="AT907" s="191">
        <f t="shared" si="423"/>
        <v>0</v>
      </c>
      <c r="AU907" s="203">
        <f t="shared" si="423"/>
        <v>0</v>
      </c>
      <c r="AV907" s="303"/>
    </row>
    <row r="908" spans="1:48" ht="15.75" customHeight="1" x14ac:dyDescent="0.25">
      <c r="A908" s="577"/>
      <c r="B908" s="578"/>
      <c r="C908" s="578"/>
      <c r="D908" s="578"/>
      <c r="E908" s="579"/>
      <c r="F908" s="8"/>
      <c r="G908" s="8"/>
      <c r="H908" s="8"/>
      <c r="I908" s="8"/>
      <c r="J908" s="8"/>
      <c r="K908" s="8"/>
      <c r="L908" s="8"/>
      <c r="M908" s="8"/>
      <c r="N908" s="102">
        <f t="shared" si="420"/>
        <v>0</v>
      </c>
      <c r="O908" s="102">
        <f t="shared" si="420"/>
        <v>5.3708400000000003</v>
      </c>
      <c r="P908" s="102">
        <f t="shared" si="420"/>
        <v>0.19353999999999999</v>
      </c>
      <c r="Q908" s="102">
        <f>Q901+Q522</f>
        <v>0</v>
      </c>
      <c r="R908" s="102">
        <f t="shared" si="421"/>
        <v>0</v>
      </c>
      <c r="S908" s="102">
        <f t="shared" si="421"/>
        <v>0</v>
      </c>
      <c r="T908" s="102">
        <f t="shared" si="421"/>
        <v>0</v>
      </c>
      <c r="U908" s="102">
        <f t="shared" si="421"/>
        <v>84.120950000000008</v>
      </c>
      <c r="V908" s="173" t="s">
        <v>50</v>
      </c>
      <c r="W908" s="191">
        <f t="shared" ref="W908:AU908" si="424">W901+W522</f>
        <v>0</v>
      </c>
      <c r="X908" s="191">
        <f t="shared" si="424"/>
        <v>46</v>
      </c>
      <c r="Y908" s="191">
        <f t="shared" si="424"/>
        <v>0</v>
      </c>
      <c r="Z908" s="191">
        <f t="shared" si="424"/>
        <v>0</v>
      </c>
      <c r="AA908" s="191">
        <f t="shared" si="424"/>
        <v>0</v>
      </c>
      <c r="AB908" s="191">
        <f t="shared" si="424"/>
        <v>0</v>
      </c>
      <c r="AC908" s="191">
        <f t="shared" si="424"/>
        <v>0</v>
      </c>
      <c r="AD908" s="191">
        <f t="shared" si="424"/>
        <v>0</v>
      </c>
      <c r="AE908" s="191">
        <f t="shared" si="424"/>
        <v>0</v>
      </c>
      <c r="AF908" s="191">
        <f t="shared" si="424"/>
        <v>0</v>
      </c>
      <c r="AG908" s="191">
        <f t="shared" si="424"/>
        <v>0</v>
      </c>
      <c r="AH908" s="203">
        <f t="shared" si="424"/>
        <v>0</v>
      </c>
      <c r="AI908" s="203">
        <f t="shared" si="424"/>
        <v>0</v>
      </c>
      <c r="AJ908" s="203">
        <f t="shared" si="424"/>
        <v>0</v>
      </c>
      <c r="AK908" s="191">
        <f t="shared" si="424"/>
        <v>0</v>
      </c>
      <c r="AL908" s="191">
        <f t="shared" si="424"/>
        <v>0</v>
      </c>
      <c r="AM908" s="191">
        <f t="shared" si="424"/>
        <v>0</v>
      </c>
      <c r="AN908" s="191">
        <f t="shared" si="424"/>
        <v>0</v>
      </c>
      <c r="AO908" s="191">
        <f t="shared" si="424"/>
        <v>0</v>
      </c>
      <c r="AP908" s="191">
        <f t="shared" si="424"/>
        <v>0</v>
      </c>
      <c r="AQ908" s="191">
        <f t="shared" si="424"/>
        <v>0</v>
      </c>
      <c r="AR908" s="191">
        <f t="shared" si="424"/>
        <v>0</v>
      </c>
      <c r="AS908" s="191">
        <f t="shared" si="424"/>
        <v>0</v>
      </c>
      <c r="AT908" s="191">
        <f t="shared" si="424"/>
        <v>0</v>
      </c>
      <c r="AU908" s="203">
        <f t="shared" si="424"/>
        <v>0</v>
      </c>
      <c r="AV908" s="303"/>
    </row>
    <row r="909" spans="1:48" x14ac:dyDescent="0.25">
      <c r="A909" s="577"/>
      <c r="B909" s="578"/>
      <c r="C909" s="578"/>
      <c r="D909" s="578"/>
      <c r="E909" s="579"/>
      <c r="F909" s="8"/>
      <c r="G909" s="8"/>
      <c r="H909" s="8"/>
      <c r="I909" s="8"/>
      <c r="J909" s="8"/>
      <c r="K909" s="8"/>
      <c r="L909" s="8"/>
      <c r="M909" s="8"/>
      <c r="N909" s="102">
        <f t="shared" si="420"/>
        <v>0</v>
      </c>
      <c r="O909" s="102">
        <f t="shared" si="420"/>
        <v>0</v>
      </c>
      <c r="P909" s="102">
        <f t="shared" si="420"/>
        <v>0</v>
      </c>
      <c r="Q909" s="102">
        <f>Q902+Q523</f>
        <v>0</v>
      </c>
      <c r="R909" s="102">
        <f t="shared" si="421"/>
        <v>0</v>
      </c>
      <c r="S909" s="102">
        <f t="shared" si="421"/>
        <v>0</v>
      </c>
      <c r="T909" s="102">
        <f t="shared" si="421"/>
        <v>0</v>
      </c>
      <c r="U909" s="102">
        <f t="shared" si="421"/>
        <v>0</v>
      </c>
      <c r="V909" s="173" t="s">
        <v>51</v>
      </c>
      <c r="W909" s="191">
        <f t="shared" ref="W909:AU909" si="425">W902+W523</f>
        <v>0</v>
      </c>
      <c r="X909" s="191">
        <f t="shared" si="425"/>
        <v>0</v>
      </c>
      <c r="Y909" s="191">
        <f t="shared" si="425"/>
        <v>0</v>
      </c>
      <c r="Z909" s="191">
        <f t="shared" si="425"/>
        <v>0</v>
      </c>
      <c r="AA909" s="191">
        <f t="shared" si="425"/>
        <v>0</v>
      </c>
      <c r="AB909" s="191">
        <f t="shared" si="425"/>
        <v>0</v>
      </c>
      <c r="AC909" s="191">
        <f t="shared" si="425"/>
        <v>0</v>
      </c>
      <c r="AD909" s="191">
        <f t="shared" si="425"/>
        <v>0</v>
      </c>
      <c r="AE909" s="191">
        <f t="shared" si="425"/>
        <v>0</v>
      </c>
      <c r="AF909" s="191">
        <f t="shared" si="425"/>
        <v>0</v>
      </c>
      <c r="AG909" s="191">
        <f t="shared" si="425"/>
        <v>0</v>
      </c>
      <c r="AH909" s="203">
        <f t="shared" si="425"/>
        <v>0</v>
      </c>
      <c r="AI909" s="203">
        <f t="shared" si="425"/>
        <v>0</v>
      </c>
      <c r="AJ909" s="203">
        <f t="shared" si="425"/>
        <v>0</v>
      </c>
      <c r="AK909" s="191">
        <f t="shared" si="425"/>
        <v>0</v>
      </c>
      <c r="AL909" s="191">
        <f t="shared" si="425"/>
        <v>0</v>
      </c>
      <c r="AM909" s="191">
        <f t="shared" si="425"/>
        <v>0</v>
      </c>
      <c r="AN909" s="191">
        <f t="shared" si="425"/>
        <v>0</v>
      </c>
      <c r="AO909" s="191">
        <f t="shared" si="425"/>
        <v>0</v>
      </c>
      <c r="AP909" s="191">
        <f t="shared" si="425"/>
        <v>0</v>
      </c>
      <c r="AQ909" s="191">
        <f t="shared" si="425"/>
        <v>0</v>
      </c>
      <c r="AR909" s="191">
        <f t="shared" si="425"/>
        <v>0</v>
      </c>
      <c r="AS909" s="191">
        <f t="shared" si="425"/>
        <v>0</v>
      </c>
      <c r="AT909" s="191">
        <f t="shared" si="425"/>
        <v>0</v>
      </c>
      <c r="AU909" s="203">
        <f t="shared" si="425"/>
        <v>0</v>
      </c>
      <c r="AV909" s="303"/>
    </row>
    <row r="910" spans="1:48" x14ac:dyDescent="0.25">
      <c r="A910" s="577"/>
      <c r="B910" s="578"/>
      <c r="C910" s="578"/>
      <c r="D910" s="578"/>
      <c r="E910" s="579"/>
      <c r="F910" s="8"/>
      <c r="G910" s="8"/>
      <c r="H910" s="8"/>
      <c r="I910" s="8"/>
      <c r="J910" s="8"/>
      <c r="K910" s="8"/>
      <c r="L910" s="8"/>
      <c r="M910" s="8"/>
      <c r="N910" s="102">
        <f t="shared" si="420"/>
        <v>0</v>
      </c>
      <c r="O910" s="102">
        <f t="shared" si="420"/>
        <v>0</v>
      </c>
      <c r="P910" s="102">
        <f t="shared" si="420"/>
        <v>0</v>
      </c>
      <c r="Q910" s="102">
        <f>Q903+Q524</f>
        <v>2.23428</v>
      </c>
      <c r="R910" s="102">
        <f t="shared" si="421"/>
        <v>0</v>
      </c>
      <c r="S910" s="102">
        <f t="shared" si="421"/>
        <v>0</v>
      </c>
      <c r="T910" s="102">
        <f t="shared" si="421"/>
        <v>0</v>
      </c>
      <c r="U910" s="102">
        <f t="shared" si="421"/>
        <v>0</v>
      </c>
      <c r="V910" s="173" t="s">
        <v>52</v>
      </c>
      <c r="W910" s="191">
        <f t="shared" ref="W910:AU910" si="426">W903+W524</f>
        <v>2234.2800000000002</v>
      </c>
      <c r="X910" s="191">
        <f t="shared" si="426"/>
        <v>0</v>
      </c>
      <c r="Y910" s="191">
        <f t="shared" si="426"/>
        <v>0</v>
      </c>
      <c r="Z910" s="191">
        <f t="shared" si="426"/>
        <v>0</v>
      </c>
      <c r="AA910" s="191">
        <f t="shared" si="426"/>
        <v>0</v>
      </c>
      <c r="AB910" s="191">
        <f t="shared" si="426"/>
        <v>0</v>
      </c>
      <c r="AC910" s="191">
        <f t="shared" si="426"/>
        <v>0</v>
      </c>
      <c r="AD910" s="191">
        <f t="shared" si="426"/>
        <v>0</v>
      </c>
      <c r="AE910" s="191">
        <f t="shared" si="426"/>
        <v>0</v>
      </c>
      <c r="AF910" s="191">
        <f t="shared" si="426"/>
        <v>0</v>
      </c>
      <c r="AG910" s="191">
        <f t="shared" si="426"/>
        <v>0</v>
      </c>
      <c r="AH910" s="203">
        <f t="shared" si="426"/>
        <v>0</v>
      </c>
      <c r="AI910" s="203">
        <f t="shared" si="426"/>
        <v>0</v>
      </c>
      <c r="AJ910" s="203">
        <f t="shared" si="426"/>
        <v>0</v>
      </c>
      <c r="AK910" s="191">
        <f t="shared" si="426"/>
        <v>11.5</v>
      </c>
      <c r="AL910" s="191">
        <f t="shared" si="426"/>
        <v>0</v>
      </c>
      <c r="AM910" s="191">
        <f t="shared" si="426"/>
        <v>0</v>
      </c>
      <c r="AN910" s="191">
        <f t="shared" si="426"/>
        <v>0</v>
      </c>
      <c r="AO910" s="191">
        <f t="shared" si="426"/>
        <v>0</v>
      </c>
      <c r="AP910" s="191">
        <f t="shared" si="426"/>
        <v>0</v>
      </c>
      <c r="AQ910" s="191">
        <f t="shared" si="426"/>
        <v>0</v>
      </c>
      <c r="AR910" s="191">
        <f t="shared" si="426"/>
        <v>0</v>
      </c>
      <c r="AS910" s="191">
        <f t="shared" si="426"/>
        <v>0</v>
      </c>
      <c r="AT910" s="191">
        <f t="shared" si="426"/>
        <v>0</v>
      </c>
      <c r="AU910" s="203">
        <f t="shared" si="426"/>
        <v>0</v>
      </c>
      <c r="AV910" s="303"/>
    </row>
    <row r="911" spans="1:48" s="96" customFormat="1" x14ac:dyDescent="0.25">
      <c r="A911" s="580"/>
      <c r="B911" s="581"/>
      <c r="C911" s="581"/>
      <c r="D911" s="581"/>
      <c r="E911" s="582"/>
      <c r="F911" s="184"/>
      <c r="G911" s="184"/>
      <c r="H911" s="184"/>
      <c r="I911" s="184"/>
      <c r="J911" s="184"/>
      <c r="K911" s="184"/>
      <c r="L911" s="185">
        <f>L904+L892+L869+L857+L745+L653</f>
        <v>1811.4319999999998</v>
      </c>
      <c r="M911" s="185">
        <f>M904+M892+M869+M857+M745+M653</f>
        <v>268.05092724999997</v>
      </c>
      <c r="N911" s="185">
        <f t="shared" si="420"/>
        <v>0</v>
      </c>
      <c r="O911" s="185">
        <f t="shared" si="420"/>
        <v>0</v>
      </c>
      <c r="P911" s="185">
        <f t="shared" si="420"/>
        <v>0</v>
      </c>
      <c r="Q911" s="187">
        <f>SUM(Q906:Q910)</f>
        <v>519.586859</v>
      </c>
      <c r="R911" s="186">
        <f t="shared" si="421"/>
        <v>0.90333600000000003</v>
      </c>
      <c r="S911" s="186">
        <f t="shared" si="421"/>
        <v>0</v>
      </c>
      <c r="T911" s="186">
        <f t="shared" si="421"/>
        <v>0</v>
      </c>
      <c r="U911" s="186">
        <f t="shared" si="421"/>
        <v>1.281253</v>
      </c>
      <c r="V911" s="343" t="s">
        <v>11</v>
      </c>
      <c r="W911" s="344">
        <f>SUM(W906:W910)</f>
        <v>519687.15700000001</v>
      </c>
      <c r="X911" s="344">
        <f t="shared" ref="X911:AU911" si="427">SUM(X906:X910)</f>
        <v>56934.118000000002</v>
      </c>
      <c r="Y911" s="344">
        <f t="shared" si="427"/>
        <v>1070</v>
      </c>
      <c r="Z911" s="344">
        <f t="shared" si="427"/>
        <v>1070</v>
      </c>
      <c r="AA911" s="344">
        <f t="shared" si="427"/>
        <v>1070</v>
      </c>
      <c r="AB911" s="344">
        <f t="shared" si="427"/>
        <v>1070</v>
      </c>
      <c r="AC911" s="344">
        <f t="shared" si="427"/>
        <v>1070</v>
      </c>
      <c r="AD911" s="344">
        <f t="shared" si="427"/>
        <v>1070</v>
      </c>
      <c r="AE911" s="344">
        <f t="shared" si="427"/>
        <v>1094.7</v>
      </c>
      <c r="AF911" s="344">
        <f t="shared" si="427"/>
        <v>1832.3927800000001</v>
      </c>
      <c r="AG911" s="344">
        <f t="shared" si="427"/>
        <v>1720.587</v>
      </c>
      <c r="AH911" s="202">
        <f t="shared" si="427"/>
        <v>870.53</v>
      </c>
      <c r="AI911" s="202">
        <f t="shared" si="427"/>
        <v>870.53</v>
      </c>
      <c r="AJ911" s="202">
        <f t="shared" si="427"/>
        <v>870.53</v>
      </c>
      <c r="AK911" s="201">
        <f t="shared" si="427"/>
        <v>11709.37933</v>
      </c>
      <c r="AL911" s="201">
        <f>AL904+AL526</f>
        <v>262100.17092</v>
      </c>
      <c r="AM911" s="201">
        <f t="shared" si="427"/>
        <v>0</v>
      </c>
      <c r="AN911" s="201">
        <f t="shared" si="427"/>
        <v>0</v>
      </c>
      <c r="AO911" s="201">
        <f t="shared" si="427"/>
        <v>0</v>
      </c>
      <c r="AP911" s="201">
        <f t="shared" si="427"/>
        <v>0</v>
      </c>
      <c r="AQ911" s="201">
        <f t="shared" si="427"/>
        <v>0</v>
      </c>
      <c r="AR911" s="201">
        <f t="shared" si="427"/>
        <v>0</v>
      </c>
      <c r="AS911" s="201">
        <f t="shared" si="427"/>
        <v>0</v>
      </c>
      <c r="AT911" s="201">
        <f t="shared" si="427"/>
        <v>0</v>
      </c>
      <c r="AU911" s="202">
        <f t="shared" si="427"/>
        <v>0</v>
      </c>
      <c r="AV911" s="333"/>
    </row>
    <row r="915" spans="1:49" s="196" customFormat="1" x14ac:dyDescent="0.25">
      <c r="A915" s="1"/>
      <c r="B915" s="1"/>
      <c r="C915" s="9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210"/>
      <c r="AH915" s="197"/>
      <c r="AI915" s="197"/>
      <c r="AJ915" s="197"/>
      <c r="AU915" s="197"/>
      <c r="AV915" s="327"/>
      <c r="AW915" s="1"/>
    </row>
    <row r="916" spans="1:49" s="196" customFormat="1" x14ac:dyDescent="0.25">
      <c r="A916" s="1"/>
      <c r="B916" s="1"/>
      <c r="C916" s="9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211"/>
      <c r="AH916" s="197"/>
      <c r="AI916" s="197"/>
      <c r="AJ916" s="197"/>
      <c r="AU916" s="197"/>
      <c r="AV916" s="327"/>
      <c r="AW916" s="1"/>
    </row>
    <row r="917" spans="1:49" s="196" customFormat="1" x14ac:dyDescent="0.25">
      <c r="A917" s="1"/>
      <c r="B917" s="1"/>
      <c r="C917" s="9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210"/>
      <c r="AH917" s="197"/>
      <c r="AI917" s="197"/>
      <c r="AJ917" s="197"/>
      <c r="AU917" s="197"/>
      <c r="AV917" s="327"/>
      <c r="AW917" s="1"/>
    </row>
    <row r="918" spans="1:49" s="196" customFormat="1" x14ac:dyDescent="0.25">
      <c r="A918" s="1"/>
      <c r="B918" s="1"/>
      <c r="C918" s="9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210"/>
      <c r="AH918" s="197"/>
      <c r="AI918" s="197"/>
      <c r="AJ918" s="197"/>
      <c r="AU918" s="197"/>
      <c r="AV918" s="327"/>
      <c r="AW918" s="1"/>
    </row>
    <row r="919" spans="1:49" s="196" customFormat="1" x14ac:dyDescent="0.25">
      <c r="A919" s="1"/>
      <c r="B919" s="1"/>
      <c r="C919" s="9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211"/>
      <c r="AH919" s="197"/>
      <c r="AI919" s="197"/>
      <c r="AJ919" s="197"/>
      <c r="AU919" s="197"/>
      <c r="AV919" s="327"/>
      <c r="AW919" s="1"/>
    </row>
    <row r="920" spans="1:49" s="196" customFormat="1" x14ac:dyDescent="0.25">
      <c r="A920" s="1"/>
      <c r="B920" s="1"/>
      <c r="C920" s="35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42"/>
      <c r="AH920" s="197"/>
      <c r="AI920" s="197"/>
      <c r="AJ920" s="197"/>
      <c r="AU920" s="197"/>
      <c r="AV920" s="327"/>
      <c r="AW920" s="1"/>
    </row>
    <row r="921" spans="1:49" s="196" customFormat="1" x14ac:dyDescent="0.25">
      <c r="A921" s="1"/>
      <c r="B921" s="1"/>
      <c r="C921" s="9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210"/>
      <c r="AH921" s="197"/>
      <c r="AI921" s="197"/>
      <c r="AJ921" s="197"/>
      <c r="AU921" s="197"/>
      <c r="AV921" s="327"/>
      <c r="AW921" s="1"/>
    </row>
    <row r="922" spans="1:49" s="196" customFormat="1" x14ac:dyDescent="0.25">
      <c r="A922" s="1"/>
      <c r="B922" s="1"/>
      <c r="C922" s="9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211"/>
      <c r="AH922" s="197"/>
      <c r="AI922" s="197"/>
      <c r="AJ922" s="197"/>
      <c r="AU922" s="197"/>
      <c r="AV922" s="327"/>
      <c r="AW922" s="1"/>
    </row>
    <row r="923" spans="1:49" s="196" customFormat="1" x14ac:dyDescent="0.25">
      <c r="A923" s="1"/>
      <c r="B923" s="1"/>
      <c r="C923" s="9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210"/>
      <c r="AH923" s="197"/>
      <c r="AI923" s="197"/>
      <c r="AJ923" s="197"/>
      <c r="AU923" s="197"/>
      <c r="AV923" s="327"/>
      <c r="AW923" s="1"/>
    </row>
    <row r="924" spans="1:49" s="196" customFormat="1" x14ac:dyDescent="0.25">
      <c r="A924" s="1"/>
      <c r="B924" s="1"/>
      <c r="C924" s="9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210"/>
      <c r="AH924" s="197"/>
      <c r="AI924" s="197"/>
      <c r="AJ924" s="197"/>
      <c r="AU924" s="197"/>
      <c r="AV924" s="327"/>
      <c r="AW924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96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6" hidden="1" customWidth="1"/>
    <col min="24" max="24" width="17.140625" style="196" customWidth="1"/>
    <col min="25" max="31" width="9.140625" style="196" hidden="1" customWidth="1"/>
    <col min="32" max="32" width="22.5703125" style="196" hidden="1" customWidth="1"/>
    <col min="33" max="33" width="21" style="196" customWidth="1"/>
    <col min="34" max="36" width="0" style="197" hidden="1" customWidth="1"/>
    <col min="37" max="37" width="12.42578125" style="196" hidden="1" customWidth="1"/>
    <col min="38" max="38" width="12.5703125" style="196" hidden="1" customWidth="1"/>
    <col min="39" max="46" width="0" style="196" hidden="1" customWidth="1"/>
    <col min="47" max="47" width="0" style="197" hidden="1" customWidth="1"/>
    <col min="48" max="48" width="0" style="327" hidden="1" customWidth="1"/>
    <col min="49" max="16384" width="9.140625" style="1"/>
  </cols>
  <sheetData>
    <row r="1" spans="1:49" x14ac:dyDescent="0.25">
      <c r="AV1" s="224" t="s">
        <v>904</v>
      </c>
    </row>
    <row r="2" spans="1:49" x14ac:dyDescent="0.25">
      <c r="AV2" s="224" t="s">
        <v>905</v>
      </c>
    </row>
    <row r="3" spans="1:49" x14ac:dyDescent="0.25">
      <c r="AV3" s="225" t="s">
        <v>995</v>
      </c>
    </row>
    <row r="4" spans="1:49" x14ac:dyDescent="0.25">
      <c r="AV4" s="226" t="s">
        <v>906</v>
      </c>
    </row>
    <row r="5" spans="1:49" ht="41.25" customHeight="1" x14ac:dyDescent="0.25">
      <c r="B5" s="611" t="s">
        <v>958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  <c r="AR5" s="612"/>
      <c r="AS5" s="612"/>
      <c r="AT5" s="612"/>
      <c r="AU5" s="612"/>
      <c r="AV5" s="612"/>
    </row>
    <row r="6" spans="1:49" ht="19.899999999999999" customHeight="1" x14ac:dyDescent="0.25">
      <c r="B6" s="398" t="s">
        <v>1029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</row>
    <row r="7" spans="1:49" ht="57" customHeight="1" x14ac:dyDescent="0.25">
      <c r="A7" s="401" t="s">
        <v>7</v>
      </c>
      <c r="B7" s="401"/>
      <c r="C7" s="402" t="s">
        <v>40</v>
      </c>
      <c r="D7" s="402" t="s">
        <v>41</v>
      </c>
      <c r="E7" s="402" t="s">
        <v>42</v>
      </c>
      <c r="F7" s="402" t="s">
        <v>12</v>
      </c>
      <c r="G7" s="402"/>
      <c r="H7" s="402"/>
      <c r="I7" s="402"/>
      <c r="J7" s="402" t="s">
        <v>1</v>
      </c>
      <c r="K7" s="402" t="s">
        <v>2</v>
      </c>
      <c r="L7" s="446" t="s">
        <v>1021</v>
      </c>
      <c r="M7" s="447"/>
      <c r="N7" s="447"/>
      <c r="O7" s="447"/>
      <c r="P7" s="447"/>
      <c r="Q7" s="447"/>
      <c r="R7" s="447"/>
      <c r="S7" s="447"/>
      <c r="T7" s="447"/>
      <c r="U7" s="447"/>
      <c r="V7" s="448"/>
      <c r="W7" s="345" t="s">
        <v>1009</v>
      </c>
      <c r="X7" s="442" t="s">
        <v>1022</v>
      </c>
      <c r="Y7" s="436" t="s">
        <v>879</v>
      </c>
      <c r="Z7" s="608"/>
      <c r="AA7" s="605" t="s">
        <v>880</v>
      </c>
      <c r="AB7" s="606"/>
      <c r="AC7" s="605" t="s">
        <v>881</v>
      </c>
      <c r="AD7" s="606"/>
      <c r="AE7" s="436"/>
      <c r="AF7" s="608"/>
      <c r="AG7" s="442" t="s">
        <v>1023</v>
      </c>
      <c r="AH7" s="442"/>
      <c r="AI7" s="442"/>
      <c r="AJ7" s="442"/>
      <c r="AK7" s="442"/>
      <c r="AL7" s="430" t="s">
        <v>884</v>
      </c>
      <c r="AM7" s="431"/>
      <c r="AN7" s="431"/>
      <c r="AO7" s="431"/>
      <c r="AP7" s="432"/>
      <c r="AQ7" s="436" t="s">
        <v>885</v>
      </c>
      <c r="AR7" s="439" t="s">
        <v>886</v>
      </c>
      <c r="AS7" s="440"/>
      <c r="AT7" s="440"/>
      <c r="AU7" s="441"/>
      <c r="AV7" s="442" t="s">
        <v>887</v>
      </c>
      <c r="AW7" s="336"/>
    </row>
    <row r="8" spans="1:49" ht="26.25" customHeight="1" x14ac:dyDescent="0.25">
      <c r="A8" s="401"/>
      <c r="B8" s="401"/>
      <c r="C8" s="402"/>
      <c r="D8" s="402"/>
      <c r="E8" s="402"/>
      <c r="F8" s="402" t="s">
        <v>13</v>
      </c>
      <c r="G8" s="402" t="s">
        <v>14</v>
      </c>
      <c r="H8" s="402" t="s">
        <v>15</v>
      </c>
      <c r="I8" s="402"/>
      <c r="J8" s="402"/>
      <c r="K8" s="402"/>
      <c r="L8" s="449"/>
      <c r="M8" s="450"/>
      <c r="N8" s="450"/>
      <c r="O8" s="450"/>
      <c r="P8" s="450"/>
      <c r="Q8" s="450"/>
      <c r="R8" s="450"/>
      <c r="S8" s="450"/>
      <c r="T8" s="450"/>
      <c r="U8" s="450"/>
      <c r="V8" s="451"/>
      <c r="W8" s="337"/>
      <c r="X8" s="610"/>
      <c r="Y8" s="609"/>
      <c r="Z8" s="609"/>
      <c r="AA8" s="607"/>
      <c r="AB8" s="607"/>
      <c r="AC8" s="607"/>
      <c r="AD8" s="607"/>
      <c r="AE8" s="609"/>
      <c r="AF8" s="609"/>
      <c r="AG8" s="444"/>
      <c r="AH8" s="444"/>
      <c r="AI8" s="444"/>
      <c r="AJ8" s="444"/>
      <c r="AK8" s="444"/>
      <c r="AL8" s="433"/>
      <c r="AM8" s="434"/>
      <c r="AN8" s="434"/>
      <c r="AO8" s="434"/>
      <c r="AP8" s="435"/>
      <c r="AQ8" s="437"/>
      <c r="AR8" s="445" t="s">
        <v>888</v>
      </c>
      <c r="AS8" s="445" t="s">
        <v>479</v>
      </c>
      <c r="AT8" s="403" t="s">
        <v>889</v>
      </c>
      <c r="AU8" s="403"/>
      <c r="AV8" s="443"/>
      <c r="AW8" s="336"/>
    </row>
    <row r="9" spans="1:49" ht="33" customHeight="1" x14ac:dyDescent="0.25">
      <c r="A9" s="401"/>
      <c r="B9" s="401"/>
      <c r="C9" s="402"/>
      <c r="D9" s="402"/>
      <c r="E9" s="402"/>
      <c r="F9" s="402"/>
      <c r="G9" s="402"/>
      <c r="H9" s="7" t="s">
        <v>16</v>
      </c>
      <c r="I9" s="7" t="s">
        <v>17</v>
      </c>
      <c r="J9" s="402"/>
      <c r="K9" s="40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7" t="s">
        <v>350</v>
      </c>
      <c r="X9" s="227" t="s">
        <v>890</v>
      </c>
      <c r="Y9" s="193" t="s">
        <v>891</v>
      </c>
      <c r="Z9" s="193" t="s">
        <v>892</v>
      </c>
      <c r="AA9" s="228" t="s">
        <v>891</v>
      </c>
      <c r="AB9" s="227" t="s">
        <v>892</v>
      </c>
      <c r="AC9" s="227" t="s">
        <v>893</v>
      </c>
      <c r="AD9" s="227" t="s">
        <v>892</v>
      </c>
      <c r="AE9" s="193" t="s">
        <v>893</v>
      </c>
      <c r="AF9" s="193" t="s">
        <v>892</v>
      </c>
      <c r="AG9" s="228" t="s">
        <v>1012</v>
      </c>
      <c r="AH9" s="325" t="s">
        <v>895</v>
      </c>
      <c r="AI9" s="229" t="s">
        <v>896</v>
      </c>
      <c r="AJ9" s="325" t="s">
        <v>897</v>
      </c>
      <c r="AK9" s="227" t="s">
        <v>898</v>
      </c>
      <c r="AL9" s="227" t="s">
        <v>899</v>
      </c>
      <c r="AM9" s="227" t="s">
        <v>900</v>
      </c>
      <c r="AN9" s="227" t="s">
        <v>901</v>
      </c>
      <c r="AO9" s="227" t="s">
        <v>897</v>
      </c>
      <c r="AP9" s="227" t="s">
        <v>898</v>
      </c>
      <c r="AQ9" s="438"/>
      <c r="AR9" s="445"/>
      <c r="AS9" s="445"/>
      <c r="AT9" s="193" t="s">
        <v>902</v>
      </c>
      <c r="AU9" s="230" t="s">
        <v>903</v>
      </c>
      <c r="AV9" s="444"/>
    </row>
    <row r="10" spans="1:49" s="190" customFormat="1" ht="14.25" customHeight="1" x14ac:dyDescent="0.25">
      <c r="A10" s="404">
        <v>1</v>
      </c>
      <c r="B10" s="405"/>
      <c r="C10" s="188">
        <v>2</v>
      </c>
      <c r="D10" s="188">
        <v>3</v>
      </c>
      <c r="E10" s="188">
        <v>4</v>
      </c>
      <c r="F10" s="188">
        <v>5</v>
      </c>
      <c r="G10" s="188">
        <v>6</v>
      </c>
      <c r="H10" s="188">
        <v>7</v>
      </c>
      <c r="I10" s="188">
        <v>8</v>
      </c>
      <c r="J10" s="188">
        <v>9</v>
      </c>
      <c r="K10" s="188">
        <v>10</v>
      </c>
      <c r="L10" s="188">
        <v>11</v>
      </c>
      <c r="M10" s="188">
        <v>12</v>
      </c>
      <c r="N10" s="188">
        <v>16</v>
      </c>
      <c r="O10" s="188">
        <v>17</v>
      </c>
      <c r="P10" s="188">
        <v>18</v>
      </c>
      <c r="Q10" s="188">
        <v>3</v>
      </c>
      <c r="R10" s="188">
        <v>3</v>
      </c>
      <c r="S10" s="188">
        <v>21</v>
      </c>
      <c r="T10" s="188">
        <v>22</v>
      </c>
      <c r="U10" s="188">
        <v>23</v>
      </c>
      <c r="V10" s="188">
        <v>4</v>
      </c>
      <c r="W10" s="188">
        <v>5</v>
      </c>
      <c r="X10" s="188">
        <v>6</v>
      </c>
      <c r="Y10" s="188">
        <v>7</v>
      </c>
      <c r="Z10" s="188">
        <v>8</v>
      </c>
      <c r="AA10" s="188">
        <v>9</v>
      </c>
      <c r="AB10" s="188">
        <v>10</v>
      </c>
      <c r="AC10" s="188">
        <v>11</v>
      </c>
      <c r="AD10" s="188">
        <v>12</v>
      </c>
      <c r="AE10" s="188">
        <v>7</v>
      </c>
      <c r="AF10" s="188">
        <v>8</v>
      </c>
      <c r="AG10" s="188">
        <v>9</v>
      </c>
      <c r="AH10" s="188">
        <v>10</v>
      </c>
      <c r="AI10" s="189">
        <v>11</v>
      </c>
      <c r="AJ10" s="188">
        <v>12</v>
      </c>
      <c r="AK10" s="189">
        <v>10</v>
      </c>
      <c r="AL10" s="188">
        <v>11</v>
      </c>
      <c r="AM10" s="189">
        <v>15</v>
      </c>
      <c r="AN10" s="188">
        <v>16</v>
      </c>
      <c r="AO10" s="189">
        <v>17</v>
      </c>
      <c r="AP10" s="188">
        <v>12</v>
      </c>
      <c r="AQ10" s="189">
        <v>13</v>
      </c>
      <c r="AR10" s="188">
        <v>14</v>
      </c>
      <c r="AS10" s="189">
        <v>15</v>
      </c>
      <c r="AT10" s="188">
        <v>16</v>
      </c>
      <c r="AU10" s="189">
        <v>17</v>
      </c>
      <c r="AV10" s="303">
        <v>18</v>
      </c>
    </row>
    <row r="11" spans="1:49" ht="23.25" customHeight="1" x14ac:dyDescent="0.25">
      <c r="A11" s="205"/>
      <c r="B11" s="165"/>
      <c r="C11" s="175" t="s">
        <v>916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9"/>
      <c r="AI11" s="199"/>
      <c r="AJ11" s="199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9"/>
      <c r="AV11" s="328"/>
    </row>
    <row r="12" spans="1:49" ht="15.75" hidden="1" customHeight="1" x14ac:dyDescent="0.25">
      <c r="A12" s="406" t="s">
        <v>23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9"/>
    </row>
    <row r="13" spans="1:49" ht="15.75" hidden="1" customHeight="1" x14ac:dyDescent="0.25">
      <c r="A13" s="410" t="s">
        <v>24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3"/>
    </row>
    <row r="14" spans="1:49" ht="15.75" hidden="1" customHeight="1" x14ac:dyDescent="0.25">
      <c r="A14" s="414" t="s">
        <v>150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7"/>
    </row>
    <row r="15" spans="1:49" ht="19.5" customHeight="1" x14ac:dyDescent="0.25">
      <c r="A15" s="418"/>
      <c r="B15" s="421" t="s">
        <v>151</v>
      </c>
      <c r="C15" s="603" t="s">
        <v>63</v>
      </c>
      <c r="D15" s="421" t="s">
        <v>257</v>
      </c>
      <c r="E15" s="42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464">
        <v>2021</v>
      </c>
      <c r="K15" s="464">
        <v>2023</v>
      </c>
      <c r="L15" s="462">
        <v>6.8157399999999999</v>
      </c>
      <c r="M15" s="46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5">
        <v>0</v>
      </c>
      <c r="AI15" s="5">
        <v>0</v>
      </c>
      <c r="AJ15" s="5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5">
        <v>0</v>
      </c>
      <c r="AV15" s="303"/>
    </row>
    <row r="16" spans="1:49" ht="35.25" customHeight="1" x14ac:dyDescent="0.25">
      <c r="A16" s="419"/>
      <c r="B16" s="421"/>
      <c r="C16" s="603"/>
      <c r="D16" s="421"/>
      <c r="E16" s="423"/>
      <c r="F16" s="6" t="s">
        <v>19</v>
      </c>
      <c r="G16" s="6" t="s">
        <v>22</v>
      </c>
      <c r="H16" s="10" t="s">
        <v>59</v>
      </c>
      <c r="I16" s="6" t="s">
        <v>56</v>
      </c>
      <c r="J16" s="464"/>
      <c r="K16" s="464"/>
      <c r="L16" s="462"/>
      <c r="M16" s="46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5">
        <v>0</v>
      </c>
      <c r="AI16" s="5">
        <v>0</v>
      </c>
      <c r="AJ16" s="5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5">
        <v>0</v>
      </c>
      <c r="AV16" s="303"/>
    </row>
    <row r="17" spans="1:48" ht="19.5" customHeight="1" x14ac:dyDescent="0.25">
      <c r="A17" s="419"/>
      <c r="B17" s="421"/>
      <c r="C17" s="603"/>
      <c r="D17" s="421"/>
      <c r="E17" s="423"/>
      <c r="F17" s="423" t="s">
        <v>39</v>
      </c>
      <c r="G17" s="423" t="s">
        <v>21</v>
      </c>
      <c r="H17" s="423" t="s">
        <v>59</v>
      </c>
      <c r="I17" s="423" t="s">
        <v>365</v>
      </c>
      <c r="J17" s="464"/>
      <c r="K17" s="464"/>
      <c r="L17" s="462"/>
      <c r="M17" s="46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5">
        <v>0</v>
      </c>
      <c r="AI17" s="5">
        <v>0</v>
      </c>
      <c r="AJ17" s="5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5">
        <v>0</v>
      </c>
      <c r="AV17" s="303"/>
    </row>
    <row r="18" spans="1:48" ht="19.5" customHeight="1" x14ac:dyDescent="0.25">
      <c r="A18" s="419"/>
      <c r="B18" s="421"/>
      <c r="C18" s="603"/>
      <c r="D18" s="421"/>
      <c r="E18" s="423"/>
      <c r="F18" s="423"/>
      <c r="G18" s="423"/>
      <c r="H18" s="423"/>
      <c r="I18" s="423"/>
      <c r="J18" s="464"/>
      <c r="K18" s="464"/>
      <c r="L18" s="462"/>
      <c r="M18" s="46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5">
        <v>0</v>
      </c>
      <c r="AI18" s="5">
        <v>0</v>
      </c>
      <c r="AJ18" s="5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5">
        <v>0</v>
      </c>
      <c r="AV18" s="303"/>
    </row>
    <row r="19" spans="1:48" ht="18" customHeight="1" x14ac:dyDescent="0.25">
      <c r="A19" s="419"/>
      <c r="B19" s="421"/>
      <c r="C19" s="603"/>
      <c r="D19" s="421"/>
      <c r="E19" s="423"/>
      <c r="F19" s="423"/>
      <c r="G19" s="423"/>
      <c r="H19" s="423"/>
      <c r="I19" s="423"/>
      <c r="J19" s="464"/>
      <c r="K19" s="464"/>
      <c r="L19" s="462"/>
      <c r="M19" s="46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5">
        <v>0</v>
      </c>
      <c r="AI19" s="5">
        <v>0</v>
      </c>
      <c r="AJ19" s="5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5">
        <v>0</v>
      </c>
      <c r="AV19" s="303"/>
    </row>
    <row r="20" spans="1:48" ht="17.25" customHeight="1" x14ac:dyDescent="0.25">
      <c r="A20" s="419"/>
      <c r="B20" s="421"/>
      <c r="C20" s="603"/>
      <c r="D20" s="421"/>
      <c r="E20" s="423"/>
      <c r="F20" s="423"/>
      <c r="G20" s="423"/>
      <c r="H20" s="423"/>
      <c r="I20" s="423"/>
      <c r="J20" s="464"/>
      <c r="K20" s="464"/>
      <c r="L20" s="462"/>
      <c r="M20" s="462"/>
      <c r="N20" s="231">
        <f t="shared" ref="N20:T20" si="1">SUM(N15:N19)</f>
        <v>0</v>
      </c>
      <c r="O20" s="231">
        <f t="shared" si="1"/>
        <v>0</v>
      </c>
      <c r="P20" s="231">
        <f t="shared" si="1"/>
        <v>7.1999999999999998E-3</v>
      </c>
      <c r="Q20" s="231">
        <f>SUM(Q15:Q19)</f>
        <v>0</v>
      </c>
      <c r="R20" s="231">
        <f t="shared" si="1"/>
        <v>6.8085399999999998</v>
      </c>
      <c r="S20" s="231">
        <f t="shared" si="1"/>
        <v>0</v>
      </c>
      <c r="T20" s="231">
        <f t="shared" si="1"/>
        <v>0</v>
      </c>
      <c r="U20" s="232">
        <f t="shared" si="0"/>
        <v>6.8157399999999999</v>
      </c>
      <c r="V20" s="232" t="s">
        <v>11</v>
      </c>
      <c r="W20" s="194">
        <f>SUM(W15:W19)</f>
        <v>0</v>
      </c>
      <c r="X20" s="194">
        <f t="shared" ref="X20:AU20" si="2">SUM(X15:X19)</f>
        <v>0</v>
      </c>
      <c r="Y20" s="194">
        <f t="shared" si="2"/>
        <v>0</v>
      </c>
      <c r="Z20" s="194">
        <f t="shared" si="2"/>
        <v>0</v>
      </c>
      <c r="AA20" s="194">
        <f t="shared" si="2"/>
        <v>0</v>
      </c>
      <c r="AB20" s="194">
        <f t="shared" si="2"/>
        <v>0</v>
      </c>
      <c r="AC20" s="194">
        <f t="shared" si="2"/>
        <v>0</v>
      </c>
      <c r="AD20" s="194">
        <f t="shared" si="2"/>
        <v>0</v>
      </c>
      <c r="AE20" s="194">
        <f t="shared" si="2"/>
        <v>0</v>
      </c>
      <c r="AF20" s="194">
        <f t="shared" si="2"/>
        <v>0</v>
      </c>
      <c r="AG20" s="194">
        <f t="shared" si="2"/>
        <v>0</v>
      </c>
      <c r="AH20" s="231">
        <f t="shared" si="2"/>
        <v>0</v>
      </c>
      <c r="AI20" s="231">
        <f t="shared" si="2"/>
        <v>0</v>
      </c>
      <c r="AJ20" s="231">
        <f t="shared" si="2"/>
        <v>0</v>
      </c>
      <c r="AK20" s="194">
        <f t="shared" si="2"/>
        <v>0</v>
      </c>
      <c r="AL20" s="194">
        <f t="shared" si="2"/>
        <v>0</v>
      </c>
      <c r="AM20" s="194">
        <f t="shared" si="2"/>
        <v>0</v>
      </c>
      <c r="AN20" s="194">
        <f t="shared" si="2"/>
        <v>0</v>
      </c>
      <c r="AO20" s="194">
        <f t="shared" si="2"/>
        <v>0</v>
      </c>
      <c r="AP20" s="194">
        <f t="shared" si="2"/>
        <v>0</v>
      </c>
      <c r="AQ20" s="194">
        <f t="shared" si="2"/>
        <v>0</v>
      </c>
      <c r="AR20" s="194">
        <f t="shared" si="2"/>
        <v>0</v>
      </c>
      <c r="AS20" s="194">
        <f t="shared" si="2"/>
        <v>0</v>
      </c>
      <c r="AT20" s="194">
        <f t="shared" si="2"/>
        <v>0</v>
      </c>
      <c r="AU20" s="231">
        <f t="shared" si="2"/>
        <v>0</v>
      </c>
      <c r="AV20" s="329"/>
    </row>
    <row r="21" spans="1:48" ht="15.75" customHeight="1" x14ac:dyDescent="0.25">
      <c r="A21" s="419"/>
      <c r="B21" s="463" t="s">
        <v>152</v>
      </c>
      <c r="C21" s="603" t="s">
        <v>64</v>
      </c>
      <c r="D21" s="421" t="s">
        <v>257</v>
      </c>
      <c r="E21" s="42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464">
        <v>2023</v>
      </c>
      <c r="K21" s="464">
        <v>2023</v>
      </c>
      <c r="L21" s="462">
        <v>2.5399099999999999</v>
      </c>
      <c r="M21" s="46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2">
        <v>1023.14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4">
        <v>0</v>
      </c>
      <c r="AI21" s="4">
        <v>0</v>
      </c>
      <c r="AJ21" s="4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4">
        <v>0</v>
      </c>
      <c r="AV21" s="583" t="s">
        <v>996</v>
      </c>
    </row>
    <row r="22" spans="1:48" ht="34.5" customHeight="1" x14ac:dyDescent="0.25">
      <c r="A22" s="419"/>
      <c r="B22" s="463"/>
      <c r="C22" s="603"/>
      <c r="D22" s="421"/>
      <c r="E22" s="423"/>
      <c r="F22" s="6" t="s">
        <v>19</v>
      </c>
      <c r="G22" s="6" t="s">
        <v>22</v>
      </c>
      <c r="H22" s="10" t="s">
        <v>59</v>
      </c>
      <c r="I22" s="6" t="s">
        <v>58</v>
      </c>
      <c r="J22" s="464"/>
      <c r="K22" s="464"/>
      <c r="L22" s="462"/>
      <c r="M22" s="46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4">
        <v>0</v>
      </c>
      <c r="AI22" s="4">
        <v>0</v>
      </c>
      <c r="AJ22" s="4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4">
        <v>0</v>
      </c>
      <c r="AV22" s="584"/>
    </row>
    <row r="23" spans="1:48" ht="15.75" customHeight="1" x14ac:dyDescent="0.25">
      <c r="A23" s="419"/>
      <c r="B23" s="463"/>
      <c r="C23" s="603"/>
      <c r="D23" s="421"/>
      <c r="E23" s="423"/>
      <c r="F23" s="423" t="s">
        <v>39</v>
      </c>
      <c r="G23" s="423" t="s">
        <v>21</v>
      </c>
      <c r="H23" s="423" t="s">
        <v>59</v>
      </c>
      <c r="I23" s="423" t="s">
        <v>302</v>
      </c>
      <c r="J23" s="464"/>
      <c r="K23" s="464"/>
      <c r="L23" s="462"/>
      <c r="M23" s="46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4">
        <v>0</v>
      </c>
      <c r="AI23" s="4">
        <v>0</v>
      </c>
      <c r="AJ23" s="4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4">
        <v>0</v>
      </c>
      <c r="AV23" s="584"/>
    </row>
    <row r="24" spans="1:48" ht="15.75" customHeight="1" x14ac:dyDescent="0.25">
      <c r="A24" s="419"/>
      <c r="B24" s="463"/>
      <c r="C24" s="603"/>
      <c r="D24" s="421"/>
      <c r="E24" s="423"/>
      <c r="F24" s="423"/>
      <c r="G24" s="423"/>
      <c r="H24" s="423"/>
      <c r="I24" s="423"/>
      <c r="J24" s="464"/>
      <c r="K24" s="464"/>
      <c r="L24" s="462"/>
      <c r="M24" s="46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4">
        <v>0</v>
      </c>
      <c r="AI24" s="4">
        <v>0</v>
      </c>
      <c r="AJ24" s="4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4">
        <v>0</v>
      </c>
      <c r="AV24" s="584"/>
    </row>
    <row r="25" spans="1:48" ht="20.25" customHeight="1" x14ac:dyDescent="0.25">
      <c r="A25" s="419"/>
      <c r="B25" s="463"/>
      <c r="C25" s="603"/>
      <c r="D25" s="421"/>
      <c r="E25" s="423"/>
      <c r="F25" s="423"/>
      <c r="G25" s="423"/>
      <c r="H25" s="423"/>
      <c r="I25" s="423"/>
      <c r="J25" s="464"/>
      <c r="K25" s="464"/>
      <c r="L25" s="462"/>
      <c r="M25" s="46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4">
        <v>0</v>
      </c>
      <c r="AI25" s="4">
        <v>0</v>
      </c>
      <c r="AJ25" s="4">
        <v>0</v>
      </c>
      <c r="AK25" s="192">
        <v>0</v>
      </c>
      <c r="AL25" s="192">
        <v>0</v>
      </c>
      <c r="AM25" s="192">
        <v>0</v>
      </c>
      <c r="AN25" s="192">
        <v>0</v>
      </c>
      <c r="AO25" s="192">
        <v>0</v>
      </c>
      <c r="AP25" s="192">
        <v>0</v>
      </c>
      <c r="AQ25" s="192">
        <v>0</v>
      </c>
      <c r="AR25" s="192">
        <v>0</v>
      </c>
      <c r="AS25" s="192">
        <v>0</v>
      </c>
      <c r="AT25" s="192">
        <v>0</v>
      </c>
      <c r="AU25" s="4">
        <v>0</v>
      </c>
      <c r="AV25" s="585"/>
    </row>
    <row r="26" spans="1:48" ht="19.5" customHeight="1" x14ac:dyDescent="0.25">
      <c r="A26" s="420"/>
      <c r="B26" s="463"/>
      <c r="C26" s="603"/>
      <c r="D26" s="421"/>
      <c r="E26" s="423"/>
      <c r="F26" s="423"/>
      <c r="G26" s="423"/>
      <c r="H26" s="423"/>
      <c r="I26" s="423"/>
      <c r="J26" s="464"/>
      <c r="K26" s="464"/>
      <c r="L26" s="462"/>
      <c r="M26" s="462"/>
      <c r="N26" s="231">
        <f t="shared" ref="N26:T26" si="3">SUM(N21:N25)</f>
        <v>0</v>
      </c>
      <c r="O26" s="231">
        <f t="shared" si="3"/>
        <v>0</v>
      </c>
      <c r="P26" s="231">
        <f t="shared" si="3"/>
        <v>0</v>
      </c>
      <c r="Q26" s="231">
        <f t="shared" si="3"/>
        <v>1.0231399999999999</v>
      </c>
      <c r="R26" s="231">
        <f t="shared" si="3"/>
        <v>1.51677</v>
      </c>
      <c r="S26" s="231">
        <f t="shared" si="3"/>
        <v>0</v>
      </c>
      <c r="T26" s="231">
        <f t="shared" si="3"/>
        <v>0</v>
      </c>
      <c r="U26" s="232">
        <f t="shared" si="0"/>
        <v>2.5399099999999999</v>
      </c>
      <c r="V26" s="232" t="s">
        <v>11</v>
      </c>
      <c r="W26" s="194">
        <f t="shared" ref="W26:AU26" si="4">SUM(W21:W25)</f>
        <v>1023.14</v>
      </c>
      <c r="X26" s="194">
        <f t="shared" si="4"/>
        <v>0</v>
      </c>
      <c r="Y26" s="194">
        <f t="shared" si="4"/>
        <v>0</v>
      </c>
      <c r="Z26" s="194">
        <f t="shared" si="4"/>
        <v>0</v>
      </c>
      <c r="AA26" s="194">
        <f t="shared" si="4"/>
        <v>0</v>
      </c>
      <c r="AB26" s="194">
        <f t="shared" si="4"/>
        <v>0</v>
      </c>
      <c r="AC26" s="194">
        <f t="shared" si="4"/>
        <v>0</v>
      </c>
      <c r="AD26" s="194">
        <f t="shared" si="4"/>
        <v>0</v>
      </c>
      <c r="AE26" s="194">
        <f t="shared" si="4"/>
        <v>0</v>
      </c>
      <c r="AF26" s="194">
        <f t="shared" si="4"/>
        <v>0</v>
      </c>
      <c r="AG26" s="194">
        <f t="shared" si="4"/>
        <v>0</v>
      </c>
      <c r="AH26" s="231">
        <f t="shared" si="4"/>
        <v>0</v>
      </c>
      <c r="AI26" s="231">
        <f t="shared" si="4"/>
        <v>0</v>
      </c>
      <c r="AJ26" s="231">
        <f t="shared" si="4"/>
        <v>0</v>
      </c>
      <c r="AK26" s="194">
        <f t="shared" si="4"/>
        <v>0</v>
      </c>
      <c r="AL26" s="194">
        <f t="shared" si="4"/>
        <v>0</v>
      </c>
      <c r="AM26" s="194">
        <f t="shared" si="4"/>
        <v>0</v>
      </c>
      <c r="AN26" s="194">
        <f t="shared" si="4"/>
        <v>0</v>
      </c>
      <c r="AO26" s="194">
        <f t="shared" si="4"/>
        <v>0</v>
      </c>
      <c r="AP26" s="194">
        <f t="shared" si="4"/>
        <v>0</v>
      </c>
      <c r="AQ26" s="194">
        <f t="shared" si="4"/>
        <v>0</v>
      </c>
      <c r="AR26" s="194">
        <f t="shared" si="4"/>
        <v>0</v>
      </c>
      <c r="AS26" s="194">
        <f t="shared" si="4"/>
        <v>0</v>
      </c>
      <c r="AT26" s="194">
        <f t="shared" si="4"/>
        <v>0</v>
      </c>
      <c r="AU26" s="231">
        <f t="shared" si="4"/>
        <v>0</v>
      </c>
      <c r="AV26" s="329"/>
    </row>
    <row r="27" spans="1:48" ht="15.75" hidden="1" customHeight="1" x14ac:dyDescent="0.25">
      <c r="A27" s="414" t="s">
        <v>153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65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89"/>
      <c r="AI27" s="189"/>
      <c r="AJ27" s="189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89"/>
      <c r="AV27" s="303"/>
    </row>
    <row r="28" spans="1:48" ht="19.5" customHeight="1" x14ac:dyDescent="0.25">
      <c r="A28" s="418"/>
      <c r="B28" s="421" t="s">
        <v>200</v>
      </c>
      <c r="C28" s="603" t="s">
        <v>62</v>
      </c>
      <c r="D28" s="421" t="s">
        <v>260</v>
      </c>
      <c r="E28" s="42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464">
        <v>2023</v>
      </c>
      <c r="K28" s="464">
        <v>2025</v>
      </c>
      <c r="L28" s="462">
        <v>17.071010000000001</v>
      </c>
      <c r="M28" s="46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5">
        <v>0</v>
      </c>
      <c r="AI28" s="5">
        <v>0</v>
      </c>
      <c r="AJ28" s="5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5">
        <v>0</v>
      </c>
      <c r="AV28" s="5"/>
    </row>
    <row r="29" spans="1:48" ht="19.5" customHeight="1" x14ac:dyDescent="0.25">
      <c r="A29" s="419"/>
      <c r="B29" s="421"/>
      <c r="C29" s="603"/>
      <c r="D29" s="421"/>
      <c r="E29" s="423"/>
      <c r="F29" s="6" t="s">
        <v>19</v>
      </c>
      <c r="G29" s="6" t="s">
        <v>22</v>
      </c>
      <c r="H29" s="10" t="s">
        <v>59</v>
      </c>
      <c r="I29" s="6" t="s">
        <v>291</v>
      </c>
      <c r="J29" s="464"/>
      <c r="K29" s="464"/>
      <c r="L29" s="462"/>
      <c r="M29" s="46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5">
        <v>0</v>
      </c>
      <c r="AI29" s="5">
        <v>0</v>
      </c>
      <c r="AJ29" s="5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5">
        <v>0</v>
      </c>
      <c r="AV29" s="5"/>
    </row>
    <row r="30" spans="1:48" ht="19.5" customHeight="1" x14ac:dyDescent="0.25">
      <c r="A30" s="419"/>
      <c r="B30" s="421"/>
      <c r="C30" s="603"/>
      <c r="D30" s="421"/>
      <c r="E30" s="423"/>
      <c r="F30" s="423" t="s">
        <v>39</v>
      </c>
      <c r="G30" s="423" t="s">
        <v>21</v>
      </c>
      <c r="H30" s="423" t="s">
        <v>59</v>
      </c>
      <c r="I30" s="423" t="s">
        <v>366</v>
      </c>
      <c r="J30" s="464"/>
      <c r="K30" s="464"/>
      <c r="L30" s="462"/>
      <c r="M30" s="46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5">
        <v>0</v>
      </c>
      <c r="AI30" s="5">
        <v>0</v>
      </c>
      <c r="AJ30" s="5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5">
        <v>0</v>
      </c>
      <c r="AV30" s="5"/>
    </row>
    <row r="31" spans="1:48" ht="19.5" customHeight="1" x14ac:dyDescent="0.25">
      <c r="A31" s="419"/>
      <c r="B31" s="421"/>
      <c r="C31" s="603"/>
      <c r="D31" s="421"/>
      <c r="E31" s="423"/>
      <c r="F31" s="423"/>
      <c r="G31" s="423"/>
      <c r="H31" s="423"/>
      <c r="I31" s="423"/>
      <c r="J31" s="464"/>
      <c r="K31" s="464"/>
      <c r="L31" s="462"/>
      <c r="M31" s="46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5">
        <v>0</v>
      </c>
      <c r="AI31" s="5">
        <v>0</v>
      </c>
      <c r="AJ31" s="5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5">
        <v>0</v>
      </c>
      <c r="AV31" s="5"/>
    </row>
    <row r="32" spans="1:48" ht="18" customHeight="1" x14ac:dyDescent="0.25">
      <c r="A32" s="419"/>
      <c r="B32" s="421"/>
      <c r="C32" s="603"/>
      <c r="D32" s="421"/>
      <c r="E32" s="423"/>
      <c r="F32" s="423"/>
      <c r="G32" s="423"/>
      <c r="H32" s="423"/>
      <c r="I32" s="423"/>
      <c r="J32" s="464"/>
      <c r="K32" s="464"/>
      <c r="L32" s="462"/>
      <c r="M32" s="46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5">
        <v>0</v>
      </c>
      <c r="AI32" s="5">
        <v>0</v>
      </c>
      <c r="AJ32" s="5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5">
        <v>0</v>
      </c>
      <c r="AV32" s="5"/>
    </row>
    <row r="33" spans="1:48" ht="19.5" customHeight="1" x14ac:dyDescent="0.25">
      <c r="A33" s="419"/>
      <c r="B33" s="421"/>
      <c r="C33" s="603"/>
      <c r="D33" s="421"/>
      <c r="E33" s="423"/>
      <c r="F33" s="423"/>
      <c r="G33" s="423"/>
      <c r="H33" s="423"/>
      <c r="I33" s="423"/>
      <c r="J33" s="464"/>
      <c r="K33" s="464"/>
      <c r="L33" s="462"/>
      <c r="M33" s="462"/>
      <c r="N33" s="231">
        <f t="shared" ref="N33:U33" si="5">SUM(N28:N32)</f>
        <v>0</v>
      </c>
      <c r="O33" s="231">
        <f t="shared" si="5"/>
        <v>0</v>
      </c>
      <c r="P33" s="231">
        <f t="shared" si="5"/>
        <v>0</v>
      </c>
      <c r="Q33" s="231">
        <f t="shared" si="5"/>
        <v>0</v>
      </c>
      <c r="R33" s="231">
        <f t="shared" si="5"/>
        <v>1.29</v>
      </c>
      <c r="S33" s="231">
        <f t="shared" si="5"/>
        <v>1.29</v>
      </c>
      <c r="T33" s="231">
        <f t="shared" si="5"/>
        <v>1.29</v>
      </c>
      <c r="U33" s="232">
        <f t="shared" si="5"/>
        <v>3.87</v>
      </c>
      <c r="V33" s="232" t="s">
        <v>11</v>
      </c>
      <c r="W33" s="194">
        <f t="shared" ref="W33:AU33" si="6">SUM(W28:W32)</f>
        <v>0</v>
      </c>
      <c r="X33" s="194">
        <f t="shared" si="6"/>
        <v>0</v>
      </c>
      <c r="Y33" s="194">
        <f t="shared" si="6"/>
        <v>0</v>
      </c>
      <c r="Z33" s="194">
        <f t="shared" si="6"/>
        <v>0</v>
      </c>
      <c r="AA33" s="194">
        <f t="shared" si="6"/>
        <v>0</v>
      </c>
      <c r="AB33" s="194">
        <f t="shared" si="6"/>
        <v>0</v>
      </c>
      <c r="AC33" s="194">
        <f t="shared" si="6"/>
        <v>0</v>
      </c>
      <c r="AD33" s="194">
        <f t="shared" si="6"/>
        <v>0</v>
      </c>
      <c r="AE33" s="194">
        <f t="shared" si="6"/>
        <v>0</v>
      </c>
      <c r="AF33" s="194">
        <f t="shared" si="6"/>
        <v>0</v>
      </c>
      <c r="AG33" s="194">
        <f t="shared" si="6"/>
        <v>0</v>
      </c>
      <c r="AH33" s="231">
        <f t="shared" si="6"/>
        <v>0</v>
      </c>
      <c r="AI33" s="231">
        <f t="shared" si="6"/>
        <v>0</v>
      </c>
      <c r="AJ33" s="231">
        <f t="shared" si="6"/>
        <v>0</v>
      </c>
      <c r="AK33" s="194">
        <f t="shared" si="6"/>
        <v>0</v>
      </c>
      <c r="AL33" s="194">
        <f t="shared" si="6"/>
        <v>0</v>
      </c>
      <c r="AM33" s="194">
        <f t="shared" si="6"/>
        <v>0</v>
      </c>
      <c r="AN33" s="194">
        <f t="shared" si="6"/>
        <v>0</v>
      </c>
      <c r="AO33" s="194">
        <f t="shared" si="6"/>
        <v>0</v>
      </c>
      <c r="AP33" s="194">
        <f t="shared" si="6"/>
        <v>0</v>
      </c>
      <c r="AQ33" s="194">
        <f t="shared" si="6"/>
        <v>0</v>
      </c>
      <c r="AR33" s="194">
        <f t="shared" si="6"/>
        <v>0</v>
      </c>
      <c r="AS33" s="194">
        <f t="shared" si="6"/>
        <v>0</v>
      </c>
      <c r="AT33" s="194">
        <f t="shared" si="6"/>
        <v>0</v>
      </c>
      <c r="AU33" s="231">
        <f t="shared" si="6"/>
        <v>0</v>
      </c>
      <c r="AV33" s="231"/>
    </row>
    <row r="34" spans="1:48" ht="15.75" customHeight="1" x14ac:dyDescent="0.25">
      <c r="A34" s="419"/>
      <c r="B34" s="463" t="s">
        <v>201</v>
      </c>
      <c r="C34" s="603" t="s">
        <v>874</v>
      </c>
      <c r="D34" s="421" t="s">
        <v>257</v>
      </c>
      <c r="E34" s="42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464">
        <v>2023</v>
      </c>
      <c r="K34" s="464">
        <v>2025</v>
      </c>
      <c r="L34" s="462">
        <v>22.295649999999998</v>
      </c>
      <c r="M34" s="46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4">
        <v>0</v>
      </c>
      <c r="AI34" s="4">
        <v>0</v>
      </c>
      <c r="AJ34" s="4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4">
        <v>0</v>
      </c>
      <c r="AV34" s="4"/>
    </row>
    <row r="35" spans="1:48" ht="15.75" customHeight="1" x14ac:dyDescent="0.25">
      <c r="A35" s="419"/>
      <c r="B35" s="463"/>
      <c r="C35" s="603"/>
      <c r="D35" s="421"/>
      <c r="E35" s="423"/>
      <c r="F35" s="6" t="s">
        <v>19</v>
      </c>
      <c r="G35" s="6" t="s">
        <v>22</v>
      </c>
      <c r="H35" s="10" t="s">
        <v>59</v>
      </c>
      <c r="I35" s="6" t="s">
        <v>292</v>
      </c>
      <c r="J35" s="464"/>
      <c r="K35" s="464"/>
      <c r="L35" s="462"/>
      <c r="M35" s="46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4">
        <v>0</v>
      </c>
      <c r="AI35" s="4">
        <v>0</v>
      </c>
      <c r="AJ35" s="4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4">
        <v>0</v>
      </c>
      <c r="AV35" s="4"/>
    </row>
    <row r="36" spans="1:48" ht="15.75" customHeight="1" x14ac:dyDescent="0.25">
      <c r="A36" s="419"/>
      <c r="B36" s="463"/>
      <c r="C36" s="603"/>
      <c r="D36" s="421"/>
      <c r="E36" s="423"/>
      <c r="F36" s="423" t="s">
        <v>39</v>
      </c>
      <c r="G36" s="423" t="s">
        <v>21</v>
      </c>
      <c r="H36" s="423" t="s">
        <v>59</v>
      </c>
      <c r="I36" s="423" t="s">
        <v>365</v>
      </c>
      <c r="J36" s="464"/>
      <c r="K36" s="464"/>
      <c r="L36" s="462"/>
      <c r="M36" s="46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4">
        <v>0</v>
      </c>
      <c r="AI36" s="4">
        <v>0</v>
      </c>
      <c r="AJ36" s="4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4">
        <v>0</v>
      </c>
      <c r="AV36" s="4"/>
    </row>
    <row r="37" spans="1:48" ht="15.75" customHeight="1" x14ac:dyDescent="0.25">
      <c r="A37" s="419"/>
      <c r="B37" s="463"/>
      <c r="C37" s="603"/>
      <c r="D37" s="421"/>
      <c r="E37" s="423"/>
      <c r="F37" s="423"/>
      <c r="G37" s="423"/>
      <c r="H37" s="423"/>
      <c r="I37" s="423"/>
      <c r="J37" s="464"/>
      <c r="K37" s="464"/>
      <c r="L37" s="462"/>
      <c r="M37" s="46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4">
        <v>0</v>
      </c>
      <c r="AI37" s="4">
        <v>0</v>
      </c>
      <c r="AJ37" s="4">
        <v>0</v>
      </c>
      <c r="AK37" s="192">
        <v>0</v>
      </c>
      <c r="AL37" s="192">
        <v>0</v>
      </c>
      <c r="AM37" s="192">
        <v>0</v>
      </c>
      <c r="AN37" s="192">
        <v>0</v>
      </c>
      <c r="AO37" s="192">
        <v>0</v>
      </c>
      <c r="AP37" s="192">
        <v>0</v>
      </c>
      <c r="AQ37" s="192">
        <v>0</v>
      </c>
      <c r="AR37" s="192">
        <v>0</v>
      </c>
      <c r="AS37" s="192">
        <v>0</v>
      </c>
      <c r="AT37" s="192">
        <v>0</v>
      </c>
      <c r="AU37" s="4">
        <v>0</v>
      </c>
      <c r="AV37" s="4"/>
    </row>
    <row r="38" spans="1:48" ht="20.25" customHeight="1" x14ac:dyDescent="0.25">
      <c r="A38" s="419"/>
      <c r="B38" s="463"/>
      <c r="C38" s="603"/>
      <c r="D38" s="421"/>
      <c r="E38" s="423"/>
      <c r="F38" s="423"/>
      <c r="G38" s="423"/>
      <c r="H38" s="423"/>
      <c r="I38" s="423"/>
      <c r="J38" s="464"/>
      <c r="K38" s="464"/>
      <c r="L38" s="462"/>
      <c r="M38" s="46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192">
        <v>0</v>
      </c>
      <c r="AD38" s="192">
        <v>0</v>
      </c>
      <c r="AE38" s="192">
        <v>0</v>
      </c>
      <c r="AF38" s="192">
        <v>0</v>
      </c>
      <c r="AG38" s="192">
        <v>0</v>
      </c>
      <c r="AH38" s="4">
        <v>0</v>
      </c>
      <c r="AI38" s="4">
        <v>0</v>
      </c>
      <c r="AJ38" s="4">
        <v>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0</v>
      </c>
      <c r="AR38" s="192">
        <v>0</v>
      </c>
      <c r="AS38" s="192">
        <v>0</v>
      </c>
      <c r="AT38" s="192">
        <v>0</v>
      </c>
      <c r="AU38" s="4">
        <v>0</v>
      </c>
      <c r="AV38" s="4"/>
    </row>
    <row r="39" spans="1:48" ht="18" customHeight="1" x14ac:dyDescent="0.25">
      <c r="A39" s="420"/>
      <c r="B39" s="463"/>
      <c r="C39" s="603"/>
      <c r="D39" s="421"/>
      <c r="E39" s="423"/>
      <c r="F39" s="423"/>
      <c r="G39" s="423"/>
      <c r="H39" s="423"/>
      <c r="I39" s="423"/>
      <c r="J39" s="464"/>
      <c r="K39" s="464"/>
      <c r="L39" s="462"/>
      <c r="M39" s="462"/>
      <c r="N39" s="231">
        <f t="shared" ref="N39:T39" si="8">SUM(N34:N38)</f>
        <v>0</v>
      </c>
      <c r="O39" s="231">
        <f t="shared" si="8"/>
        <v>0</v>
      </c>
      <c r="P39" s="231">
        <f t="shared" si="8"/>
        <v>0</v>
      </c>
      <c r="Q39" s="231">
        <f t="shared" si="8"/>
        <v>0</v>
      </c>
      <c r="R39" s="231">
        <f>SUM(R34:R38)</f>
        <v>1.29</v>
      </c>
      <c r="S39" s="231">
        <f t="shared" si="8"/>
        <v>1.29</v>
      </c>
      <c r="T39" s="231">
        <f t="shared" si="8"/>
        <v>1.29</v>
      </c>
      <c r="U39" s="232">
        <f t="shared" si="7"/>
        <v>3.87</v>
      </c>
      <c r="V39" s="232" t="s">
        <v>11</v>
      </c>
      <c r="W39" s="194">
        <f t="shared" ref="W39:AU39" si="9">SUM(W34:W38)</f>
        <v>0</v>
      </c>
      <c r="X39" s="194">
        <f t="shared" si="9"/>
        <v>0</v>
      </c>
      <c r="Y39" s="194">
        <f t="shared" si="9"/>
        <v>0</v>
      </c>
      <c r="Z39" s="194">
        <f t="shared" si="9"/>
        <v>0</v>
      </c>
      <c r="AA39" s="194">
        <f t="shared" si="9"/>
        <v>0</v>
      </c>
      <c r="AB39" s="194">
        <f t="shared" si="9"/>
        <v>0</v>
      </c>
      <c r="AC39" s="194">
        <f t="shared" si="9"/>
        <v>0</v>
      </c>
      <c r="AD39" s="194">
        <f t="shared" si="9"/>
        <v>0</v>
      </c>
      <c r="AE39" s="194">
        <f t="shared" si="9"/>
        <v>0</v>
      </c>
      <c r="AF39" s="194">
        <f t="shared" si="9"/>
        <v>0</v>
      </c>
      <c r="AG39" s="194">
        <f t="shared" si="9"/>
        <v>0</v>
      </c>
      <c r="AH39" s="231">
        <f t="shared" si="9"/>
        <v>0</v>
      </c>
      <c r="AI39" s="231">
        <f t="shared" si="9"/>
        <v>0</v>
      </c>
      <c r="AJ39" s="231">
        <f t="shared" si="9"/>
        <v>0</v>
      </c>
      <c r="AK39" s="194">
        <f t="shared" si="9"/>
        <v>0</v>
      </c>
      <c r="AL39" s="194">
        <f t="shared" si="9"/>
        <v>0</v>
      </c>
      <c r="AM39" s="194">
        <f t="shared" si="9"/>
        <v>0</v>
      </c>
      <c r="AN39" s="194">
        <f t="shared" si="9"/>
        <v>0</v>
      </c>
      <c r="AO39" s="194">
        <f t="shared" si="9"/>
        <v>0</v>
      </c>
      <c r="AP39" s="194">
        <f t="shared" si="9"/>
        <v>0</v>
      </c>
      <c r="AQ39" s="194">
        <f t="shared" si="9"/>
        <v>0</v>
      </c>
      <c r="AR39" s="194">
        <f t="shared" si="9"/>
        <v>0</v>
      </c>
      <c r="AS39" s="194">
        <f t="shared" si="9"/>
        <v>0</v>
      </c>
      <c r="AT39" s="194">
        <f t="shared" si="9"/>
        <v>0</v>
      </c>
      <c r="AU39" s="231">
        <f t="shared" si="9"/>
        <v>0</v>
      </c>
      <c r="AV39" s="231"/>
    </row>
    <row r="40" spans="1:48" ht="15.75" hidden="1" customHeight="1" x14ac:dyDescent="0.25">
      <c r="A40" s="414" t="s">
        <v>154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65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89"/>
      <c r="AI40" s="189"/>
      <c r="AJ40" s="189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89"/>
      <c r="AV40" s="303"/>
    </row>
    <row r="41" spans="1:48" ht="15.75" customHeight="1" x14ac:dyDescent="0.25">
      <c r="A41" s="466"/>
      <c r="B41" s="463" t="s">
        <v>207</v>
      </c>
      <c r="C41" s="603" t="s">
        <v>60</v>
      </c>
      <c r="D41" s="421" t="s">
        <v>257</v>
      </c>
      <c r="E41" s="42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464">
        <v>2023</v>
      </c>
      <c r="K41" s="464">
        <v>2025</v>
      </c>
      <c r="L41" s="462">
        <v>3.4368099999999999</v>
      </c>
      <c r="M41" s="46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4">
        <v>0</v>
      </c>
      <c r="AI41" s="4">
        <v>0</v>
      </c>
      <c r="AJ41" s="4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4">
        <v>0</v>
      </c>
      <c r="AV41" s="303"/>
    </row>
    <row r="42" spans="1:48" ht="15.75" customHeight="1" x14ac:dyDescent="0.25">
      <c r="A42" s="467"/>
      <c r="B42" s="463"/>
      <c r="C42" s="603"/>
      <c r="D42" s="421"/>
      <c r="E42" s="423"/>
      <c r="F42" s="6" t="s">
        <v>19</v>
      </c>
      <c r="G42" s="6" t="s">
        <v>22</v>
      </c>
      <c r="H42" s="10" t="s">
        <v>59</v>
      </c>
      <c r="I42" s="6" t="s">
        <v>293</v>
      </c>
      <c r="J42" s="464"/>
      <c r="K42" s="464"/>
      <c r="L42" s="462"/>
      <c r="M42" s="46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4">
        <v>0</v>
      </c>
      <c r="AI42" s="4">
        <v>0</v>
      </c>
      <c r="AJ42" s="4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4">
        <v>0</v>
      </c>
      <c r="AV42" s="303"/>
    </row>
    <row r="43" spans="1:48" ht="15.75" customHeight="1" x14ac:dyDescent="0.25">
      <c r="A43" s="467"/>
      <c r="B43" s="463"/>
      <c r="C43" s="603"/>
      <c r="D43" s="421"/>
      <c r="E43" s="423"/>
      <c r="F43" s="423" t="s">
        <v>39</v>
      </c>
      <c r="G43" s="423" t="s">
        <v>21</v>
      </c>
      <c r="H43" s="423" t="s">
        <v>59</v>
      </c>
      <c r="I43" s="423" t="s">
        <v>367</v>
      </c>
      <c r="J43" s="464"/>
      <c r="K43" s="464"/>
      <c r="L43" s="462"/>
      <c r="M43" s="46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4">
        <v>0</v>
      </c>
      <c r="AI43" s="4">
        <v>0</v>
      </c>
      <c r="AJ43" s="4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4">
        <v>0</v>
      </c>
      <c r="AV43" s="303"/>
    </row>
    <row r="44" spans="1:48" ht="15.75" customHeight="1" x14ac:dyDescent="0.25">
      <c r="A44" s="467"/>
      <c r="B44" s="463"/>
      <c r="C44" s="603"/>
      <c r="D44" s="421"/>
      <c r="E44" s="423"/>
      <c r="F44" s="423"/>
      <c r="G44" s="423"/>
      <c r="H44" s="423"/>
      <c r="I44" s="423"/>
      <c r="J44" s="464"/>
      <c r="K44" s="464"/>
      <c r="L44" s="462"/>
      <c r="M44" s="46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4">
        <v>0</v>
      </c>
      <c r="AI44" s="4">
        <v>0</v>
      </c>
      <c r="AJ44" s="4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4">
        <v>0</v>
      </c>
      <c r="AV44" s="303"/>
    </row>
    <row r="45" spans="1:48" ht="20.25" customHeight="1" x14ac:dyDescent="0.25">
      <c r="A45" s="467"/>
      <c r="B45" s="463"/>
      <c r="C45" s="603"/>
      <c r="D45" s="421"/>
      <c r="E45" s="423"/>
      <c r="F45" s="423"/>
      <c r="G45" s="423"/>
      <c r="H45" s="423"/>
      <c r="I45" s="423"/>
      <c r="J45" s="464"/>
      <c r="K45" s="464"/>
      <c r="L45" s="462"/>
      <c r="M45" s="46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0</v>
      </c>
      <c r="AC45" s="192">
        <v>0</v>
      </c>
      <c r="AD45" s="192">
        <v>0</v>
      </c>
      <c r="AE45" s="192">
        <v>0</v>
      </c>
      <c r="AF45" s="192">
        <v>0</v>
      </c>
      <c r="AG45" s="192">
        <v>0</v>
      </c>
      <c r="AH45" s="4">
        <v>0</v>
      </c>
      <c r="AI45" s="4">
        <v>0</v>
      </c>
      <c r="AJ45" s="4">
        <v>0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192">
        <v>0</v>
      </c>
      <c r="AR45" s="192">
        <v>0</v>
      </c>
      <c r="AS45" s="192">
        <v>0</v>
      </c>
      <c r="AT45" s="192">
        <v>0</v>
      </c>
      <c r="AU45" s="4">
        <v>0</v>
      </c>
      <c r="AV45" s="303"/>
    </row>
    <row r="46" spans="1:48" ht="19.5" customHeight="1" x14ac:dyDescent="0.25">
      <c r="A46" s="468"/>
      <c r="B46" s="463"/>
      <c r="C46" s="603"/>
      <c r="D46" s="421"/>
      <c r="E46" s="423"/>
      <c r="F46" s="423"/>
      <c r="G46" s="423"/>
      <c r="H46" s="423"/>
      <c r="I46" s="423"/>
      <c r="J46" s="464"/>
      <c r="K46" s="464"/>
      <c r="L46" s="462"/>
      <c r="M46" s="462"/>
      <c r="N46" s="231">
        <f t="shared" ref="N46:T46" si="11">SUM(N41:N45)</f>
        <v>0</v>
      </c>
      <c r="O46" s="231">
        <f t="shared" si="11"/>
        <v>0</v>
      </c>
      <c r="P46" s="231">
        <f t="shared" si="11"/>
        <v>0</v>
      </c>
      <c r="Q46" s="231">
        <f t="shared" si="11"/>
        <v>0</v>
      </c>
      <c r="R46" s="231">
        <f t="shared" si="11"/>
        <v>1.1456</v>
      </c>
      <c r="S46" s="231">
        <f t="shared" si="11"/>
        <v>1.1456</v>
      </c>
      <c r="T46" s="231">
        <f t="shared" si="11"/>
        <v>1.145</v>
      </c>
      <c r="U46" s="232">
        <f t="shared" si="10"/>
        <v>3.4361999999999999</v>
      </c>
      <c r="V46" s="232" t="s">
        <v>11</v>
      </c>
      <c r="W46" s="194">
        <f t="shared" ref="W46:AU46" si="12">SUM(W41:W45)</f>
        <v>0</v>
      </c>
      <c r="X46" s="194">
        <f t="shared" si="12"/>
        <v>0</v>
      </c>
      <c r="Y46" s="194">
        <f t="shared" si="12"/>
        <v>0</v>
      </c>
      <c r="Z46" s="194">
        <f t="shared" si="12"/>
        <v>0</v>
      </c>
      <c r="AA46" s="194">
        <f t="shared" si="12"/>
        <v>0</v>
      </c>
      <c r="AB46" s="194">
        <f t="shared" si="12"/>
        <v>0</v>
      </c>
      <c r="AC46" s="194">
        <f t="shared" si="12"/>
        <v>0</v>
      </c>
      <c r="AD46" s="194">
        <f t="shared" si="12"/>
        <v>0</v>
      </c>
      <c r="AE46" s="194">
        <f t="shared" si="12"/>
        <v>0</v>
      </c>
      <c r="AF46" s="194">
        <f t="shared" si="12"/>
        <v>0</v>
      </c>
      <c r="AG46" s="194">
        <f t="shared" si="12"/>
        <v>0</v>
      </c>
      <c r="AH46" s="231">
        <f t="shared" si="12"/>
        <v>0</v>
      </c>
      <c r="AI46" s="231">
        <f t="shared" si="12"/>
        <v>0</v>
      </c>
      <c r="AJ46" s="231">
        <f t="shared" si="12"/>
        <v>0</v>
      </c>
      <c r="AK46" s="194">
        <f t="shared" si="12"/>
        <v>0</v>
      </c>
      <c r="AL46" s="194">
        <f t="shared" si="12"/>
        <v>0</v>
      </c>
      <c r="AM46" s="194">
        <f t="shared" si="12"/>
        <v>0</v>
      </c>
      <c r="AN46" s="194">
        <f t="shared" si="12"/>
        <v>0</v>
      </c>
      <c r="AO46" s="194">
        <f t="shared" si="12"/>
        <v>0</v>
      </c>
      <c r="AP46" s="194">
        <f t="shared" si="12"/>
        <v>0</v>
      </c>
      <c r="AQ46" s="194">
        <f t="shared" si="12"/>
        <v>0</v>
      </c>
      <c r="AR46" s="194">
        <f t="shared" si="12"/>
        <v>0</v>
      </c>
      <c r="AS46" s="194">
        <f t="shared" si="12"/>
        <v>0</v>
      </c>
      <c r="AT46" s="194">
        <f t="shared" si="12"/>
        <v>0</v>
      </c>
      <c r="AU46" s="231">
        <f t="shared" si="12"/>
        <v>0</v>
      </c>
      <c r="AV46" s="329"/>
    </row>
    <row r="47" spans="1:48" ht="15.75" hidden="1" customHeight="1" x14ac:dyDescent="0.25">
      <c r="A47" s="414" t="s">
        <v>155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65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89"/>
      <c r="AI47" s="189"/>
      <c r="AJ47" s="189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89"/>
      <c r="AV47" s="303"/>
    </row>
    <row r="48" spans="1:48" ht="15.75" customHeight="1" x14ac:dyDescent="0.25">
      <c r="A48" s="466"/>
      <c r="B48" s="463" t="s">
        <v>208</v>
      </c>
      <c r="C48" s="603" t="s">
        <v>61</v>
      </c>
      <c r="D48" s="421" t="s">
        <v>260</v>
      </c>
      <c r="E48" s="423" t="s">
        <v>122</v>
      </c>
      <c r="F48" s="6" t="s">
        <v>18</v>
      </c>
      <c r="G48" s="6" t="s">
        <v>20</v>
      </c>
      <c r="H48" s="6" t="s">
        <v>368</v>
      </c>
      <c r="I48" s="6" t="s">
        <v>57</v>
      </c>
      <c r="J48" s="464">
        <v>2022</v>
      </c>
      <c r="K48" s="464">
        <v>2023</v>
      </c>
      <c r="L48" s="462">
        <v>1.18391</v>
      </c>
      <c r="M48" s="46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192">
        <v>0</v>
      </c>
      <c r="AD48" s="192">
        <v>0</v>
      </c>
      <c r="AE48" s="192">
        <v>0</v>
      </c>
      <c r="AF48" s="192">
        <v>0</v>
      </c>
      <c r="AG48" s="192">
        <v>0</v>
      </c>
      <c r="AH48" s="4">
        <v>0</v>
      </c>
      <c r="AI48" s="4">
        <v>0</v>
      </c>
      <c r="AJ48" s="4">
        <v>0</v>
      </c>
      <c r="AK48" s="192">
        <v>0</v>
      </c>
      <c r="AL48" s="192">
        <v>0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4">
        <v>0</v>
      </c>
      <c r="AV48" s="303"/>
    </row>
    <row r="49" spans="1:48" ht="15.75" customHeight="1" x14ac:dyDescent="0.25">
      <c r="A49" s="467"/>
      <c r="B49" s="463"/>
      <c r="C49" s="603"/>
      <c r="D49" s="421"/>
      <c r="E49" s="423"/>
      <c r="F49" s="6" t="s">
        <v>19</v>
      </c>
      <c r="G49" s="6" t="s">
        <v>22</v>
      </c>
      <c r="H49" s="6" t="s">
        <v>294</v>
      </c>
      <c r="I49" s="6" t="s">
        <v>294</v>
      </c>
      <c r="J49" s="464"/>
      <c r="K49" s="464"/>
      <c r="L49" s="462"/>
      <c r="M49" s="46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0</v>
      </c>
      <c r="AH49" s="4">
        <v>0</v>
      </c>
      <c r="AI49" s="4">
        <v>0</v>
      </c>
      <c r="AJ49" s="4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4">
        <v>0</v>
      </c>
      <c r="AV49" s="303"/>
    </row>
    <row r="50" spans="1:48" ht="15.75" customHeight="1" x14ac:dyDescent="0.25">
      <c r="A50" s="467"/>
      <c r="B50" s="463"/>
      <c r="C50" s="603"/>
      <c r="D50" s="421"/>
      <c r="E50" s="423"/>
      <c r="F50" s="423" t="s">
        <v>39</v>
      </c>
      <c r="G50" s="423" t="s">
        <v>21</v>
      </c>
      <c r="H50" s="423" t="s">
        <v>316</v>
      </c>
      <c r="I50" s="423" t="s">
        <v>58</v>
      </c>
      <c r="J50" s="464"/>
      <c r="K50" s="464"/>
      <c r="L50" s="462"/>
      <c r="M50" s="46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192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0</v>
      </c>
      <c r="AH50" s="4">
        <v>0</v>
      </c>
      <c r="AI50" s="4">
        <v>0</v>
      </c>
      <c r="AJ50" s="4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4">
        <v>0</v>
      </c>
      <c r="AV50" s="303"/>
    </row>
    <row r="51" spans="1:48" ht="15.75" customHeight="1" x14ac:dyDescent="0.25">
      <c r="A51" s="467"/>
      <c r="B51" s="463"/>
      <c r="C51" s="603"/>
      <c r="D51" s="421"/>
      <c r="E51" s="423"/>
      <c r="F51" s="423"/>
      <c r="G51" s="423"/>
      <c r="H51" s="423"/>
      <c r="I51" s="423"/>
      <c r="J51" s="464"/>
      <c r="K51" s="464"/>
      <c r="L51" s="462"/>
      <c r="M51" s="46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4">
        <v>0</v>
      </c>
      <c r="AI51" s="4">
        <v>0</v>
      </c>
      <c r="AJ51" s="4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4">
        <v>0</v>
      </c>
      <c r="AV51" s="303"/>
    </row>
    <row r="52" spans="1:48" ht="20.25" customHeight="1" x14ac:dyDescent="0.25">
      <c r="A52" s="467"/>
      <c r="B52" s="463"/>
      <c r="C52" s="603"/>
      <c r="D52" s="421"/>
      <c r="E52" s="423"/>
      <c r="F52" s="423"/>
      <c r="G52" s="423"/>
      <c r="H52" s="423"/>
      <c r="I52" s="423"/>
      <c r="J52" s="464"/>
      <c r="K52" s="464"/>
      <c r="L52" s="462"/>
      <c r="M52" s="46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4">
        <v>0</v>
      </c>
      <c r="AI52" s="4">
        <v>0</v>
      </c>
      <c r="AJ52" s="4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4">
        <v>0</v>
      </c>
      <c r="AV52" s="303"/>
    </row>
    <row r="53" spans="1:48" ht="19.5" customHeight="1" x14ac:dyDescent="0.25">
      <c r="A53" s="468"/>
      <c r="B53" s="463"/>
      <c r="C53" s="603"/>
      <c r="D53" s="421"/>
      <c r="E53" s="423"/>
      <c r="F53" s="423"/>
      <c r="G53" s="423"/>
      <c r="H53" s="423"/>
      <c r="I53" s="423"/>
      <c r="J53" s="464"/>
      <c r="K53" s="464"/>
      <c r="L53" s="462"/>
      <c r="M53" s="462"/>
      <c r="N53" s="231">
        <f t="shared" ref="N53:T53" si="14">SUM(N48:N52)</f>
        <v>0</v>
      </c>
      <c r="O53" s="231">
        <f t="shared" si="14"/>
        <v>0</v>
      </c>
      <c r="P53" s="231">
        <f t="shared" si="14"/>
        <v>0</v>
      </c>
      <c r="Q53" s="231">
        <f t="shared" si="14"/>
        <v>0</v>
      </c>
      <c r="R53" s="231">
        <f t="shared" si="14"/>
        <v>1.48E-3</v>
      </c>
      <c r="S53" s="231">
        <f t="shared" si="14"/>
        <v>1.48E-3</v>
      </c>
      <c r="T53" s="231">
        <f t="shared" si="14"/>
        <v>1.48E-3</v>
      </c>
      <c r="U53" s="232">
        <f t="shared" si="13"/>
        <v>4.4399999999999995E-3</v>
      </c>
      <c r="V53" s="232" t="s">
        <v>11</v>
      </c>
      <c r="W53" s="194">
        <f t="shared" ref="W53:AU53" si="15">SUM(W48:W52)</f>
        <v>0</v>
      </c>
      <c r="X53" s="194">
        <f t="shared" si="15"/>
        <v>0</v>
      </c>
      <c r="Y53" s="194">
        <f t="shared" si="15"/>
        <v>0</v>
      </c>
      <c r="Z53" s="194">
        <f t="shared" si="15"/>
        <v>0</v>
      </c>
      <c r="AA53" s="194">
        <f t="shared" si="15"/>
        <v>0</v>
      </c>
      <c r="AB53" s="194">
        <f t="shared" si="15"/>
        <v>0</v>
      </c>
      <c r="AC53" s="194">
        <f t="shared" si="15"/>
        <v>0</v>
      </c>
      <c r="AD53" s="194">
        <f t="shared" si="15"/>
        <v>0</v>
      </c>
      <c r="AE53" s="194">
        <f t="shared" si="15"/>
        <v>0</v>
      </c>
      <c r="AF53" s="194">
        <f t="shared" si="15"/>
        <v>0</v>
      </c>
      <c r="AG53" s="194">
        <f t="shared" si="15"/>
        <v>0</v>
      </c>
      <c r="AH53" s="231">
        <f t="shared" si="15"/>
        <v>0</v>
      </c>
      <c r="AI53" s="231">
        <f t="shared" si="15"/>
        <v>0</v>
      </c>
      <c r="AJ53" s="231">
        <f t="shared" si="15"/>
        <v>0</v>
      </c>
      <c r="AK53" s="194">
        <f t="shared" si="15"/>
        <v>0</v>
      </c>
      <c r="AL53" s="194">
        <f t="shared" si="15"/>
        <v>0</v>
      </c>
      <c r="AM53" s="194">
        <f t="shared" si="15"/>
        <v>0</v>
      </c>
      <c r="AN53" s="194">
        <f t="shared" si="15"/>
        <v>0</v>
      </c>
      <c r="AO53" s="194">
        <f t="shared" si="15"/>
        <v>0</v>
      </c>
      <c r="AP53" s="194">
        <f t="shared" si="15"/>
        <v>0</v>
      </c>
      <c r="AQ53" s="194">
        <f t="shared" si="15"/>
        <v>0</v>
      </c>
      <c r="AR53" s="194">
        <f t="shared" si="15"/>
        <v>0</v>
      </c>
      <c r="AS53" s="194">
        <f t="shared" si="15"/>
        <v>0</v>
      </c>
      <c r="AT53" s="194">
        <f t="shared" si="15"/>
        <v>0</v>
      </c>
      <c r="AU53" s="231">
        <f t="shared" si="15"/>
        <v>0</v>
      </c>
      <c r="AV53" s="329"/>
    </row>
    <row r="54" spans="1:48" ht="15.75" hidden="1" customHeight="1" x14ac:dyDescent="0.25">
      <c r="A54" s="410" t="s">
        <v>27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.75" hidden="1" customHeight="1" x14ac:dyDescent="0.25">
      <c r="A55" s="414" t="s">
        <v>156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7"/>
    </row>
    <row r="56" spans="1:48" ht="23.25" hidden="1" customHeight="1" x14ac:dyDescent="0.25">
      <c r="A56" s="469" t="s">
        <v>65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89"/>
      <c r="AI56" s="189"/>
      <c r="AJ56" s="189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89"/>
      <c r="AV56" s="303"/>
    </row>
    <row r="57" spans="1:48" ht="15.75" hidden="1" customHeight="1" x14ac:dyDescent="0.25">
      <c r="A57" s="414" t="s">
        <v>157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65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89"/>
      <c r="AI57" s="189"/>
      <c r="AJ57" s="189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89"/>
      <c r="AV57" s="303"/>
    </row>
    <row r="58" spans="1:48" ht="23.25" hidden="1" customHeight="1" x14ac:dyDescent="0.25">
      <c r="A58" s="469" t="s">
        <v>65</v>
      </c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89"/>
      <c r="AI58" s="189"/>
      <c r="AJ58" s="189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89"/>
      <c r="AV58" s="303"/>
    </row>
    <row r="59" spans="1:48" ht="15.75" hidden="1" customHeight="1" x14ac:dyDescent="0.25">
      <c r="A59" s="414" t="s">
        <v>158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65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89"/>
      <c r="AI59" s="189"/>
      <c r="AJ59" s="189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89"/>
      <c r="AV59" s="303"/>
    </row>
    <row r="60" spans="1:48" ht="19.5" customHeight="1" x14ac:dyDescent="0.25">
      <c r="A60" s="472"/>
      <c r="B60" s="421" t="s">
        <v>209</v>
      </c>
      <c r="C60" s="604" t="s">
        <v>67</v>
      </c>
      <c r="D60" s="421" t="s">
        <v>258</v>
      </c>
      <c r="E60" s="423" t="s">
        <v>276</v>
      </c>
      <c r="F60" s="6" t="s">
        <v>18</v>
      </c>
      <c r="G60" s="6" t="s">
        <v>20</v>
      </c>
      <c r="H60" s="6" t="s">
        <v>296</v>
      </c>
      <c r="I60" s="6" t="s">
        <v>296</v>
      </c>
      <c r="J60" s="464">
        <v>2023</v>
      </c>
      <c r="K60" s="464">
        <v>2023</v>
      </c>
      <c r="L60" s="462">
        <v>981.74878000000001</v>
      </c>
      <c r="M60" s="46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5">
        <v>0</v>
      </c>
      <c r="AI60" s="5">
        <v>0</v>
      </c>
      <c r="AJ60" s="5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5">
        <v>0</v>
      </c>
      <c r="AV60" s="303"/>
    </row>
    <row r="61" spans="1:48" ht="19.5" customHeight="1" x14ac:dyDescent="0.25">
      <c r="A61" s="473"/>
      <c r="B61" s="421"/>
      <c r="C61" s="604"/>
      <c r="D61" s="421"/>
      <c r="E61" s="423"/>
      <c r="F61" s="6" t="s">
        <v>19</v>
      </c>
      <c r="G61" s="6" t="s">
        <v>22</v>
      </c>
      <c r="H61" s="6" t="s">
        <v>296</v>
      </c>
      <c r="I61" s="6" t="s">
        <v>296</v>
      </c>
      <c r="J61" s="464"/>
      <c r="K61" s="464"/>
      <c r="L61" s="462"/>
      <c r="M61" s="46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4">
        <v>0</v>
      </c>
      <c r="X61" s="94">
        <v>0</v>
      </c>
      <c r="Y61" s="94">
        <v>0</v>
      </c>
      <c r="Z61" s="94">
        <v>0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5">
        <v>0</v>
      </c>
      <c r="AI61" s="5">
        <v>0</v>
      </c>
      <c r="AJ61" s="5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5">
        <v>0</v>
      </c>
      <c r="AV61" s="303"/>
    </row>
    <row r="62" spans="1:48" ht="19.5" customHeight="1" x14ac:dyDescent="0.25">
      <c r="A62" s="473"/>
      <c r="B62" s="421"/>
      <c r="C62" s="604"/>
      <c r="D62" s="421"/>
      <c r="E62" s="423"/>
      <c r="F62" s="423" t="s">
        <v>39</v>
      </c>
      <c r="G62" s="423" t="s">
        <v>21</v>
      </c>
      <c r="H62" s="423" t="s">
        <v>59</v>
      </c>
      <c r="I62" s="423" t="s">
        <v>295</v>
      </c>
      <c r="J62" s="464"/>
      <c r="K62" s="464"/>
      <c r="L62" s="462"/>
      <c r="M62" s="46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5">
        <v>0</v>
      </c>
      <c r="AI62" s="5">
        <v>0</v>
      </c>
      <c r="AJ62" s="5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5">
        <v>0</v>
      </c>
      <c r="AV62" s="303"/>
    </row>
    <row r="63" spans="1:48" ht="19.5" customHeight="1" x14ac:dyDescent="0.25">
      <c r="A63" s="473"/>
      <c r="B63" s="421"/>
      <c r="C63" s="604"/>
      <c r="D63" s="421"/>
      <c r="E63" s="423"/>
      <c r="F63" s="423"/>
      <c r="G63" s="423"/>
      <c r="H63" s="423"/>
      <c r="I63" s="423"/>
      <c r="J63" s="464"/>
      <c r="K63" s="464"/>
      <c r="L63" s="462"/>
      <c r="M63" s="46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5">
        <v>0</v>
      </c>
      <c r="AI63" s="5">
        <v>0</v>
      </c>
      <c r="AJ63" s="5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5">
        <v>0</v>
      </c>
      <c r="AV63" s="303"/>
    </row>
    <row r="64" spans="1:48" ht="18" customHeight="1" x14ac:dyDescent="0.25">
      <c r="A64" s="473"/>
      <c r="B64" s="421"/>
      <c r="C64" s="604"/>
      <c r="D64" s="421"/>
      <c r="E64" s="423"/>
      <c r="F64" s="423"/>
      <c r="G64" s="423"/>
      <c r="H64" s="423"/>
      <c r="I64" s="423"/>
      <c r="J64" s="464"/>
      <c r="K64" s="464"/>
      <c r="L64" s="462"/>
      <c r="M64" s="46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94">
        <f t="shared" ref="W64:AJ64" si="17">W65</f>
        <v>0</v>
      </c>
      <c r="X64" s="94">
        <f t="shared" si="17"/>
        <v>0</v>
      </c>
      <c r="Y64" s="94">
        <f t="shared" si="17"/>
        <v>0</v>
      </c>
      <c r="Z64" s="94">
        <f t="shared" si="17"/>
        <v>0</v>
      </c>
      <c r="AA64" s="94">
        <f t="shared" si="17"/>
        <v>0</v>
      </c>
      <c r="AB64" s="94">
        <f t="shared" si="17"/>
        <v>0</v>
      </c>
      <c r="AC64" s="94">
        <f t="shared" si="17"/>
        <v>0</v>
      </c>
      <c r="AD64" s="94">
        <f t="shared" si="17"/>
        <v>0</v>
      </c>
      <c r="AE64" s="94">
        <f t="shared" si="17"/>
        <v>0</v>
      </c>
      <c r="AF64" s="94">
        <f t="shared" si="17"/>
        <v>0</v>
      </c>
      <c r="AG64" s="94">
        <f t="shared" si="17"/>
        <v>0</v>
      </c>
      <c r="AH64" s="94">
        <f t="shared" si="17"/>
        <v>0</v>
      </c>
      <c r="AI64" s="94">
        <f t="shared" si="17"/>
        <v>0</v>
      </c>
      <c r="AJ64" s="94">
        <f t="shared" si="17"/>
        <v>0</v>
      </c>
      <c r="AK64" s="94">
        <f>AK65</f>
        <v>11.5</v>
      </c>
      <c r="AL64" s="94">
        <v>0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5">
        <v>0</v>
      </c>
      <c r="AV64" s="303"/>
    </row>
    <row r="65" spans="1:48" s="235" customFormat="1" ht="18" hidden="1" customHeight="1" x14ac:dyDescent="0.25">
      <c r="A65" s="473"/>
      <c r="B65" s="421"/>
      <c r="C65" s="604"/>
      <c r="D65" s="421"/>
      <c r="E65" s="423"/>
      <c r="F65" s="423"/>
      <c r="G65" s="423"/>
      <c r="H65" s="423"/>
      <c r="I65" s="423"/>
      <c r="J65" s="464"/>
      <c r="K65" s="464"/>
      <c r="L65" s="462"/>
      <c r="M65" s="462"/>
      <c r="N65" s="234"/>
      <c r="O65" s="234"/>
      <c r="P65" s="234"/>
      <c r="Q65" s="234"/>
      <c r="R65" s="234"/>
      <c r="S65" s="234"/>
      <c r="T65" s="234"/>
      <c r="U65" s="234"/>
      <c r="V65" s="237" t="s">
        <v>959</v>
      </c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>
        <v>0</v>
      </c>
      <c r="AH65" s="234"/>
      <c r="AI65" s="234"/>
      <c r="AJ65" s="234"/>
      <c r="AK65" s="209">
        <f>11.5</f>
        <v>11.5</v>
      </c>
      <c r="AL65" s="209"/>
      <c r="AM65" s="209"/>
      <c r="AN65" s="209"/>
      <c r="AO65" s="209"/>
      <c r="AP65" s="209"/>
      <c r="AQ65" s="209"/>
      <c r="AR65" s="209"/>
      <c r="AS65" s="209"/>
      <c r="AT65" s="209"/>
      <c r="AU65" s="234"/>
      <c r="AV65" s="330"/>
    </row>
    <row r="66" spans="1:48" ht="17.25" customHeight="1" x14ac:dyDescent="0.25">
      <c r="A66" s="473"/>
      <c r="B66" s="421"/>
      <c r="C66" s="604"/>
      <c r="D66" s="421"/>
      <c r="E66" s="423"/>
      <c r="F66" s="423"/>
      <c r="G66" s="423"/>
      <c r="H66" s="423"/>
      <c r="I66" s="423"/>
      <c r="J66" s="464"/>
      <c r="K66" s="464"/>
      <c r="L66" s="462"/>
      <c r="M66" s="462"/>
      <c r="N66" s="231">
        <f t="shared" ref="N66:T66" si="18">SUM(N60:N64)</f>
        <v>0</v>
      </c>
      <c r="O66" s="231">
        <f t="shared" si="18"/>
        <v>0</v>
      </c>
      <c r="P66" s="231">
        <f t="shared" si="18"/>
        <v>0</v>
      </c>
      <c r="Q66" s="231">
        <f t="shared" si="18"/>
        <v>0</v>
      </c>
      <c r="R66" s="231">
        <f t="shared" si="18"/>
        <v>396.73378000000002</v>
      </c>
      <c r="S66" s="231">
        <f t="shared" si="18"/>
        <v>585.01499999999999</v>
      </c>
      <c r="T66" s="231">
        <f t="shared" si="18"/>
        <v>0</v>
      </c>
      <c r="U66" s="232">
        <f t="shared" si="16"/>
        <v>981.74878000000001</v>
      </c>
      <c r="V66" s="232" t="s">
        <v>11</v>
      </c>
      <c r="W66" s="194">
        <f t="shared" ref="W66:AU66" si="19">SUM(W60:W64)</f>
        <v>0</v>
      </c>
      <c r="X66" s="194">
        <f t="shared" si="19"/>
        <v>0</v>
      </c>
      <c r="Y66" s="194">
        <f t="shared" si="19"/>
        <v>0</v>
      </c>
      <c r="Z66" s="194">
        <f t="shared" si="19"/>
        <v>0</v>
      </c>
      <c r="AA66" s="194">
        <f t="shared" si="19"/>
        <v>0</v>
      </c>
      <c r="AB66" s="194">
        <f t="shared" si="19"/>
        <v>0</v>
      </c>
      <c r="AC66" s="194">
        <f t="shared" si="19"/>
        <v>0</v>
      </c>
      <c r="AD66" s="194">
        <f t="shared" si="19"/>
        <v>0</v>
      </c>
      <c r="AE66" s="194">
        <f t="shared" si="19"/>
        <v>0</v>
      </c>
      <c r="AF66" s="194">
        <f t="shared" si="19"/>
        <v>0</v>
      </c>
      <c r="AG66" s="194">
        <f t="shared" si="19"/>
        <v>0</v>
      </c>
      <c r="AH66" s="231">
        <f t="shared" si="19"/>
        <v>0</v>
      </c>
      <c r="AI66" s="231">
        <f t="shared" si="19"/>
        <v>0</v>
      </c>
      <c r="AJ66" s="231">
        <f t="shared" si="19"/>
        <v>0</v>
      </c>
      <c r="AK66" s="194">
        <f t="shared" si="19"/>
        <v>11.5</v>
      </c>
      <c r="AL66" s="194">
        <f t="shared" si="19"/>
        <v>0</v>
      </c>
      <c r="AM66" s="194">
        <f t="shared" si="19"/>
        <v>0</v>
      </c>
      <c r="AN66" s="194">
        <f t="shared" si="19"/>
        <v>0</v>
      </c>
      <c r="AO66" s="194">
        <f t="shared" si="19"/>
        <v>0</v>
      </c>
      <c r="AP66" s="194">
        <f t="shared" si="19"/>
        <v>0</v>
      </c>
      <c r="AQ66" s="194">
        <f t="shared" si="19"/>
        <v>0</v>
      </c>
      <c r="AR66" s="194">
        <f t="shared" si="19"/>
        <v>0</v>
      </c>
      <c r="AS66" s="194">
        <f t="shared" si="19"/>
        <v>0</v>
      </c>
      <c r="AT66" s="194">
        <f t="shared" si="19"/>
        <v>0</v>
      </c>
      <c r="AU66" s="231">
        <f t="shared" si="19"/>
        <v>0</v>
      </c>
      <c r="AV66" s="329"/>
    </row>
    <row r="67" spans="1:48" ht="19.5" customHeight="1" x14ac:dyDescent="0.25">
      <c r="A67" s="473"/>
      <c r="B67" s="421" t="s">
        <v>210</v>
      </c>
      <c r="C67" s="604" t="s">
        <v>68</v>
      </c>
      <c r="D67" s="421" t="s">
        <v>259</v>
      </c>
      <c r="E67" s="423" t="s">
        <v>277</v>
      </c>
      <c r="F67" s="6" t="s">
        <v>18</v>
      </c>
      <c r="G67" s="6" t="s">
        <v>20</v>
      </c>
      <c r="H67" s="6" t="s">
        <v>296</v>
      </c>
      <c r="I67" s="6" t="s">
        <v>296</v>
      </c>
      <c r="J67" s="464">
        <v>2023</v>
      </c>
      <c r="K67" s="464">
        <v>2023</v>
      </c>
      <c r="L67" s="462">
        <v>97.070650000000001</v>
      </c>
      <c r="M67" s="46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5">
        <v>0</v>
      </c>
      <c r="AI67" s="5">
        <v>0</v>
      </c>
      <c r="AJ67" s="5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0</v>
      </c>
      <c r="AQ67" s="94">
        <v>0</v>
      </c>
      <c r="AR67" s="94">
        <v>0</v>
      </c>
      <c r="AS67" s="94">
        <v>0</v>
      </c>
      <c r="AT67" s="94">
        <v>0</v>
      </c>
      <c r="AU67" s="5">
        <v>0</v>
      </c>
      <c r="AV67" s="303"/>
    </row>
    <row r="68" spans="1:48" ht="19.5" customHeight="1" x14ac:dyDescent="0.25">
      <c r="A68" s="473"/>
      <c r="B68" s="421"/>
      <c r="C68" s="604"/>
      <c r="D68" s="421"/>
      <c r="E68" s="423"/>
      <c r="F68" s="6" t="s">
        <v>19</v>
      </c>
      <c r="G68" s="6" t="s">
        <v>22</v>
      </c>
      <c r="H68" s="6" t="s">
        <v>296</v>
      </c>
      <c r="I68" s="6" t="s">
        <v>296</v>
      </c>
      <c r="J68" s="464"/>
      <c r="K68" s="464"/>
      <c r="L68" s="462"/>
      <c r="M68" s="46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5">
        <v>0</v>
      </c>
      <c r="AI68" s="5">
        <v>0</v>
      </c>
      <c r="AJ68" s="5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5">
        <v>0</v>
      </c>
      <c r="AV68" s="303"/>
    </row>
    <row r="69" spans="1:48" ht="19.5" customHeight="1" x14ac:dyDescent="0.25">
      <c r="A69" s="473"/>
      <c r="B69" s="421"/>
      <c r="C69" s="604"/>
      <c r="D69" s="421"/>
      <c r="E69" s="423"/>
      <c r="F69" s="423" t="s">
        <v>39</v>
      </c>
      <c r="G69" s="423" t="s">
        <v>21</v>
      </c>
      <c r="H69" s="423" t="s">
        <v>59</v>
      </c>
      <c r="I69" s="423" t="s">
        <v>297</v>
      </c>
      <c r="J69" s="464"/>
      <c r="K69" s="464"/>
      <c r="L69" s="462"/>
      <c r="M69" s="46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5">
        <v>0</v>
      </c>
      <c r="AI69" s="5">
        <v>0</v>
      </c>
      <c r="AJ69" s="5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5">
        <v>0</v>
      </c>
      <c r="AV69" s="303"/>
    </row>
    <row r="70" spans="1:48" ht="19.5" customHeight="1" x14ac:dyDescent="0.25">
      <c r="A70" s="473"/>
      <c r="B70" s="421"/>
      <c r="C70" s="604"/>
      <c r="D70" s="421"/>
      <c r="E70" s="423"/>
      <c r="F70" s="423"/>
      <c r="G70" s="423"/>
      <c r="H70" s="423"/>
      <c r="I70" s="423"/>
      <c r="J70" s="464"/>
      <c r="K70" s="464"/>
      <c r="L70" s="462"/>
      <c r="M70" s="46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5">
        <v>0</v>
      </c>
      <c r="AI70" s="5">
        <v>0</v>
      </c>
      <c r="AJ70" s="5">
        <v>0</v>
      </c>
      <c r="AK70" s="94">
        <v>0</v>
      </c>
      <c r="AL70" s="94">
        <v>0</v>
      </c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5">
        <v>0</v>
      </c>
      <c r="AV70" s="303"/>
    </row>
    <row r="71" spans="1:48" ht="18" customHeight="1" x14ac:dyDescent="0.25">
      <c r="A71" s="473"/>
      <c r="B71" s="421"/>
      <c r="C71" s="604"/>
      <c r="D71" s="421"/>
      <c r="E71" s="423"/>
      <c r="F71" s="423"/>
      <c r="G71" s="423"/>
      <c r="H71" s="423"/>
      <c r="I71" s="423"/>
      <c r="J71" s="464"/>
      <c r="K71" s="464"/>
      <c r="L71" s="462"/>
      <c r="M71" s="46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5">
        <v>0</v>
      </c>
      <c r="AI71" s="5">
        <v>0</v>
      </c>
      <c r="AJ71" s="5">
        <v>0</v>
      </c>
      <c r="AK71" s="94">
        <v>0</v>
      </c>
      <c r="AL71" s="94">
        <v>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5">
        <v>0</v>
      </c>
      <c r="AV71" s="303"/>
    </row>
    <row r="72" spans="1:48" ht="17.25" customHeight="1" x14ac:dyDescent="0.25">
      <c r="A72" s="474"/>
      <c r="B72" s="421"/>
      <c r="C72" s="604"/>
      <c r="D72" s="421"/>
      <c r="E72" s="423"/>
      <c r="F72" s="423"/>
      <c r="G72" s="423"/>
      <c r="H72" s="423"/>
      <c r="I72" s="423"/>
      <c r="J72" s="464"/>
      <c r="K72" s="464"/>
      <c r="L72" s="462"/>
      <c r="M72" s="462"/>
      <c r="N72" s="231">
        <f t="shared" ref="N72:T72" si="20">SUM(N67:N71)</f>
        <v>0</v>
      </c>
      <c r="O72" s="231">
        <f t="shared" si="20"/>
        <v>0</v>
      </c>
      <c r="P72" s="231">
        <f t="shared" si="20"/>
        <v>0</v>
      </c>
      <c r="Q72" s="231">
        <f t="shared" si="20"/>
        <v>0</v>
      </c>
      <c r="R72" s="231">
        <f t="shared" si="20"/>
        <v>23.657599999999999</v>
      </c>
      <c r="S72" s="231">
        <f t="shared" si="20"/>
        <v>73.413049999999998</v>
      </c>
      <c r="T72" s="231">
        <f t="shared" si="20"/>
        <v>0</v>
      </c>
      <c r="U72" s="232">
        <f t="shared" si="16"/>
        <v>97.070650000000001</v>
      </c>
      <c r="V72" s="232" t="s">
        <v>11</v>
      </c>
      <c r="W72" s="194">
        <f t="shared" ref="W72:AU72" si="21">SUM(W67:W71)</f>
        <v>0</v>
      </c>
      <c r="X72" s="194">
        <f t="shared" si="21"/>
        <v>0</v>
      </c>
      <c r="Y72" s="194">
        <f t="shared" si="21"/>
        <v>0</v>
      </c>
      <c r="Z72" s="194">
        <f t="shared" si="21"/>
        <v>0</v>
      </c>
      <c r="AA72" s="194">
        <f t="shared" si="21"/>
        <v>0</v>
      </c>
      <c r="AB72" s="194">
        <f t="shared" si="21"/>
        <v>0</v>
      </c>
      <c r="AC72" s="194">
        <f t="shared" si="21"/>
        <v>0</v>
      </c>
      <c r="AD72" s="194">
        <f t="shared" si="21"/>
        <v>0</v>
      </c>
      <c r="AE72" s="194">
        <f t="shared" si="21"/>
        <v>0</v>
      </c>
      <c r="AF72" s="194">
        <f t="shared" si="21"/>
        <v>0</v>
      </c>
      <c r="AG72" s="194">
        <f t="shared" si="21"/>
        <v>0</v>
      </c>
      <c r="AH72" s="231">
        <f t="shared" si="21"/>
        <v>0</v>
      </c>
      <c r="AI72" s="231">
        <f t="shared" si="21"/>
        <v>0</v>
      </c>
      <c r="AJ72" s="231">
        <f t="shared" si="21"/>
        <v>0</v>
      </c>
      <c r="AK72" s="194">
        <f t="shared" si="21"/>
        <v>0</v>
      </c>
      <c r="AL72" s="194">
        <f t="shared" si="21"/>
        <v>0</v>
      </c>
      <c r="AM72" s="194">
        <f t="shared" si="21"/>
        <v>0</v>
      </c>
      <c r="AN72" s="194">
        <f t="shared" si="21"/>
        <v>0</v>
      </c>
      <c r="AO72" s="194">
        <f t="shared" si="21"/>
        <v>0</v>
      </c>
      <c r="AP72" s="194">
        <f t="shared" si="21"/>
        <v>0</v>
      </c>
      <c r="AQ72" s="194">
        <f t="shared" si="21"/>
        <v>0</v>
      </c>
      <c r="AR72" s="194">
        <f t="shared" si="21"/>
        <v>0</v>
      </c>
      <c r="AS72" s="194">
        <f t="shared" si="21"/>
        <v>0</v>
      </c>
      <c r="AT72" s="194">
        <f t="shared" si="21"/>
        <v>0</v>
      </c>
      <c r="AU72" s="231">
        <f t="shared" si="21"/>
        <v>0</v>
      </c>
      <c r="AV72" s="329"/>
    </row>
    <row r="73" spans="1:48" ht="15.75" hidden="1" customHeight="1" x14ac:dyDescent="0.25">
      <c r="A73" s="414" t="s">
        <v>159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65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89"/>
      <c r="AI73" s="189"/>
      <c r="AJ73" s="189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89"/>
      <c r="AV73" s="303"/>
    </row>
    <row r="74" spans="1:48" ht="29.25" hidden="1" customHeight="1" x14ac:dyDescent="0.25">
      <c r="A74" s="469" t="s">
        <v>65</v>
      </c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89"/>
      <c r="AI74" s="189"/>
      <c r="AJ74" s="189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89"/>
      <c r="AV74" s="303"/>
    </row>
    <row r="75" spans="1:48" ht="15.75" hidden="1" customHeight="1" x14ac:dyDescent="0.25">
      <c r="A75" s="410" t="s">
        <v>25</v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3"/>
    </row>
    <row r="76" spans="1:48" ht="15.75" hidden="1" customHeight="1" x14ac:dyDescent="0.25">
      <c r="A76" s="414" t="s">
        <v>160</v>
      </c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7"/>
    </row>
    <row r="77" spans="1:48" ht="40.5" customHeight="1" x14ac:dyDescent="0.25">
      <c r="A77" s="472"/>
      <c r="B77" s="421" t="s">
        <v>211</v>
      </c>
      <c r="C77" s="603" t="s">
        <v>203</v>
      </c>
      <c r="D77" s="421" t="s">
        <v>257</v>
      </c>
      <c r="E77" s="423" t="s">
        <v>204</v>
      </c>
      <c r="F77" s="6" t="s">
        <v>18</v>
      </c>
      <c r="G77" s="6" t="s">
        <v>20</v>
      </c>
      <c r="H77" s="6" t="s">
        <v>57</v>
      </c>
      <c r="I77" s="6" t="s">
        <v>298</v>
      </c>
      <c r="J77" s="464">
        <v>2023</v>
      </c>
      <c r="K77" s="464">
        <v>2023</v>
      </c>
      <c r="L77" s="462">
        <v>4.9589999999999996</v>
      </c>
      <c r="M77" s="46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5">
        <v>0</v>
      </c>
      <c r="AI77" s="5">
        <v>0</v>
      </c>
      <c r="AJ77" s="5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5">
        <v>0</v>
      </c>
      <c r="AV77" s="488" t="s">
        <v>997</v>
      </c>
    </row>
    <row r="78" spans="1:48" ht="33" customHeight="1" x14ac:dyDescent="0.25">
      <c r="A78" s="473"/>
      <c r="B78" s="421"/>
      <c r="C78" s="603"/>
      <c r="D78" s="421"/>
      <c r="E78" s="423"/>
      <c r="F78" s="6" t="s">
        <v>19</v>
      </c>
      <c r="G78" s="6" t="s">
        <v>22</v>
      </c>
      <c r="H78" s="6" t="s">
        <v>58</v>
      </c>
      <c r="I78" s="6" t="s">
        <v>299</v>
      </c>
      <c r="J78" s="464"/>
      <c r="K78" s="464"/>
      <c r="L78" s="462"/>
      <c r="M78" s="46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5">
        <v>0</v>
      </c>
      <c r="AI78" s="5">
        <v>0</v>
      </c>
      <c r="AJ78" s="5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5">
        <v>0</v>
      </c>
      <c r="AV78" s="556"/>
    </row>
    <row r="79" spans="1:48" ht="19.5" customHeight="1" x14ac:dyDescent="0.25">
      <c r="A79" s="473"/>
      <c r="B79" s="421"/>
      <c r="C79" s="603"/>
      <c r="D79" s="421"/>
      <c r="E79" s="423"/>
      <c r="F79" s="423" t="s">
        <v>39</v>
      </c>
      <c r="G79" s="423" t="s">
        <v>21</v>
      </c>
      <c r="H79" s="423" t="s">
        <v>59</v>
      </c>
      <c r="I79" s="423" t="s">
        <v>369</v>
      </c>
      <c r="J79" s="464"/>
      <c r="K79" s="464"/>
      <c r="L79" s="462"/>
      <c r="M79" s="46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5">
        <v>0</v>
      </c>
      <c r="AI79" s="5">
        <v>0</v>
      </c>
      <c r="AJ79" s="5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5">
        <v>0</v>
      </c>
      <c r="AV79" s="556"/>
    </row>
    <row r="80" spans="1:48" ht="19.5" customHeight="1" x14ac:dyDescent="0.25">
      <c r="A80" s="473"/>
      <c r="B80" s="421"/>
      <c r="C80" s="603"/>
      <c r="D80" s="421"/>
      <c r="E80" s="423"/>
      <c r="F80" s="423"/>
      <c r="G80" s="423"/>
      <c r="H80" s="423"/>
      <c r="I80" s="423"/>
      <c r="J80" s="464"/>
      <c r="K80" s="464"/>
      <c r="L80" s="462"/>
      <c r="M80" s="46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5">
        <v>0</v>
      </c>
      <c r="AI80" s="5">
        <v>0</v>
      </c>
      <c r="AJ80" s="5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5">
        <v>0</v>
      </c>
      <c r="AV80" s="556"/>
    </row>
    <row r="81" spans="1:48" ht="18" customHeight="1" x14ac:dyDescent="0.25">
      <c r="A81" s="473"/>
      <c r="B81" s="421"/>
      <c r="C81" s="603"/>
      <c r="D81" s="421"/>
      <c r="E81" s="423"/>
      <c r="F81" s="423"/>
      <c r="G81" s="423"/>
      <c r="H81" s="423"/>
      <c r="I81" s="423"/>
      <c r="J81" s="464"/>
      <c r="K81" s="464"/>
      <c r="L81" s="462"/>
      <c r="M81" s="46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94">
        <v>2234.2800000000002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5">
        <v>0</v>
      </c>
      <c r="AI81" s="5">
        <v>0</v>
      </c>
      <c r="AJ81" s="5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5">
        <v>0</v>
      </c>
      <c r="AV81" s="557"/>
    </row>
    <row r="82" spans="1:48" ht="17.25" customHeight="1" x14ac:dyDescent="0.25">
      <c r="A82" s="473"/>
      <c r="B82" s="421"/>
      <c r="C82" s="603"/>
      <c r="D82" s="421"/>
      <c r="E82" s="423"/>
      <c r="F82" s="423"/>
      <c r="G82" s="423"/>
      <c r="H82" s="423"/>
      <c r="I82" s="423"/>
      <c r="J82" s="464"/>
      <c r="K82" s="464"/>
      <c r="L82" s="462"/>
      <c r="M82" s="462"/>
      <c r="N82" s="231">
        <f t="shared" ref="N82:T82" si="23">SUM(N77:N81)</f>
        <v>0</v>
      </c>
      <c r="O82" s="231">
        <f t="shared" si="23"/>
        <v>0</v>
      </c>
      <c r="P82" s="231">
        <f t="shared" si="23"/>
        <v>0</v>
      </c>
      <c r="Q82" s="231">
        <f t="shared" si="23"/>
        <v>2.23428</v>
      </c>
      <c r="R82" s="231">
        <f t="shared" si="23"/>
        <v>2.72472</v>
      </c>
      <c r="S82" s="231">
        <f t="shared" si="23"/>
        <v>0</v>
      </c>
      <c r="T82" s="231">
        <f t="shared" si="23"/>
        <v>0</v>
      </c>
      <c r="U82" s="232">
        <f t="shared" si="22"/>
        <v>4.9589999999999996</v>
      </c>
      <c r="V82" s="232" t="s">
        <v>11</v>
      </c>
      <c r="W82" s="194">
        <f t="shared" ref="W82:AU82" si="24">SUM(W77:W81)</f>
        <v>2234.2800000000002</v>
      </c>
      <c r="X82" s="194">
        <f t="shared" si="24"/>
        <v>0</v>
      </c>
      <c r="Y82" s="194">
        <f t="shared" si="24"/>
        <v>0</v>
      </c>
      <c r="Z82" s="194">
        <f t="shared" si="24"/>
        <v>0</v>
      </c>
      <c r="AA82" s="194">
        <f t="shared" si="24"/>
        <v>0</v>
      </c>
      <c r="AB82" s="194">
        <f t="shared" si="24"/>
        <v>0</v>
      </c>
      <c r="AC82" s="194">
        <f t="shared" si="24"/>
        <v>0</v>
      </c>
      <c r="AD82" s="194">
        <f t="shared" si="24"/>
        <v>0</v>
      </c>
      <c r="AE82" s="194">
        <f t="shared" si="24"/>
        <v>0</v>
      </c>
      <c r="AF82" s="194">
        <f t="shared" si="24"/>
        <v>0</v>
      </c>
      <c r="AG82" s="194">
        <f t="shared" si="24"/>
        <v>0</v>
      </c>
      <c r="AH82" s="231">
        <f t="shared" si="24"/>
        <v>0</v>
      </c>
      <c r="AI82" s="231">
        <f t="shared" si="24"/>
        <v>0</v>
      </c>
      <c r="AJ82" s="231">
        <f t="shared" si="24"/>
        <v>0</v>
      </c>
      <c r="AK82" s="194">
        <f t="shared" si="24"/>
        <v>0</v>
      </c>
      <c r="AL82" s="194">
        <f t="shared" si="24"/>
        <v>0</v>
      </c>
      <c r="AM82" s="194">
        <f t="shared" si="24"/>
        <v>0</v>
      </c>
      <c r="AN82" s="194">
        <f t="shared" si="24"/>
        <v>0</v>
      </c>
      <c r="AO82" s="194">
        <f t="shared" si="24"/>
        <v>0</v>
      </c>
      <c r="AP82" s="194">
        <f t="shared" si="24"/>
        <v>0</v>
      </c>
      <c r="AQ82" s="194">
        <f t="shared" si="24"/>
        <v>0</v>
      </c>
      <c r="AR82" s="194">
        <f t="shared" si="24"/>
        <v>0</v>
      </c>
      <c r="AS82" s="194">
        <f t="shared" si="24"/>
        <v>0</v>
      </c>
      <c r="AT82" s="194">
        <f t="shared" si="24"/>
        <v>0</v>
      </c>
      <c r="AU82" s="231">
        <f t="shared" si="24"/>
        <v>0</v>
      </c>
      <c r="AV82" s="231"/>
    </row>
    <row r="83" spans="1:48" ht="19.5" customHeight="1" x14ac:dyDescent="0.25">
      <c r="A83" s="473"/>
      <c r="B83" s="421" t="s">
        <v>212</v>
      </c>
      <c r="C83" s="603" t="s">
        <v>66</v>
      </c>
      <c r="D83" s="421" t="s">
        <v>257</v>
      </c>
      <c r="E83" s="423" t="s">
        <v>123</v>
      </c>
      <c r="F83" s="6" t="s">
        <v>18</v>
      </c>
      <c r="G83" s="6" t="s">
        <v>20</v>
      </c>
      <c r="H83" s="6" t="s">
        <v>370</v>
      </c>
      <c r="I83" s="6" t="s">
        <v>371</v>
      </c>
      <c r="J83" s="464">
        <v>2023</v>
      </c>
      <c r="K83" s="464">
        <v>2023</v>
      </c>
      <c r="L83" s="462">
        <v>6.0289200000000003</v>
      </c>
      <c r="M83" s="46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5">
        <v>0</v>
      </c>
      <c r="AI83" s="5">
        <v>0</v>
      </c>
      <c r="AJ83" s="5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5">
        <v>0</v>
      </c>
      <c r="AV83" s="5"/>
    </row>
    <row r="84" spans="1:48" ht="36" customHeight="1" x14ac:dyDescent="0.25">
      <c r="A84" s="473"/>
      <c r="B84" s="421"/>
      <c r="C84" s="603"/>
      <c r="D84" s="421"/>
      <c r="E84" s="423"/>
      <c r="F84" s="6" t="s">
        <v>19</v>
      </c>
      <c r="G84" s="6" t="s">
        <v>22</v>
      </c>
      <c r="H84" s="6" t="s">
        <v>307</v>
      </c>
      <c r="I84" s="6" t="s">
        <v>307</v>
      </c>
      <c r="J84" s="464"/>
      <c r="K84" s="464"/>
      <c r="L84" s="462"/>
      <c r="M84" s="46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94">
        <f t="shared" ref="W84:AJ84" si="25">W85</f>
        <v>0</v>
      </c>
      <c r="X84" s="94">
        <f t="shared" si="25"/>
        <v>0</v>
      </c>
      <c r="Y84" s="94">
        <f t="shared" si="25"/>
        <v>0</v>
      </c>
      <c r="Z84" s="94">
        <f t="shared" si="25"/>
        <v>0</v>
      </c>
      <c r="AA84" s="94">
        <f t="shared" si="25"/>
        <v>0</v>
      </c>
      <c r="AB84" s="94">
        <f t="shared" si="25"/>
        <v>0</v>
      </c>
      <c r="AC84" s="94">
        <f t="shared" si="25"/>
        <v>0</v>
      </c>
      <c r="AD84" s="94">
        <f t="shared" si="25"/>
        <v>0</v>
      </c>
      <c r="AE84" s="94">
        <f t="shared" si="25"/>
        <v>0</v>
      </c>
      <c r="AF84" s="94">
        <f t="shared" si="25"/>
        <v>0</v>
      </c>
      <c r="AG84" s="94">
        <f t="shared" si="25"/>
        <v>0</v>
      </c>
      <c r="AH84" s="94">
        <f t="shared" si="25"/>
        <v>0</v>
      </c>
      <c r="AI84" s="94">
        <f t="shared" si="25"/>
        <v>0</v>
      </c>
      <c r="AJ84" s="94">
        <f t="shared" si="25"/>
        <v>0</v>
      </c>
      <c r="AK84" s="94">
        <f>AK85</f>
        <v>27.45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5">
        <v>0</v>
      </c>
      <c r="AV84" s="5"/>
    </row>
    <row r="85" spans="1:48" s="276" customFormat="1" ht="25.5" hidden="1" customHeight="1" x14ac:dyDescent="0.2">
      <c r="A85" s="473"/>
      <c r="B85" s="421"/>
      <c r="C85" s="603"/>
      <c r="D85" s="421"/>
      <c r="E85" s="423"/>
      <c r="F85" s="273"/>
      <c r="G85" s="273"/>
      <c r="H85" s="273"/>
      <c r="I85" s="273"/>
      <c r="J85" s="464"/>
      <c r="K85" s="464"/>
      <c r="L85" s="462"/>
      <c r="M85" s="462"/>
      <c r="N85" s="274"/>
      <c r="O85" s="274"/>
      <c r="P85" s="274"/>
      <c r="Q85" s="274"/>
      <c r="R85" s="274"/>
      <c r="S85" s="274"/>
      <c r="T85" s="274"/>
      <c r="U85" s="274"/>
      <c r="V85" s="274" t="s">
        <v>960</v>
      </c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4"/>
      <c r="AI85" s="274"/>
      <c r="AJ85" s="274"/>
      <c r="AK85" s="275">
        <v>27.45</v>
      </c>
      <c r="AL85" s="275"/>
      <c r="AM85" s="275"/>
      <c r="AN85" s="275"/>
      <c r="AO85" s="275"/>
      <c r="AP85" s="275"/>
      <c r="AQ85" s="275"/>
      <c r="AR85" s="275"/>
      <c r="AS85" s="275"/>
      <c r="AT85" s="275"/>
      <c r="AU85" s="274"/>
      <c r="AV85" s="274"/>
    </row>
    <row r="86" spans="1:48" ht="19.5" customHeight="1" x14ac:dyDescent="0.25">
      <c r="A86" s="473"/>
      <c r="B86" s="421"/>
      <c r="C86" s="603"/>
      <c r="D86" s="421"/>
      <c r="E86" s="423"/>
      <c r="F86" s="423" t="s">
        <v>39</v>
      </c>
      <c r="G86" s="423" t="s">
        <v>21</v>
      </c>
      <c r="H86" s="423" t="s">
        <v>372</v>
      </c>
      <c r="I86" s="423" t="s">
        <v>373</v>
      </c>
      <c r="J86" s="464"/>
      <c r="K86" s="464"/>
      <c r="L86" s="462"/>
      <c r="M86" s="46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5">
        <v>0</v>
      </c>
      <c r="AI86" s="5">
        <v>0</v>
      </c>
      <c r="AJ86" s="5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5">
        <v>0</v>
      </c>
      <c r="AV86" s="5"/>
    </row>
    <row r="87" spans="1:48" ht="19.5" customHeight="1" x14ac:dyDescent="0.25">
      <c r="A87" s="473"/>
      <c r="B87" s="421"/>
      <c r="C87" s="603"/>
      <c r="D87" s="421"/>
      <c r="E87" s="423"/>
      <c r="F87" s="423"/>
      <c r="G87" s="423"/>
      <c r="H87" s="423"/>
      <c r="I87" s="423"/>
      <c r="J87" s="464"/>
      <c r="K87" s="464"/>
      <c r="L87" s="462"/>
      <c r="M87" s="46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5">
        <v>0</v>
      </c>
      <c r="AI87" s="5">
        <v>0</v>
      </c>
      <c r="AJ87" s="5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5">
        <v>0</v>
      </c>
      <c r="AV87" s="5"/>
    </row>
    <row r="88" spans="1:48" ht="18" customHeight="1" x14ac:dyDescent="0.25">
      <c r="A88" s="473"/>
      <c r="B88" s="421"/>
      <c r="C88" s="603"/>
      <c r="D88" s="421"/>
      <c r="E88" s="423"/>
      <c r="F88" s="423"/>
      <c r="G88" s="423"/>
      <c r="H88" s="423"/>
      <c r="I88" s="423"/>
      <c r="J88" s="464"/>
      <c r="K88" s="464"/>
      <c r="L88" s="462"/>
      <c r="M88" s="46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5">
        <v>0</v>
      </c>
      <c r="AI88" s="5">
        <v>0</v>
      </c>
      <c r="AJ88" s="5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5">
        <v>0</v>
      </c>
      <c r="AV88" s="5"/>
    </row>
    <row r="89" spans="1:48" ht="17.25" customHeight="1" x14ac:dyDescent="0.25">
      <c r="A89" s="474"/>
      <c r="B89" s="421"/>
      <c r="C89" s="603"/>
      <c r="D89" s="421"/>
      <c r="E89" s="423"/>
      <c r="F89" s="423"/>
      <c r="G89" s="423"/>
      <c r="H89" s="423"/>
      <c r="I89" s="423"/>
      <c r="J89" s="464"/>
      <c r="K89" s="464"/>
      <c r="L89" s="462"/>
      <c r="M89" s="462"/>
      <c r="N89" s="231">
        <f t="shared" ref="N89:T89" si="26">SUM(N83:N88)</f>
        <v>0</v>
      </c>
      <c r="O89" s="231">
        <f t="shared" si="26"/>
        <v>0</v>
      </c>
      <c r="P89" s="231">
        <f t="shared" si="26"/>
        <v>0</v>
      </c>
      <c r="Q89" s="231">
        <f t="shared" si="26"/>
        <v>0</v>
      </c>
      <c r="R89" s="231">
        <f t="shared" si="26"/>
        <v>6.0289200000000003</v>
      </c>
      <c r="S89" s="231">
        <f t="shared" si="26"/>
        <v>0</v>
      </c>
      <c r="T89" s="231">
        <f t="shared" si="26"/>
        <v>0</v>
      </c>
      <c r="U89" s="232">
        <f t="shared" si="22"/>
        <v>6.0289200000000003</v>
      </c>
      <c r="V89" s="232" t="s">
        <v>11</v>
      </c>
      <c r="W89" s="194">
        <f t="shared" ref="W89:AJ89" si="27">W88+W87+W86+W84+W83</f>
        <v>0</v>
      </c>
      <c r="X89" s="194">
        <f t="shared" si="27"/>
        <v>0</v>
      </c>
      <c r="Y89" s="194">
        <f t="shared" si="27"/>
        <v>0</v>
      </c>
      <c r="Z89" s="194">
        <f t="shared" si="27"/>
        <v>0</v>
      </c>
      <c r="AA89" s="194">
        <f t="shared" si="27"/>
        <v>0</v>
      </c>
      <c r="AB89" s="194">
        <f t="shared" si="27"/>
        <v>0</v>
      </c>
      <c r="AC89" s="194">
        <f t="shared" si="27"/>
        <v>0</v>
      </c>
      <c r="AD89" s="194">
        <f t="shared" si="27"/>
        <v>0</v>
      </c>
      <c r="AE89" s="194">
        <f t="shared" si="27"/>
        <v>0</v>
      </c>
      <c r="AF89" s="194">
        <f t="shared" si="27"/>
        <v>0</v>
      </c>
      <c r="AG89" s="194">
        <f t="shared" si="27"/>
        <v>0</v>
      </c>
      <c r="AH89" s="194">
        <f t="shared" si="27"/>
        <v>0</v>
      </c>
      <c r="AI89" s="194">
        <f t="shared" si="27"/>
        <v>0</v>
      </c>
      <c r="AJ89" s="194">
        <f t="shared" si="27"/>
        <v>0</v>
      </c>
      <c r="AK89" s="194">
        <f>AK88+AK87+AK86+AK84+AK83</f>
        <v>27.45</v>
      </c>
      <c r="AL89" s="194">
        <f t="shared" ref="AL89:AU89" si="28">SUM(AL83:AL88)</f>
        <v>0</v>
      </c>
      <c r="AM89" s="194">
        <f t="shared" si="28"/>
        <v>0</v>
      </c>
      <c r="AN89" s="194">
        <f t="shared" si="28"/>
        <v>0</v>
      </c>
      <c r="AO89" s="194">
        <f t="shared" si="28"/>
        <v>0</v>
      </c>
      <c r="AP89" s="194">
        <f t="shared" si="28"/>
        <v>0</v>
      </c>
      <c r="AQ89" s="194">
        <f t="shared" si="28"/>
        <v>0</v>
      </c>
      <c r="AR89" s="194">
        <f t="shared" si="28"/>
        <v>0</v>
      </c>
      <c r="AS89" s="194">
        <f t="shared" si="28"/>
        <v>0</v>
      </c>
      <c r="AT89" s="194">
        <f t="shared" si="28"/>
        <v>0</v>
      </c>
      <c r="AU89" s="231">
        <f t="shared" si="28"/>
        <v>0</v>
      </c>
      <c r="AV89" s="231"/>
    </row>
    <row r="90" spans="1:48" ht="15.75" hidden="1" customHeight="1" x14ac:dyDescent="0.25">
      <c r="A90" s="414" t="s">
        <v>161</v>
      </c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7"/>
    </row>
    <row r="91" spans="1:48" ht="19.5" customHeight="1" x14ac:dyDescent="0.25">
      <c r="A91" s="472"/>
      <c r="B91" s="421" t="s">
        <v>213</v>
      </c>
      <c r="C91" s="603" t="s">
        <v>69</v>
      </c>
      <c r="D91" s="421" t="s">
        <v>257</v>
      </c>
      <c r="E91" s="42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464">
        <v>2023</v>
      </c>
      <c r="K91" s="464">
        <v>2025</v>
      </c>
      <c r="L91" s="462">
        <v>17.377500000000001</v>
      </c>
      <c r="M91" s="46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5">
        <v>0</v>
      </c>
      <c r="AI91" s="5">
        <v>0</v>
      </c>
      <c r="AJ91" s="5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5">
        <v>0</v>
      </c>
      <c r="AV91" s="303"/>
    </row>
    <row r="92" spans="1:48" ht="19.5" customHeight="1" x14ac:dyDescent="0.25">
      <c r="A92" s="473"/>
      <c r="B92" s="421"/>
      <c r="C92" s="603"/>
      <c r="D92" s="421"/>
      <c r="E92" s="423"/>
      <c r="F92" s="6" t="s">
        <v>19</v>
      </c>
      <c r="G92" s="6" t="s">
        <v>22</v>
      </c>
      <c r="H92" s="6" t="s">
        <v>300</v>
      </c>
      <c r="I92" s="6" t="s">
        <v>300</v>
      </c>
      <c r="J92" s="464"/>
      <c r="K92" s="464"/>
      <c r="L92" s="462"/>
      <c r="M92" s="46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5">
        <v>0</v>
      </c>
      <c r="AI92" s="5">
        <v>0</v>
      </c>
      <c r="AJ92" s="5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5">
        <v>0</v>
      </c>
      <c r="AV92" s="303"/>
    </row>
    <row r="93" spans="1:48" ht="19.5" customHeight="1" x14ac:dyDescent="0.25">
      <c r="A93" s="473"/>
      <c r="B93" s="421"/>
      <c r="C93" s="603"/>
      <c r="D93" s="421"/>
      <c r="E93" s="423"/>
      <c r="F93" s="423" t="s">
        <v>39</v>
      </c>
      <c r="G93" s="423" t="s">
        <v>21</v>
      </c>
      <c r="H93" s="423" t="s">
        <v>374</v>
      </c>
      <c r="I93" s="423" t="s">
        <v>365</v>
      </c>
      <c r="J93" s="464"/>
      <c r="K93" s="464"/>
      <c r="L93" s="462"/>
      <c r="M93" s="46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5">
        <v>0</v>
      </c>
      <c r="AI93" s="5">
        <v>0</v>
      </c>
      <c r="AJ93" s="5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5">
        <v>0</v>
      </c>
      <c r="AV93" s="303"/>
    </row>
    <row r="94" spans="1:48" ht="19.5" customHeight="1" x14ac:dyDescent="0.25">
      <c r="A94" s="473"/>
      <c r="B94" s="421"/>
      <c r="C94" s="603"/>
      <c r="D94" s="421"/>
      <c r="E94" s="423"/>
      <c r="F94" s="423"/>
      <c r="G94" s="423"/>
      <c r="H94" s="423"/>
      <c r="I94" s="423"/>
      <c r="J94" s="464"/>
      <c r="K94" s="464"/>
      <c r="L94" s="462"/>
      <c r="M94" s="46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5">
        <v>0</v>
      </c>
      <c r="AI94" s="5">
        <v>0</v>
      </c>
      <c r="AJ94" s="5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5">
        <v>0</v>
      </c>
      <c r="AV94" s="303"/>
    </row>
    <row r="95" spans="1:48" ht="18" customHeight="1" x14ac:dyDescent="0.25">
      <c r="A95" s="473"/>
      <c r="B95" s="421"/>
      <c r="C95" s="603"/>
      <c r="D95" s="421"/>
      <c r="E95" s="423"/>
      <c r="F95" s="423"/>
      <c r="G95" s="423"/>
      <c r="H95" s="423"/>
      <c r="I95" s="423"/>
      <c r="J95" s="464"/>
      <c r="K95" s="464"/>
      <c r="L95" s="462"/>
      <c r="M95" s="46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5">
        <v>0</v>
      </c>
      <c r="AI95" s="5">
        <v>0</v>
      </c>
      <c r="AJ95" s="5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5">
        <v>0</v>
      </c>
      <c r="AV95" s="303"/>
    </row>
    <row r="96" spans="1:48" ht="17.25" customHeight="1" x14ac:dyDescent="0.25">
      <c r="A96" s="473"/>
      <c r="B96" s="421"/>
      <c r="C96" s="603"/>
      <c r="D96" s="421"/>
      <c r="E96" s="423"/>
      <c r="F96" s="423"/>
      <c r="G96" s="423"/>
      <c r="H96" s="423"/>
      <c r="I96" s="423"/>
      <c r="J96" s="464"/>
      <c r="K96" s="464"/>
      <c r="L96" s="462"/>
      <c r="M96" s="462"/>
      <c r="N96" s="231">
        <f t="shared" ref="N96:T96" si="30">SUM(N91:N95)</f>
        <v>0</v>
      </c>
      <c r="O96" s="231">
        <f t="shared" si="30"/>
        <v>0</v>
      </c>
      <c r="P96" s="231">
        <f t="shared" si="30"/>
        <v>0</v>
      </c>
      <c r="Q96" s="231">
        <f t="shared" si="30"/>
        <v>0</v>
      </c>
      <c r="R96" s="231">
        <f t="shared" si="30"/>
        <v>7.31027</v>
      </c>
      <c r="S96" s="231">
        <f t="shared" si="30"/>
        <v>5.03362</v>
      </c>
      <c r="T96" s="231">
        <f t="shared" si="30"/>
        <v>5.03362</v>
      </c>
      <c r="U96" s="232">
        <f t="shared" si="29"/>
        <v>17.377510000000001</v>
      </c>
      <c r="V96" s="232" t="s">
        <v>11</v>
      </c>
      <c r="W96" s="194">
        <f t="shared" ref="W96:AU96" si="31">SUM(W91:W95)</f>
        <v>0</v>
      </c>
      <c r="X96" s="194">
        <f t="shared" si="31"/>
        <v>0</v>
      </c>
      <c r="Y96" s="194">
        <f t="shared" si="31"/>
        <v>0</v>
      </c>
      <c r="Z96" s="194">
        <f t="shared" si="31"/>
        <v>0</v>
      </c>
      <c r="AA96" s="194">
        <f t="shared" si="31"/>
        <v>0</v>
      </c>
      <c r="AB96" s="194">
        <f t="shared" si="31"/>
        <v>0</v>
      </c>
      <c r="AC96" s="194">
        <f t="shared" si="31"/>
        <v>0</v>
      </c>
      <c r="AD96" s="194">
        <f t="shared" si="31"/>
        <v>0</v>
      </c>
      <c r="AE96" s="194">
        <f t="shared" si="31"/>
        <v>0</v>
      </c>
      <c r="AF96" s="194">
        <f t="shared" si="31"/>
        <v>0</v>
      </c>
      <c r="AG96" s="194">
        <f t="shared" si="31"/>
        <v>0</v>
      </c>
      <c r="AH96" s="231">
        <f t="shared" si="31"/>
        <v>0</v>
      </c>
      <c r="AI96" s="231">
        <f t="shared" si="31"/>
        <v>0</v>
      </c>
      <c r="AJ96" s="231">
        <f t="shared" si="31"/>
        <v>0</v>
      </c>
      <c r="AK96" s="194">
        <f t="shared" si="31"/>
        <v>0</v>
      </c>
      <c r="AL96" s="194">
        <f t="shared" si="31"/>
        <v>0</v>
      </c>
      <c r="AM96" s="194">
        <f t="shared" si="31"/>
        <v>0</v>
      </c>
      <c r="AN96" s="194">
        <f t="shared" si="31"/>
        <v>0</v>
      </c>
      <c r="AO96" s="194">
        <f t="shared" si="31"/>
        <v>0</v>
      </c>
      <c r="AP96" s="194">
        <f t="shared" si="31"/>
        <v>0</v>
      </c>
      <c r="AQ96" s="194">
        <f t="shared" si="31"/>
        <v>0</v>
      </c>
      <c r="AR96" s="194">
        <f t="shared" si="31"/>
        <v>0</v>
      </c>
      <c r="AS96" s="194">
        <f t="shared" si="31"/>
        <v>0</v>
      </c>
      <c r="AT96" s="194">
        <f t="shared" si="31"/>
        <v>0</v>
      </c>
      <c r="AU96" s="231">
        <f t="shared" si="31"/>
        <v>0</v>
      </c>
      <c r="AV96" s="329"/>
    </row>
    <row r="97" spans="1:48" ht="19.5" customHeight="1" x14ac:dyDescent="0.25">
      <c r="A97" s="473"/>
      <c r="B97" s="421" t="s">
        <v>214</v>
      </c>
      <c r="C97" s="603" t="s">
        <v>70</v>
      </c>
      <c r="D97" s="421" t="s">
        <v>261</v>
      </c>
      <c r="E97" s="423" t="s">
        <v>125</v>
      </c>
      <c r="F97" s="6" t="s">
        <v>18</v>
      </c>
      <c r="G97" s="6" t="s">
        <v>20</v>
      </c>
      <c r="H97" s="6" t="s">
        <v>302</v>
      </c>
      <c r="I97" s="6" t="s">
        <v>55</v>
      </c>
      <c r="J97" s="464">
        <v>2023</v>
      </c>
      <c r="K97" s="464">
        <v>2023</v>
      </c>
      <c r="L97" s="462">
        <v>10.231680000000001</v>
      </c>
      <c r="M97" s="46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5">
        <v>0</v>
      </c>
      <c r="AI97" s="5">
        <v>0</v>
      </c>
      <c r="AJ97" s="5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5">
        <v>0</v>
      </c>
      <c r="AV97" s="303"/>
    </row>
    <row r="98" spans="1:48" ht="19.5" customHeight="1" x14ac:dyDescent="0.25">
      <c r="A98" s="473"/>
      <c r="B98" s="421"/>
      <c r="C98" s="603"/>
      <c r="D98" s="421"/>
      <c r="E98" s="423"/>
      <c r="F98" s="6" t="s">
        <v>19</v>
      </c>
      <c r="G98" s="6" t="s">
        <v>22</v>
      </c>
      <c r="H98" s="6" t="s">
        <v>301</v>
      </c>
      <c r="I98" s="6" t="s">
        <v>301</v>
      </c>
      <c r="J98" s="464"/>
      <c r="K98" s="464"/>
      <c r="L98" s="462"/>
      <c r="M98" s="46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5">
        <v>0</v>
      </c>
      <c r="AI98" s="5">
        <v>0</v>
      </c>
      <c r="AJ98" s="5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5">
        <v>0</v>
      </c>
      <c r="AV98" s="303"/>
    </row>
    <row r="99" spans="1:48" ht="19.5" customHeight="1" x14ac:dyDescent="0.25">
      <c r="A99" s="473"/>
      <c r="B99" s="421"/>
      <c r="C99" s="603"/>
      <c r="D99" s="421"/>
      <c r="E99" s="423"/>
      <c r="F99" s="423" t="s">
        <v>39</v>
      </c>
      <c r="G99" s="423" t="s">
        <v>21</v>
      </c>
      <c r="H99" s="423" t="s">
        <v>374</v>
      </c>
      <c r="I99" s="423" t="s">
        <v>365</v>
      </c>
      <c r="J99" s="464"/>
      <c r="K99" s="464"/>
      <c r="L99" s="462"/>
      <c r="M99" s="46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5">
        <v>0</v>
      </c>
      <c r="AI99" s="5">
        <v>0</v>
      </c>
      <c r="AJ99" s="5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5">
        <v>0</v>
      </c>
      <c r="AV99" s="303"/>
    </row>
    <row r="100" spans="1:48" ht="19.5" customHeight="1" x14ac:dyDescent="0.25">
      <c r="A100" s="473"/>
      <c r="B100" s="421"/>
      <c r="C100" s="603"/>
      <c r="D100" s="421"/>
      <c r="E100" s="423"/>
      <c r="F100" s="423"/>
      <c r="G100" s="423"/>
      <c r="H100" s="423"/>
      <c r="I100" s="423"/>
      <c r="J100" s="464"/>
      <c r="K100" s="464"/>
      <c r="L100" s="462"/>
      <c r="M100" s="46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5">
        <v>0</v>
      </c>
      <c r="AI100" s="5">
        <v>0</v>
      </c>
      <c r="AJ100" s="5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5">
        <v>0</v>
      </c>
      <c r="AV100" s="303"/>
    </row>
    <row r="101" spans="1:48" ht="18" customHeight="1" x14ac:dyDescent="0.25">
      <c r="A101" s="473"/>
      <c r="B101" s="421"/>
      <c r="C101" s="603"/>
      <c r="D101" s="421"/>
      <c r="E101" s="423"/>
      <c r="F101" s="423"/>
      <c r="G101" s="423"/>
      <c r="H101" s="423"/>
      <c r="I101" s="423"/>
      <c r="J101" s="464"/>
      <c r="K101" s="464"/>
      <c r="L101" s="462"/>
      <c r="M101" s="46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5">
        <v>0</v>
      </c>
      <c r="AI101" s="5">
        <v>0</v>
      </c>
      <c r="AJ101" s="5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5">
        <v>0</v>
      </c>
      <c r="AV101" s="303"/>
    </row>
    <row r="102" spans="1:48" ht="17.25" customHeight="1" x14ac:dyDescent="0.25">
      <c r="A102" s="474"/>
      <c r="B102" s="421"/>
      <c r="C102" s="603"/>
      <c r="D102" s="421"/>
      <c r="E102" s="423"/>
      <c r="F102" s="423"/>
      <c r="G102" s="423"/>
      <c r="H102" s="423"/>
      <c r="I102" s="423"/>
      <c r="J102" s="464"/>
      <c r="K102" s="464"/>
      <c r="L102" s="462"/>
      <c r="M102" s="462"/>
      <c r="N102" s="231">
        <f t="shared" ref="N102:T102" si="32">SUM(N97:N101)</f>
        <v>0</v>
      </c>
      <c r="O102" s="231">
        <f t="shared" si="32"/>
        <v>0</v>
      </c>
      <c r="P102" s="231">
        <f t="shared" si="32"/>
        <v>0</v>
      </c>
      <c r="Q102" s="231">
        <f t="shared" si="32"/>
        <v>0</v>
      </c>
      <c r="R102" s="231">
        <f t="shared" si="32"/>
        <v>4.5963200000000004</v>
      </c>
      <c r="S102" s="231">
        <f t="shared" si="32"/>
        <v>2.8176800000000002</v>
      </c>
      <c r="T102" s="231">
        <f t="shared" si="32"/>
        <v>2.8176800000000002</v>
      </c>
      <c r="U102" s="232">
        <f t="shared" si="29"/>
        <v>10.231680000000001</v>
      </c>
      <c r="V102" s="232" t="s">
        <v>11</v>
      </c>
      <c r="W102" s="194">
        <f t="shared" ref="W102:AU102" si="33">SUM(W97:W101)</f>
        <v>0</v>
      </c>
      <c r="X102" s="194">
        <f t="shared" si="33"/>
        <v>0</v>
      </c>
      <c r="Y102" s="194">
        <f t="shared" si="33"/>
        <v>0</v>
      </c>
      <c r="Z102" s="194">
        <f t="shared" si="33"/>
        <v>0</v>
      </c>
      <c r="AA102" s="194">
        <f t="shared" si="33"/>
        <v>0</v>
      </c>
      <c r="AB102" s="194">
        <f t="shared" si="33"/>
        <v>0</v>
      </c>
      <c r="AC102" s="194">
        <f t="shared" si="33"/>
        <v>0</v>
      </c>
      <c r="AD102" s="194">
        <f t="shared" si="33"/>
        <v>0</v>
      </c>
      <c r="AE102" s="194">
        <f t="shared" si="33"/>
        <v>0</v>
      </c>
      <c r="AF102" s="194">
        <f t="shared" si="33"/>
        <v>0</v>
      </c>
      <c r="AG102" s="194">
        <f t="shared" si="33"/>
        <v>0</v>
      </c>
      <c r="AH102" s="231">
        <f t="shared" si="33"/>
        <v>0</v>
      </c>
      <c r="AI102" s="231">
        <f t="shared" si="33"/>
        <v>0</v>
      </c>
      <c r="AJ102" s="231">
        <f t="shared" si="33"/>
        <v>0</v>
      </c>
      <c r="AK102" s="194">
        <f t="shared" si="33"/>
        <v>0</v>
      </c>
      <c r="AL102" s="194">
        <f t="shared" si="33"/>
        <v>0</v>
      </c>
      <c r="AM102" s="194">
        <f t="shared" si="33"/>
        <v>0</v>
      </c>
      <c r="AN102" s="194">
        <f t="shared" si="33"/>
        <v>0</v>
      </c>
      <c r="AO102" s="194">
        <f t="shared" si="33"/>
        <v>0</v>
      </c>
      <c r="AP102" s="194">
        <f t="shared" si="33"/>
        <v>0</v>
      </c>
      <c r="AQ102" s="194">
        <f t="shared" si="33"/>
        <v>0</v>
      </c>
      <c r="AR102" s="194">
        <f t="shared" si="33"/>
        <v>0</v>
      </c>
      <c r="AS102" s="194">
        <f t="shared" si="33"/>
        <v>0</v>
      </c>
      <c r="AT102" s="194">
        <f t="shared" si="33"/>
        <v>0</v>
      </c>
      <c r="AU102" s="231">
        <f t="shared" si="33"/>
        <v>0</v>
      </c>
      <c r="AV102" s="329"/>
    </row>
    <row r="103" spans="1:48" ht="15.75" hidden="1" customHeight="1" x14ac:dyDescent="0.25">
      <c r="A103" s="414" t="s">
        <v>162</v>
      </c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7"/>
    </row>
    <row r="104" spans="1:48" ht="19.5" customHeight="1" x14ac:dyDescent="0.25">
      <c r="A104" s="476"/>
      <c r="B104" s="421" t="s">
        <v>215</v>
      </c>
      <c r="C104" s="603" t="s">
        <v>71</v>
      </c>
      <c r="D104" s="421" t="s">
        <v>261</v>
      </c>
      <c r="E104" s="423" t="s">
        <v>126</v>
      </c>
      <c r="F104" s="6" t="s">
        <v>18</v>
      </c>
      <c r="G104" s="6" t="s">
        <v>20</v>
      </c>
      <c r="H104" s="6" t="s">
        <v>375</v>
      </c>
      <c r="I104" s="6" t="s">
        <v>57</v>
      </c>
      <c r="J104" s="464">
        <v>2023</v>
      </c>
      <c r="K104" s="464">
        <v>2025</v>
      </c>
      <c r="L104" s="462">
        <v>29.58868</v>
      </c>
      <c r="M104" s="46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5">
        <v>0</v>
      </c>
      <c r="AI104" s="5">
        <v>0</v>
      </c>
      <c r="AJ104" s="5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5">
        <v>0</v>
      </c>
      <c r="AV104" s="303"/>
    </row>
    <row r="105" spans="1:48" ht="19.5" customHeight="1" x14ac:dyDescent="0.25">
      <c r="A105" s="477"/>
      <c r="B105" s="421"/>
      <c r="C105" s="603"/>
      <c r="D105" s="421"/>
      <c r="E105" s="423"/>
      <c r="F105" s="6" t="s">
        <v>19</v>
      </c>
      <c r="G105" s="6" t="s">
        <v>22</v>
      </c>
      <c r="H105" s="6" t="s">
        <v>303</v>
      </c>
      <c r="I105" s="6" t="s">
        <v>303</v>
      </c>
      <c r="J105" s="464"/>
      <c r="K105" s="464"/>
      <c r="L105" s="462"/>
      <c r="M105" s="46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5">
        <v>0</v>
      </c>
      <c r="AI105" s="5">
        <v>0</v>
      </c>
      <c r="AJ105" s="5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5">
        <v>0</v>
      </c>
      <c r="AV105" s="303"/>
    </row>
    <row r="106" spans="1:48" ht="19.5" customHeight="1" x14ac:dyDescent="0.25">
      <c r="A106" s="477"/>
      <c r="B106" s="421"/>
      <c r="C106" s="603"/>
      <c r="D106" s="421"/>
      <c r="E106" s="423"/>
      <c r="F106" s="423" t="s">
        <v>39</v>
      </c>
      <c r="G106" s="423" t="s">
        <v>21</v>
      </c>
      <c r="H106" s="423" t="s">
        <v>375</v>
      </c>
      <c r="I106" s="423" t="s">
        <v>302</v>
      </c>
      <c r="J106" s="464"/>
      <c r="K106" s="464"/>
      <c r="L106" s="462"/>
      <c r="M106" s="46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5">
        <v>0</v>
      </c>
      <c r="AI106" s="5">
        <v>0</v>
      </c>
      <c r="AJ106" s="5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5">
        <v>0</v>
      </c>
      <c r="AV106" s="303"/>
    </row>
    <row r="107" spans="1:48" ht="19.5" customHeight="1" x14ac:dyDescent="0.25">
      <c r="A107" s="477"/>
      <c r="B107" s="421"/>
      <c r="C107" s="603"/>
      <c r="D107" s="421"/>
      <c r="E107" s="423"/>
      <c r="F107" s="423"/>
      <c r="G107" s="423"/>
      <c r="H107" s="423"/>
      <c r="I107" s="423"/>
      <c r="J107" s="464"/>
      <c r="K107" s="464"/>
      <c r="L107" s="462"/>
      <c r="M107" s="46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5">
        <v>0</v>
      </c>
      <c r="AI107" s="5">
        <v>0</v>
      </c>
      <c r="AJ107" s="5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5">
        <v>0</v>
      </c>
      <c r="AV107" s="303"/>
    </row>
    <row r="108" spans="1:48" ht="18" customHeight="1" x14ac:dyDescent="0.25">
      <c r="A108" s="477"/>
      <c r="B108" s="421"/>
      <c r="C108" s="603"/>
      <c r="D108" s="421"/>
      <c r="E108" s="423"/>
      <c r="F108" s="423"/>
      <c r="G108" s="423"/>
      <c r="H108" s="423"/>
      <c r="I108" s="423"/>
      <c r="J108" s="464"/>
      <c r="K108" s="464"/>
      <c r="L108" s="462"/>
      <c r="M108" s="46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5">
        <v>0</v>
      </c>
      <c r="AI108" s="5">
        <v>0</v>
      </c>
      <c r="AJ108" s="5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5">
        <v>0</v>
      </c>
      <c r="AV108" s="303"/>
    </row>
    <row r="109" spans="1:48" ht="17.25" customHeight="1" x14ac:dyDescent="0.25">
      <c r="A109" s="477"/>
      <c r="B109" s="421"/>
      <c r="C109" s="603"/>
      <c r="D109" s="421"/>
      <c r="E109" s="423"/>
      <c r="F109" s="423"/>
      <c r="G109" s="423"/>
      <c r="H109" s="423"/>
      <c r="I109" s="423"/>
      <c r="J109" s="464"/>
      <c r="K109" s="464"/>
      <c r="L109" s="462"/>
      <c r="M109" s="462"/>
      <c r="N109" s="231">
        <f t="shared" ref="N109:T109" si="35">SUM(N104:N108)</f>
        <v>0</v>
      </c>
      <c r="O109" s="231">
        <f t="shared" si="35"/>
        <v>0</v>
      </c>
      <c r="P109" s="231">
        <f t="shared" si="35"/>
        <v>0</v>
      </c>
      <c r="Q109" s="231">
        <f t="shared" si="35"/>
        <v>0</v>
      </c>
      <c r="R109" s="231">
        <f t="shared" si="35"/>
        <v>4.4108499999999999</v>
      </c>
      <c r="S109" s="231">
        <f t="shared" si="35"/>
        <v>12.58892</v>
      </c>
      <c r="T109" s="231">
        <f t="shared" si="35"/>
        <v>12.58891</v>
      </c>
      <c r="U109" s="232">
        <f t="shared" si="34"/>
        <v>29.588679999999997</v>
      </c>
      <c r="V109" s="232" t="s">
        <v>11</v>
      </c>
      <c r="W109" s="194">
        <f t="shared" ref="W109:AU109" si="36">SUM(W104:W108)</f>
        <v>0</v>
      </c>
      <c r="X109" s="194">
        <f t="shared" si="36"/>
        <v>0</v>
      </c>
      <c r="Y109" s="194">
        <f t="shared" si="36"/>
        <v>0</v>
      </c>
      <c r="Z109" s="194">
        <f t="shared" si="36"/>
        <v>0</v>
      </c>
      <c r="AA109" s="194">
        <f t="shared" si="36"/>
        <v>0</v>
      </c>
      <c r="AB109" s="194">
        <f t="shared" si="36"/>
        <v>0</v>
      </c>
      <c r="AC109" s="194">
        <f t="shared" si="36"/>
        <v>0</v>
      </c>
      <c r="AD109" s="194">
        <f t="shared" si="36"/>
        <v>0</v>
      </c>
      <c r="AE109" s="194">
        <f t="shared" si="36"/>
        <v>0</v>
      </c>
      <c r="AF109" s="194">
        <f t="shared" si="36"/>
        <v>0</v>
      </c>
      <c r="AG109" s="194">
        <f t="shared" si="36"/>
        <v>0</v>
      </c>
      <c r="AH109" s="231">
        <f t="shared" si="36"/>
        <v>0</v>
      </c>
      <c r="AI109" s="231">
        <f t="shared" si="36"/>
        <v>0</v>
      </c>
      <c r="AJ109" s="231">
        <f t="shared" si="36"/>
        <v>0</v>
      </c>
      <c r="AK109" s="194">
        <f t="shared" si="36"/>
        <v>0</v>
      </c>
      <c r="AL109" s="194">
        <f t="shared" si="36"/>
        <v>0</v>
      </c>
      <c r="AM109" s="194">
        <f t="shared" si="36"/>
        <v>0</v>
      </c>
      <c r="AN109" s="194">
        <f t="shared" si="36"/>
        <v>0</v>
      </c>
      <c r="AO109" s="194">
        <f t="shared" si="36"/>
        <v>0</v>
      </c>
      <c r="AP109" s="194">
        <f t="shared" si="36"/>
        <v>0</v>
      </c>
      <c r="AQ109" s="194">
        <f t="shared" si="36"/>
        <v>0</v>
      </c>
      <c r="AR109" s="194">
        <f t="shared" si="36"/>
        <v>0</v>
      </c>
      <c r="AS109" s="194">
        <f t="shared" si="36"/>
        <v>0</v>
      </c>
      <c r="AT109" s="194">
        <f t="shared" si="36"/>
        <v>0</v>
      </c>
      <c r="AU109" s="231">
        <f t="shared" si="36"/>
        <v>0</v>
      </c>
      <c r="AV109" s="329"/>
    </row>
    <row r="110" spans="1:48" ht="19.5" customHeight="1" x14ac:dyDescent="0.25">
      <c r="A110" s="477"/>
      <c r="B110" s="421" t="s">
        <v>216</v>
      </c>
      <c r="C110" s="603" t="s">
        <v>72</v>
      </c>
      <c r="D110" s="421" t="s">
        <v>257</v>
      </c>
      <c r="E110" s="42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464">
        <v>2023</v>
      </c>
      <c r="K110" s="464">
        <v>2025</v>
      </c>
      <c r="L110" s="462">
        <v>20.32245</v>
      </c>
      <c r="M110" s="46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5">
        <v>0</v>
      </c>
      <c r="AI110" s="5">
        <v>0</v>
      </c>
      <c r="AJ110" s="5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5">
        <v>0</v>
      </c>
      <c r="AV110" s="303"/>
    </row>
    <row r="111" spans="1:48" ht="19.5" customHeight="1" x14ac:dyDescent="0.25">
      <c r="A111" s="477"/>
      <c r="B111" s="421"/>
      <c r="C111" s="603"/>
      <c r="D111" s="421"/>
      <c r="E111" s="423"/>
      <c r="F111" s="6" t="s">
        <v>19</v>
      </c>
      <c r="G111" s="6" t="s">
        <v>22</v>
      </c>
      <c r="H111" s="10" t="s">
        <v>59</v>
      </c>
      <c r="I111" s="6" t="s">
        <v>304</v>
      </c>
      <c r="J111" s="464"/>
      <c r="K111" s="464"/>
      <c r="L111" s="462"/>
      <c r="M111" s="46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5">
        <v>0</v>
      </c>
      <c r="AI111" s="5">
        <v>0</v>
      </c>
      <c r="AJ111" s="5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5">
        <v>0</v>
      </c>
      <c r="AV111" s="303"/>
    </row>
    <row r="112" spans="1:48" ht="19.5" customHeight="1" x14ac:dyDescent="0.25">
      <c r="A112" s="477"/>
      <c r="B112" s="421"/>
      <c r="C112" s="603"/>
      <c r="D112" s="421"/>
      <c r="E112" s="423"/>
      <c r="F112" s="423" t="s">
        <v>39</v>
      </c>
      <c r="G112" s="423" t="s">
        <v>21</v>
      </c>
      <c r="H112" s="423" t="s">
        <v>59</v>
      </c>
      <c r="I112" s="423" t="s">
        <v>365</v>
      </c>
      <c r="J112" s="464"/>
      <c r="K112" s="464"/>
      <c r="L112" s="462"/>
      <c r="M112" s="46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5">
        <v>0</v>
      </c>
      <c r="AI112" s="5">
        <v>0</v>
      </c>
      <c r="AJ112" s="5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5">
        <v>0</v>
      </c>
      <c r="AV112" s="303"/>
    </row>
    <row r="113" spans="1:48" ht="19.5" customHeight="1" x14ac:dyDescent="0.25">
      <c r="A113" s="477"/>
      <c r="B113" s="421"/>
      <c r="C113" s="603"/>
      <c r="D113" s="421"/>
      <c r="E113" s="423"/>
      <c r="F113" s="423"/>
      <c r="G113" s="423"/>
      <c r="H113" s="423"/>
      <c r="I113" s="423"/>
      <c r="J113" s="464"/>
      <c r="K113" s="464"/>
      <c r="L113" s="462"/>
      <c r="M113" s="46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5">
        <v>0</v>
      </c>
      <c r="AI113" s="5">
        <v>0</v>
      </c>
      <c r="AJ113" s="5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5">
        <v>0</v>
      </c>
      <c r="AV113" s="303"/>
    </row>
    <row r="114" spans="1:48" ht="18" customHeight="1" x14ac:dyDescent="0.25">
      <c r="A114" s="477"/>
      <c r="B114" s="421"/>
      <c r="C114" s="603"/>
      <c r="D114" s="421"/>
      <c r="E114" s="423"/>
      <c r="F114" s="423"/>
      <c r="G114" s="423"/>
      <c r="H114" s="423"/>
      <c r="I114" s="423"/>
      <c r="J114" s="464"/>
      <c r="K114" s="464"/>
      <c r="L114" s="462"/>
      <c r="M114" s="46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5">
        <v>0</v>
      </c>
      <c r="AI114" s="5">
        <v>0</v>
      </c>
      <c r="AJ114" s="5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5">
        <v>0</v>
      </c>
      <c r="AV114" s="303"/>
    </row>
    <row r="115" spans="1:48" ht="17.25" customHeight="1" x14ac:dyDescent="0.25">
      <c r="A115" s="477"/>
      <c r="B115" s="421"/>
      <c r="C115" s="603"/>
      <c r="D115" s="421"/>
      <c r="E115" s="423"/>
      <c r="F115" s="423"/>
      <c r="G115" s="423"/>
      <c r="H115" s="423"/>
      <c r="I115" s="423"/>
      <c r="J115" s="464"/>
      <c r="K115" s="464"/>
      <c r="L115" s="462"/>
      <c r="M115" s="462"/>
      <c r="N115" s="231">
        <f t="shared" ref="N115:T115" si="38">SUM(N110:N114)</f>
        <v>0</v>
      </c>
      <c r="O115" s="231">
        <f t="shared" si="38"/>
        <v>0</v>
      </c>
      <c r="P115" s="231">
        <f t="shared" si="38"/>
        <v>0</v>
      </c>
      <c r="Q115" s="231">
        <f t="shared" si="38"/>
        <v>0</v>
      </c>
      <c r="R115" s="231">
        <f t="shared" si="38"/>
        <v>4.7960500000000001</v>
      </c>
      <c r="S115" s="231">
        <f t="shared" si="38"/>
        <v>7.7632000000000003</v>
      </c>
      <c r="T115" s="231">
        <f t="shared" si="38"/>
        <v>7.7632000000000003</v>
      </c>
      <c r="U115" s="232">
        <f t="shared" si="34"/>
        <v>20.32245</v>
      </c>
      <c r="V115" s="232" t="s">
        <v>11</v>
      </c>
      <c r="W115" s="194">
        <f t="shared" ref="W115:AU115" si="39">SUM(W110:W114)</f>
        <v>0</v>
      </c>
      <c r="X115" s="194">
        <f t="shared" si="39"/>
        <v>0</v>
      </c>
      <c r="Y115" s="194">
        <f t="shared" si="39"/>
        <v>0</v>
      </c>
      <c r="Z115" s="194">
        <f t="shared" si="39"/>
        <v>0</v>
      </c>
      <c r="AA115" s="194">
        <f t="shared" si="39"/>
        <v>0</v>
      </c>
      <c r="AB115" s="194">
        <f t="shared" si="39"/>
        <v>0</v>
      </c>
      <c r="AC115" s="194">
        <f t="shared" si="39"/>
        <v>0</v>
      </c>
      <c r="AD115" s="194">
        <f t="shared" si="39"/>
        <v>0</v>
      </c>
      <c r="AE115" s="194">
        <f t="shared" si="39"/>
        <v>0</v>
      </c>
      <c r="AF115" s="194">
        <f t="shared" si="39"/>
        <v>0</v>
      </c>
      <c r="AG115" s="194">
        <f t="shared" si="39"/>
        <v>0</v>
      </c>
      <c r="AH115" s="231">
        <f t="shared" si="39"/>
        <v>0</v>
      </c>
      <c r="AI115" s="231">
        <f t="shared" si="39"/>
        <v>0</v>
      </c>
      <c r="AJ115" s="231">
        <f t="shared" si="39"/>
        <v>0</v>
      </c>
      <c r="AK115" s="194">
        <f t="shared" si="39"/>
        <v>0</v>
      </c>
      <c r="AL115" s="194">
        <f t="shared" si="39"/>
        <v>0</v>
      </c>
      <c r="AM115" s="194">
        <f t="shared" si="39"/>
        <v>0</v>
      </c>
      <c r="AN115" s="194">
        <f t="shared" si="39"/>
        <v>0</v>
      </c>
      <c r="AO115" s="194">
        <f t="shared" si="39"/>
        <v>0</v>
      </c>
      <c r="AP115" s="194">
        <f t="shared" si="39"/>
        <v>0</v>
      </c>
      <c r="AQ115" s="194">
        <f t="shared" si="39"/>
        <v>0</v>
      </c>
      <c r="AR115" s="194">
        <f t="shared" si="39"/>
        <v>0</v>
      </c>
      <c r="AS115" s="194">
        <f t="shared" si="39"/>
        <v>0</v>
      </c>
      <c r="AT115" s="194">
        <f t="shared" si="39"/>
        <v>0</v>
      </c>
      <c r="AU115" s="231">
        <f t="shared" si="39"/>
        <v>0</v>
      </c>
      <c r="AV115" s="329"/>
    </row>
    <row r="116" spans="1:48" ht="19.5" customHeight="1" x14ac:dyDescent="0.25">
      <c r="A116" s="477"/>
      <c r="B116" s="421" t="s">
        <v>217</v>
      </c>
      <c r="C116" s="603" t="s">
        <v>73</v>
      </c>
      <c r="D116" s="421" t="s">
        <v>262</v>
      </c>
      <c r="E116" s="423" t="s">
        <v>128</v>
      </c>
      <c r="F116" s="6" t="s">
        <v>18</v>
      </c>
      <c r="G116" s="6" t="s">
        <v>20</v>
      </c>
      <c r="H116" s="6" t="s">
        <v>316</v>
      </c>
      <c r="I116" s="6" t="s">
        <v>55</v>
      </c>
      <c r="J116" s="479">
        <v>2023</v>
      </c>
      <c r="K116" s="479">
        <v>2023</v>
      </c>
      <c r="L116" s="462">
        <v>3.7021600000000001</v>
      </c>
      <c r="M116" s="46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5">
        <v>0</v>
      </c>
      <c r="AI116" s="5">
        <v>0</v>
      </c>
      <c r="AJ116" s="5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5">
        <v>0</v>
      </c>
      <c r="AV116" s="303"/>
    </row>
    <row r="117" spans="1:48" ht="19.5" customHeight="1" x14ac:dyDescent="0.25">
      <c r="A117" s="477"/>
      <c r="B117" s="421"/>
      <c r="C117" s="603"/>
      <c r="D117" s="421"/>
      <c r="E117" s="423"/>
      <c r="F117" s="6" t="s">
        <v>19</v>
      </c>
      <c r="G117" s="6" t="s">
        <v>22</v>
      </c>
      <c r="H117" s="6" t="s">
        <v>305</v>
      </c>
      <c r="I117" s="6" t="s">
        <v>305</v>
      </c>
      <c r="J117" s="480"/>
      <c r="K117" s="480"/>
      <c r="L117" s="462"/>
      <c r="M117" s="46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5">
        <v>0</v>
      </c>
      <c r="AI117" s="5">
        <v>0</v>
      </c>
      <c r="AJ117" s="5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5">
        <v>0</v>
      </c>
      <c r="AV117" s="303"/>
    </row>
    <row r="118" spans="1:48" ht="19.5" customHeight="1" x14ac:dyDescent="0.25">
      <c r="A118" s="477"/>
      <c r="B118" s="421"/>
      <c r="C118" s="603"/>
      <c r="D118" s="421"/>
      <c r="E118" s="423"/>
      <c r="F118" s="423" t="s">
        <v>39</v>
      </c>
      <c r="G118" s="423" t="s">
        <v>21</v>
      </c>
      <c r="H118" s="423" t="s">
        <v>374</v>
      </c>
      <c r="I118" s="423" t="s">
        <v>365</v>
      </c>
      <c r="J118" s="480"/>
      <c r="K118" s="480"/>
      <c r="L118" s="462"/>
      <c r="M118" s="46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4">
        <v>0</v>
      </c>
      <c r="X118" s="94">
        <v>0</v>
      </c>
      <c r="Y118" s="94">
        <v>0</v>
      </c>
      <c r="Z118" s="94">
        <v>0</v>
      </c>
      <c r="AA118" s="94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5">
        <v>0</v>
      </c>
      <c r="AI118" s="5">
        <v>0</v>
      </c>
      <c r="AJ118" s="5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5">
        <v>0</v>
      </c>
      <c r="AV118" s="303"/>
    </row>
    <row r="119" spans="1:48" ht="19.5" customHeight="1" x14ac:dyDescent="0.25">
      <c r="A119" s="477"/>
      <c r="B119" s="421"/>
      <c r="C119" s="603"/>
      <c r="D119" s="421"/>
      <c r="E119" s="423"/>
      <c r="F119" s="423"/>
      <c r="G119" s="423"/>
      <c r="H119" s="423"/>
      <c r="I119" s="423"/>
      <c r="J119" s="480"/>
      <c r="K119" s="480"/>
      <c r="L119" s="462"/>
      <c r="M119" s="46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5">
        <v>0</v>
      </c>
      <c r="AI119" s="5">
        <v>0</v>
      </c>
      <c r="AJ119" s="5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5">
        <v>0</v>
      </c>
      <c r="AV119" s="303"/>
    </row>
    <row r="120" spans="1:48" ht="18" customHeight="1" x14ac:dyDescent="0.25">
      <c r="A120" s="477"/>
      <c r="B120" s="421"/>
      <c r="C120" s="603"/>
      <c r="D120" s="421"/>
      <c r="E120" s="423"/>
      <c r="F120" s="423"/>
      <c r="G120" s="423"/>
      <c r="H120" s="423"/>
      <c r="I120" s="423"/>
      <c r="J120" s="480"/>
      <c r="K120" s="480"/>
      <c r="L120" s="462"/>
      <c r="M120" s="46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4">
        <v>0</v>
      </c>
      <c r="X120" s="94">
        <v>0</v>
      </c>
      <c r="Y120" s="94">
        <v>0</v>
      </c>
      <c r="Z120" s="94">
        <v>0</v>
      </c>
      <c r="AA120" s="94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5">
        <v>0</v>
      </c>
      <c r="AI120" s="5">
        <v>0</v>
      </c>
      <c r="AJ120" s="5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5">
        <v>0</v>
      </c>
      <c r="AV120" s="303"/>
    </row>
    <row r="121" spans="1:48" ht="17.25" customHeight="1" x14ac:dyDescent="0.25">
      <c r="A121" s="477"/>
      <c r="B121" s="421"/>
      <c r="C121" s="603"/>
      <c r="D121" s="421"/>
      <c r="E121" s="423"/>
      <c r="F121" s="423"/>
      <c r="G121" s="423"/>
      <c r="H121" s="423"/>
      <c r="I121" s="423"/>
      <c r="J121" s="481"/>
      <c r="K121" s="481"/>
      <c r="L121" s="462"/>
      <c r="M121" s="462"/>
      <c r="N121" s="231">
        <f t="shared" ref="N121:T121" si="41">SUM(N116:N120)</f>
        <v>0</v>
      </c>
      <c r="O121" s="231">
        <f t="shared" si="41"/>
        <v>0</v>
      </c>
      <c r="P121" s="231">
        <f t="shared" si="41"/>
        <v>0</v>
      </c>
      <c r="Q121" s="231">
        <f t="shared" si="41"/>
        <v>0</v>
      </c>
      <c r="R121" s="231">
        <f t="shared" si="41"/>
        <v>3.7021600000000001</v>
      </c>
      <c r="S121" s="231">
        <f t="shared" si="41"/>
        <v>0</v>
      </c>
      <c r="T121" s="231">
        <f t="shared" si="41"/>
        <v>0</v>
      </c>
      <c r="U121" s="232">
        <f t="shared" si="34"/>
        <v>3.7021600000000001</v>
      </c>
      <c r="V121" s="232" t="s">
        <v>11</v>
      </c>
      <c r="W121" s="194">
        <f t="shared" ref="W121:AU121" si="42">SUM(W116:W120)</f>
        <v>0</v>
      </c>
      <c r="X121" s="194">
        <f t="shared" si="42"/>
        <v>0</v>
      </c>
      <c r="Y121" s="194">
        <f t="shared" si="42"/>
        <v>0</v>
      </c>
      <c r="Z121" s="194">
        <f t="shared" si="42"/>
        <v>0</v>
      </c>
      <c r="AA121" s="194">
        <f t="shared" si="42"/>
        <v>0</v>
      </c>
      <c r="AB121" s="194">
        <f t="shared" si="42"/>
        <v>0</v>
      </c>
      <c r="AC121" s="194">
        <f t="shared" si="42"/>
        <v>0</v>
      </c>
      <c r="AD121" s="194">
        <f t="shared" si="42"/>
        <v>0</v>
      </c>
      <c r="AE121" s="194">
        <f t="shared" si="42"/>
        <v>0</v>
      </c>
      <c r="AF121" s="194">
        <f t="shared" si="42"/>
        <v>0</v>
      </c>
      <c r="AG121" s="194">
        <f t="shared" si="42"/>
        <v>0</v>
      </c>
      <c r="AH121" s="231">
        <f t="shared" si="42"/>
        <v>0</v>
      </c>
      <c r="AI121" s="231">
        <f t="shared" si="42"/>
        <v>0</v>
      </c>
      <c r="AJ121" s="231">
        <f t="shared" si="42"/>
        <v>0</v>
      </c>
      <c r="AK121" s="194">
        <f t="shared" si="42"/>
        <v>0</v>
      </c>
      <c r="AL121" s="194">
        <f t="shared" si="42"/>
        <v>0</v>
      </c>
      <c r="AM121" s="194">
        <f t="shared" si="42"/>
        <v>0</v>
      </c>
      <c r="AN121" s="194">
        <f t="shared" si="42"/>
        <v>0</v>
      </c>
      <c r="AO121" s="194">
        <f t="shared" si="42"/>
        <v>0</v>
      </c>
      <c r="AP121" s="194">
        <f t="shared" si="42"/>
        <v>0</v>
      </c>
      <c r="AQ121" s="194">
        <f t="shared" si="42"/>
        <v>0</v>
      </c>
      <c r="AR121" s="194">
        <f t="shared" si="42"/>
        <v>0</v>
      </c>
      <c r="AS121" s="194">
        <f t="shared" si="42"/>
        <v>0</v>
      </c>
      <c r="AT121" s="194">
        <f t="shared" si="42"/>
        <v>0</v>
      </c>
      <c r="AU121" s="231">
        <f t="shared" si="42"/>
        <v>0</v>
      </c>
      <c r="AV121" s="329"/>
    </row>
    <row r="122" spans="1:48" ht="19.5" customHeight="1" x14ac:dyDescent="0.25">
      <c r="A122" s="477"/>
      <c r="B122" s="421" t="s">
        <v>218</v>
      </c>
      <c r="C122" s="603" t="s">
        <v>74</v>
      </c>
      <c r="D122" s="421" t="s">
        <v>263</v>
      </c>
      <c r="E122" s="423" t="s">
        <v>129</v>
      </c>
      <c r="F122" s="6" t="s">
        <v>18</v>
      </c>
      <c r="G122" s="6" t="s">
        <v>20</v>
      </c>
      <c r="H122" s="6" t="s">
        <v>376</v>
      </c>
      <c r="I122" s="6" t="s">
        <v>57</v>
      </c>
      <c r="J122" s="479">
        <v>2023</v>
      </c>
      <c r="K122" s="479">
        <v>2023</v>
      </c>
      <c r="L122" s="462">
        <v>3.8721299999999998</v>
      </c>
      <c r="M122" s="46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5">
        <v>0</v>
      </c>
      <c r="AI122" s="5">
        <v>0</v>
      </c>
      <c r="AJ122" s="5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5">
        <v>0</v>
      </c>
      <c r="AV122" s="303"/>
    </row>
    <row r="123" spans="1:48" ht="19.5" customHeight="1" x14ac:dyDescent="0.25">
      <c r="A123" s="477"/>
      <c r="B123" s="421"/>
      <c r="C123" s="603"/>
      <c r="D123" s="421"/>
      <c r="E123" s="423"/>
      <c r="F123" s="6" t="s">
        <v>19</v>
      </c>
      <c r="G123" s="6" t="s">
        <v>22</v>
      </c>
      <c r="H123" s="6" t="s">
        <v>305</v>
      </c>
      <c r="I123" s="6" t="s">
        <v>305</v>
      </c>
      <c r="J123" s="480"/>
      <c r="K123" s="480"/>
      <c r="L123" s="462"/>
      <c r="M123" s="46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5">
        <v>0</v>
      </c>
      <c r="AI123" s="5">
        <v>0</v>
      </c>
      <c r="AJ123" s="5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5">
        <v>0</v>
      </c>
      <c r="AV123" s="303"/>
    </row>
    <row r="124" spans="1:48" ht="19.5" customHeight="1" x14ac:dyDescent="0.25">
      <c r="A124" s="477"/>
      <c r="B124" s="421"/>
      <c r="C124" s="603"/>
      <c r="D124" s="421"/>
      <c r="E124" s="423"/>
      <c r="F124" s="423" t="s">
        <v>39</v>
      </c>
      <c r="G124" s="423" t="s">
        <v>21</v>
      </c>
      <c r="H124" s="423" t="s">
        <v>375</v>
      </c>
      <c r="I124" s="423" t="s">
        <v>374</v>
      </c>
      <c r="J124" s="480"/>
      <c r="K124" s="480"/>
      <c r="L124" s="462"/>
      <c r="M124" s="46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5">
        <v>0</v>
      </c>
      <c r="AI124" s="5">
        <v>0</v>
      </c>
      <c r="AJ124" s="5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5">
        <v>0</v>
      </c>
      <c r="AV124" s="303"/>
    </row>
    <row r="125" spans="1:48" ht="19.5" customHeight="1" x14ac:dyDescent="0.25">
      <c r="A125" s="477"/>
      <c r="B125" s="421"/>
      <c r="C125" s="603"/>
      <c r="D125" s="421"/>
      <c r="E125" s="423"/>
      <c r="F125" s="423"/>
      <c r="G125" s="423"/>
      <c r="H125" s="423"/>
      <c r="I125" s="423"/>
      <c r="J125" s="480"/>
      <c r="K125" s="480"/>
      <c r="L125" s="462"/>
      <c r="M125" s="46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4">
        <v>0</v>
      </c>
      <c r="X125" s="94">
        <v>0</v>
      </c>
      <c r="Y125" s="94">
        <v>0</v>
      </c>
      <c r="Z125" s="94">
        <v>0</v>
      </c>
      <c r="AA125" s="94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5">
        <v>0</v>
      </c>
      <c r="AI125" s="5">
        <v>0</v>
      </c>
      <c r="AJ125" s="5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5">
        <v>0</v>
      </c>
      <c r="AV125" s="303"/>
    </row>
    <row r="126" spans="1:48" ht="18" customHeight="1" x14ac:dyDescent="0.25">
      <c r="A126" s="477"/>
      <c r="B126" s="421"/>
      <c r="C126" s="603"/>
      <c r="D126" s="421"/>
      <c r="E126" s="423"/>
      <c r="F126" s="423"/>
      <c r="G126" s="423"/>
      <c r="H126" s="423"/>
      <c r="I126" s="423"/>
      <c r="J126" s="480"/>
      <c r="K126" s="480"/>
      <c r="L126" s="462"/>
      <c r="M126" s="46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5">
        <v>0</v>
      </c>
      <c r="AI126" s="5">
        <v>0</v>
      </c>
      <c r="AJ126" s="5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5">
        <v>0</v>
      </c>
      <c r="AV126" s="303"/>
    </row>
    <row r="127" spans="1:48" ht="17.25" customHeight="1" x14ac:dyDescent="0.25">
      <c r="A127" s="477"/>
      <c r="B127" s="421"/>
      <c r="C127" s="603"/>
      <c r="D127" s="421"/>
      <c r="E127" s="423"/>
      <c r="F127" s="423"/>
      <c r="G127" s="423"/>
      <c r="H127" s="423"/>
      <c r="I127" s="423"/>
      <c r="J127" s="481"/>
      <c r="K127" s="481"/>
      <c r="L127" s="462"/>
      <c r="M127" s="462"/>
      <c r="N127" s="231">
        <f t="shared" ref="N127:T127" si="44">SUM(N122:N126)</f>
        <v>0</v>
      </c>
      <c r="O127" s="231">
        <f t="shared" si="44"/>
        <v>0</v>
      </c>
      <c r="P127" s="231">
        <f t="shared" si="44"/>
        <v>0</v>
      </c>
      <c r="Q127" s="231">
        <f t="shared" si="44"/>
        <v>0</v>
      </c>
      <c r="R127" s="231">
        <f t="shared" si="44"/>
        <v>3.8721299999999998</v>
      </c>
      <c r="S127" s="231">
        <f t="shared" si="44"/>
        <v>0</v>
      </c>
      <c r="T127" s="231">
        <f t="shared" si="44"/>
        <v>0</v>
      </c>
      <c r="U127" s="232">
        <f t="shared" si="34"/>
        <v>3.8721299999999998</v>
      </c>
      <c r="V127" s="232" t="s">
        <v>11</v>
      </c>
      <c r="W127" s="194">
        <f t="shared" ref="W127:AU127" si="45">SUM(W122:W126)</f>
        <v>0</v>
      </c>
      <c r="X127" s="194">
        <f t="shared" si="45"/>
        <v>0</v>
      </c>
      <c r="Y127" s="194">
        <f t="shared" si="45"/>
        <v>0</v>
      </c>
      <c r="Z127" s="194">
        <f t="shared" si="45"/>
        <v>0</v>
      </c>
      <c r="AA127" s="194">
        <f t="shared" si="45"/>
        <v>0</v>
      </c>
      <c r="AB127" s="194">
        <f t="shared" si="45"/>
        <v>0</v>
      </c>
      <c r="AC127" s="194">
        <f t="shared" si="45"/>
        <v>0</v>
      </c>
      <c r="AD127" s="194">
        <f t="shared" si="45"/>
        <v>0</v>
      </c>
      <c r="AE127" s="194">
        <f t="shared" si="45"/>
        <v>0</v>
      </c>
      <c r="AF127" s="194">
        <f t="shared" si="45"/>
        <v>0</v>
      </c>
      <c r="AG127" s="194">
        <f t="shared" si="45"/>
        <v>0</v>
      </c>
      <c r="AH127" s="231">
        <f t="shared" si="45"/>
        <v>0</v>
      </c>
      <c r="AI127" s="231">
        <f t="shared" si="45"/>
        <v>0</v>
      </c>
      <c r="AJ127" s="231">
        <f t="shared" si="45"/>
        <v>0</v>
      </c>
      <c r="AK127" s="194">
        <f t="shared" si="45"/>
        <v>0</v>
      </c>
      <c r="AL127" s="194">
        <f t="shared" si="45"/>
        <v>0</v>
      </c>
      <c r="AM127" s="194">
        <f t="shared" si="45"/>
        <v>0</v>
      </c>
      <c r="AN127" s="194">
        <f t="shared" si="45"/>
        <v>0</v>
      </c>
      <c r="AO127" s="194">
        <f t="shared" si="45"/>
        <v>0</v>
      </c>
      <c r="AP127" s="194">
        <f t="shared" si="45"/>
        <v>0</v>
      </c>
      <c r="AQ127" s="194">
        <f t="shared" si="45"/>
        <v>0</v>
      </c>
      <c r="AR127" s="194">
        <f t="shared" si="45"/>
        <v>0</v>
      </c>
      <c r="AS127" s="194">
        <f t="shared" si="45"/>
        <v>0</v>
      </c>
      <c r="AT127" s="194">
        <f t="shared" si="45"/>
        <v>0</v>
      </c>
      <c r="AU127" s="231">
        <f t="shared" si="45"/>
        <v>0</v>
      </c>
      <c r="AV127" s="329"/>
    </row>
    <row r="128" spans="1:48" ht="19.5" customHeight="1" x14ac:dyDescent="0.25">
      <c r="A128" s="477"/>
      <c r="B128" s="421" t="s">
        <v>219</v>
      </c>
      <c r="C128" s="603" t="s">
        <v>75</v>
      </c>
      <c r="D128" s="421" t="s">
        <v>261</v>
      </c>
      <c r="E128" s="423" t="s">
        <v>130</v>
      </c>
      <c r="F128" s="6" t="s">
        <v>18</v>
      </c>
      <c r="G128" s="6" t="s">
        <v>20</v>
      </c>
      <c r="H128" s="6" t="s">
        <v>376</v>
      </c>
      <c r="I128" s="6" t="s">
        <v>57</v>
      </c>
      <c r="J128" s="479">
        <v>2023</v>
      </c>
      <c r="K128" s="479">
        <v>2023</v>
      </c>
      <c r="L128" s="462">
        <v>3.5340400000000001</v>
      </c>
      <c r="M128" s="46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5">
        <v>0</v>
      </c>
      <c r="AI128" s="5">
        <v>0</v>
      </c>
      <c r="AJ128" s="5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5">
        <v>0</v>
      </c>
      <c r="AV128" s="303"/>
    </row>
    <row r="129" spans="1:48" ht="19.5" customHeight="1" x14ac:dyDescent="0.25">
      <c r="A129" s="477"/>
      <c r="B129" s="421"/>
      <c r="C129" s="603"/>
      <c r="D129" s="421"/>
      <c r="E129" s="423"/>
      <c r="F129" s="6" t="s">
        <v>19</v>
      </c>
      <c r="G129" s="6" t="s">
        <v>22</v>
      </c>
      <c r="H129" s="6" t="s">
        <v>306</v>
      </c>
      <c r="I129" s="6" t="s">
        <v>306</v>
      </c>
      <c r="J129" s="480"/>
      <c r="K129" s="480"/>
      <c r="L129" s="462"/>
      <c r="M129" s="46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5">
        <v>0</v>
      </c>
      <c r="AI129" s="5">
        <v>0</v>
      </c>
      <c r="AJ129" s="5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5">
        <v>0</v>
      </c>
      <c r="AV129" s="303"/>
    </row>
    <row r="130" spans="1:48" ht="19.5" customHeight="1" x14ac:dyDescent="0.25">
      <c r="A130" s="477"/>
      <c r="B130" s="421"/>
      <c r="C130" s="603"/>
      <c r="D130" s="421"/>
      <c r="E130" s="423"/>
      <c r="F130" s="423" t="s">
        <v>39</v>
      </c>
      <c r="G130" s="423" t="s">
        <v>21</v>
      </c>
      <c r="H130" s="423" t="s">
        <v>375</v>
      </c>
      <c r="I130" s="423" t="s">
        <v>316</v>
      </c>
      <c r="J130" s="480"/>
      <c r="K130" s="480"/>
      <c r="L130" s="462"/>
      <c r="M130" s="46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5">
        <v>0</v>
      </c>
      <c r="AI130" s="5">
        <v>0</v>
      </c>
      <c r="AJ130" s="5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5">
        <v>0</v>
      </c>
      <c r="AV130" s="303"/>
    </row>
    <row r="131" spans="1:48" ht="19.5" customHeight="1" x14ac:dyDescent="0.25">
      <c r="A131" s="477"/>
      <c r="B131" s="421"/>
      <c r="C131" s="603"/>
      <c r="D131" s="421"/>
      <c r="E131" s="423"/>
      <c r="F131" s="423"/>
      <c r="G131" s="423"/>
      <c r="H131" s="423"/>
      <c r="I131" s="423"/>
      <c r="J131" s="480"/>
      <c r="K131" s="480"/>
      <c r="L131" s="462"/>
      <c r="M131" s="46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5">
        <v>0</v>
      </c>
      <c r="AI131" s="5">
        <v>0</v>
      </c>
      <c r="AJ131" s="5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5">
        <v>0</v>
      </c>
      <c r="AV131" s="303"/>
    </row>
    <row r="132" spans="1:48" ht="18" customHeight="1" x14ac:dyDescent="0.25">
      <c r="A132" s="477"/>
      <c r="B132" s="421"/>
      <c r="C132" s="603"/>
      <c r="D132" s="421"/>
      <c r="E132" s="423"/>
      <c r="F132" s="423"/>
      <c r="G132" s="423"/>
      <c r="H132" s="423"/>
      <c r="I132" s="423"/>
      <c r="J132" s="480"/>
      <c r="K132" s="480"/>
      <c r="L132" s="462"/>
      <c r="M132" s="46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4">
        <v>0</v>
      </c>
      <c r="X132" s="94">
        <v>0</v>
      </c>
      <c r="Y132" s="94">
        <v>0</v>
      </c>
      <c r="Z132" s="94">
        <v>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5">
        <v>0</v>
      </c>
      <c r="AI132" s="5">
        <v>0</v>
      </c>
      <c r="AJ132" s="5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5">
        <v>0</v>
      </c>
      <c r="AV132" s="303"/>
    </row>
    <row r="133" spans="1:48" ht="17.25" customHeight="1" x14ac:dyDescent="0.25">
      <c r="A133" s="477"/>
      <c r="B133" s="421"/>
      <c r="C133" s="603"/>
      <c r="D133" s="421"/>
      <c r="E133" s="423"/>
      <c r="F133" s="423"/>
      <c r="G133" s="423"/>
      <c r="H133" s="423"/>
      <c r="I133" s="423"/>
      <c r="J133" s="481"/>
      <c r="K133" s="481"/>
      <c r="L133" s="462"/>
      <c r="M133" s="462"/>
      <c r="N133" s="231">
        <f t="shared" ref="N133:T133" si="47">SUM(N128:N132)</f>
        <v>0</v>
      </c>
      <c r="O133" s="231">
        <f t="shared" si="47"/>
        <v>0</v>
      </c>
      <c r="P133" s="231">
        <f t="shared" si="47"/>
        <v>0</v>
      </c>
      <c r="Q133" s="231">
        <f t="shared" si="47"/>
        <v>0</v>
      </c>
      <c r="R133" s="231">
        <f t="shared" si="47"/>
        <v>3.5340400000000001</v>
      </c>
      <c r="S133" s="231">
        <f t="shared" si="47"/>
        <v>0</v>
      </c>
      <c r="T133" s="231">
        <f t="shared" si="47"/>
        <v>0</v>
      </c>
      <c r="U133" s="232">
        <f t="shared" si="34"/>
        <v>3.5340400000000001</v>
      </c>
      <c r="V133" s="232" t="s">
        <v>11</v>
      </c>
      <c r="W133" s="194">
        <f t="shared" ref="W133:AU133" si="48">SUM(W128:W132)</f>
        <v>0</v>
      </c>
      <c r="X133" s="194">
        <f t="shared" si="48"/>
        <v>0</v>
      </c>
      <c r="Y133" s="194">
        <f t="shared" si="48"/>
        <v>0</v>
      </c>
      <c r="Z133" s="194">
        <f t="shared" si="48"/>
        <v>0</v>
      </c>
      <c r="AA133" s="194">
        <f t="shared" si="48"/>
        <v>0</v>
      </c>
      <c r="AB133" s="194">
        <f t="shared" si="48"/>
        <v>0</v>
      </c>
      <c r="AC133" s="194">
        <f t="shared" si="48"/>
        <v>0</v>
      </c>
      <c r="AD133" s="194">
        <f t="shared" si="48"/>
        <v>0</v>
      </c>
      <c r="AE133" s="194">
        <f t="shared" si="48"/>
        <v>0</v>
      </c>
      <c r="AF133" s="194">
        <f t="shared" si="48"/>
        <v>0</v>
      </c>
      <c r="AG133" s="194">
        <f t="shared" si="48"/>
        <v>0</v>
      </c>
      <c r="AH133" s="231">
        <f t="shared" si="48"/>
        <v>0</v>
      </c>
      <c r="AI133" s="231">
        <f t="shared" si="48"/>
        <v>0</v>
      </c>
      <c r="AJ133" s="231">
        <f t="shared" si="48"/>
        <v>0</v>
      </c>
      <c r="AK133" s="194">
        <f t="shared" si="48"/>
        <v>0</v>
      </c>
      <c r="AL133" s="194">
        <f t="shared" si="48"/>
        <v>0</v>
      </c>
      <c r="AM133" s="194">
        <f t="shared" si="48"/>
        <v>0</v>
      </c>
      <c r="AN133" s="194">
        <f t="shared" si="48"/>
        <v>0</v>
      </c>
      <c r="AO133" s="194">
        <f t="shared" si="48"/>
        <v>0</v>
      </c>
      <c r="AP133" s="194">
        <f t="shared" si="48"/>
        <v>0</v>
      </c>
      <c r="AQ133" s="194">
        <f t="shared" si="48"/>
        <v>0</v>
      </c>
      <c r="AR133" s="194">
        <f t="shared" si="48"/>
        <v>0</v>
      </c>
      <c r="AS133" s="194">
        <f t="shared" si="48"/>
        <v>0</v>
      </c>
      <c r="AT133" s="194">
        <f t="shared" si="48"/>
        <v>0</v>
      </c>
      <c r="AU133" s="231">
        <f t="shared" si="48"/>
        <v>0</v>
      </c>
      <c r="AV133" s="329"/>
    </row>
    <row r="134" spans="1:48" ht="19.5" customHeight="1" x14ac:dyDescent="0.25">
      <c r="A134" s="477"/>
      <c r="B134" s="421" t="s">
        <v>220</v>
      </c>
      <c r="C134" s="603" t="s">
        <v>131</v>
      </c>
      <c r="D134" s="421" t="s">
        <v>261</v>
      </c>
      <c r="E134" s="42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479">
        <v>2023</v>
      </c>
      <c r="K134" s="479">
        <v>2023</v>
      </c>
      <c r="L134" s="462">
        <v>5.1384600000000002</v>
      </c>
      <c r="M134" s="46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4">
        <v>0</v>
      </c>
      <c r="X134" s="94">
        <v>0</v>
      </c>
      <c r="Y134" s="94">
        <v>0</v>
      </c>
      <c r="Z134" s="94">
        <v>0</v>
      </c>
      <c r="AA134" s="94">
        <v>0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5">
        <v>0</v>
      </c>
      <c r="AI134" s="5">
        <v>0</v>
      </c>
      <c r="AJ134" s="5">
        <v>0</v>
      </c>
      <c r="AK134" s="94">
        <v>0</v>
      </c>
      <c r="AL134" s="94">
        <v>0</v>
      </c>
      <c r="AM134" s="94">
        <v>0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5">
        <v>0</v>
      </c>
      <c r="AV134" s="303"/>
    </row>
    <row r="135" spans="1:48" ht="19.5" customHeight="1" x14ac:dyDescent="0.25">
      <c r="A135" s="477"/>
      <c r="B135" s="421"/>
      <c r="C135" s="603"/>
      <c r="D135" s="421"/>
      <c r="E135" s="423"/>
      <c r="F135" s="6" t="s">
        <v>19</v>
      </c>
      <c r="G135" s="6" t="s">
        <v>22</v>
      </c>
      <c r="H135" s="6" t="s">
        <v>307</v>
      </c>
      <c r="I135" s="6" t="s">
        <v>307</v>
      </c>
      <c r="J135" s="480"/>
      <c r="K135" s="480"/>
      <c r="L135" s="462"/>
      <c r="M135" s="46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5">
        <v>0</v>
      </c>
      <c r="AI135" s="5">
        <v>0</v>
      </c>
      <c r="AJ135" s="5">
        <v>0</v>
      </c>
      <c r="AK135" s="94">
        <v>0</v>
      </c>
      <c r="AL135" s="94">
        <v>0</v>
      </c>
      <c r="AM135" s="94">
        <v>0</v>
      </c>
      <c r="AN135" s="94">
        <v>0</v>
      </c>
      <c r="AO135" s="94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5">
        <v>0</v>
      </c>
      <c r="AV135" s="303"/>
    </row>
    <row r="136" spans="1:48" ht="19.5" customHeight="1" x14ac:dyDescent="0.25">
      <c r="A136" s="477"/>
      <c r="B136" s="421"/>
      <c r="C136" s="603"/>
      <c r="D136" s="421"/>
      <c r="E136" s="423"/>
      <c r="F136" s="423" t="s">
        <v>39</v>
      </c>
      <c r="G136" s="423" t="s">
        <v>21</v>
      </c>
      <c r="H136" s="423" t="s">
        <v>377</v>
      </c>
      <c r="I136" s="423" t="s">
        <v>365</v>
      </c>
      <c r="J136" s="480"/>
      <c r="K136" s="480"/>
      <c r="L136" s="462"/>
      <c r="M136" s="46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5">
        <v>0</v>
      </c>
      <c r="AI136" s="5">
        <v>0</v>
      </c>
      <c r="AJ136" s="5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5">
        <v>0</v>
      </c>
      <c r="AV136" s="303"/>
    </row>
    <row r="137" spans="1:48" ht="19.5" customHeight="1" x14ac:dyDescent="0.25">
      <c r="A137" s="477"/>
      <c r="B137" s="421"/>
      <c r="C137" s="603"/>
      <c r="D137" s="421"/>
      <c r="E137" s="423"/>
      <c r="F137" s="423"/>
      <c r="G137" s="423"/>
      <c r="H137" s="423"/>
      <c r="I137" s="423"/>
      <c r="J137" s="480"/>
      <c r="K137" s="480"/>
      <c r="L137" s="462"/>
      <c r="M137" s="46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4">
        <v>0</v>
      </c>
      <c r="X137" s="94">
        <v>0</v>
      </c>
      <c r="Y137" s="94">
        <v>0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5">
        <v>0</v>
      </c>
      <c r="AI137" s="5">
        <v>0</v>
      </c>
      <c r="AJ137" s="5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5">
        <v>0</v>
      </c>
      <c r="AV137" s="303"/>
    </row>
    <row r="138" spans="1:48" ht="18" customHeight="1" x14ac:dyDescent="0.25">
      <c r="A138" s="477"/>
      <c r="B138" s="421"/>
      <c r="C138" s="603"/>
      <c r="D138" s="421"/>
      <c r="E138" s="423"/>
      <c r="F138" s="423"/>
      <c r="G138" s="423"/>
      <c r="H138" s="423"/>
      <c r="I138" s="423"/>
      <c r="J138" s="480"/>
      <c r="K138" s="480"/>
      <c r="L138" s="462"/>
      <c r="M138" s="46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4">
        <v>0</v>
      </c>
      <c r="X138" s="94">
        <v>0</v>
      </c>
      <c r="Y138" s="94">
        <v>0</v>
      </c>
      <c r="Z138" s="94">
        <v>0</v>
      </c>
      <c r="AA138" s="94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5">
        <v>0</v>
      </c>
      <c r="AI138" s="5">
        <v>0</v>
      </c>
      <c r="AJ138" s="5">
        <v>0</v>
      </c>
      <c r="AK138" s="94">
        <v>0</v>
      </c>
      <c r="AL138" s="94">
        <v>0</v>
      </c>
      <c r="AM138" s="94">
        <v>0</v>
      </c>
      <c r="AN138" s="94">
        <v>0</v>
      </c>
      <c r="AO138" s="94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5">
        <v>0</v>
      </c>
      <c r="AV138" s="303"/>
    </row>
    <row r="139" spans="1:48" ht="17.25" customHeight="1" x14ac:dyDescent="0.25">
      <c r="A139" s="478"/>
      <c r="B139" s="421"/>
      <c r="C139" s="603"/>
      <c r="D139" s="421"/>
      <c r="E139" s="423"/>
      <c r="F139" s="423"/>
      <c r="G139" s="423"/>
      <c r="H139" s="423"/>
      <c r="I139" s="423"/>
      <c r="J139" s="481"/>
      <c r="K139" s="481"/>
      <c r="L139" s="462"/>
      <c r="M139" s="462"/>
      <c r="N139" s="231">
        <f t="shared" ref="N139:T139" si="50">SUM(N134:N138)</f>
        <v>0</v>
      </c>
      <c r="O139" s="231">
        <f t="shared" si="50"/>
        <v>0</v>
      </c>
      <c r="P139" s="231">
        <f t="shared" si="50"/>
        <v>0</v>
      </c>
      <c r="Q139" s="231">
        <f t="shared" si="50"/>
        <v>0</v>
      </c>
      <c r="R139" s="231">
        <f t="shared" si="50"/>
        <v>5.1384600000000002</v>
      </c>
      <c r="S139" s="231">
        <f t="shared" si="50"/>
        <v>0</v>
      </c>
      <c r="T139" s="231">
        <f t="shared" si="50"/>
        <v>0</v>
      </c>
      <c r="U139" s="232">
        <f t="shared" si="34"/>
        <v>5.1384600000000002</v>
      </c>
      <c r="V139" s="232" t="s">
        <v>11</v>
      </c>
      <c r="W139" s="194">
        <f t="shared" ref="W139:AU139" si="51">SUM(W134:W138)</f>
        <v>0</v>
      </c>
      <c r="X139" s="194">
        <f t="shared" si="51"/>
        <v>0</v>
      </c>
      <c r="Y139" s="194">
        <f t="shared" si="51"/>
        <v>0</v>
      </c>
      <c r="Z139" s="194">
        <f t="shared" si="51"/>
        <v>0</v>
      </c>
      <c r="AA139" s="194">
        <f t="shared" si="51"/>
        <v>0</v>
      </c>
      <c r="AB139" s="194">
        <f t="shared" si="51"/>
        <v>0</v>
      </c>
      <c r="AC139" s="194">
        <f t="shared" si="51"/>
        <v>0</v>
      </c>
      <c r="AD139" s="194">
        <f t="shared" si="51"/>
        <v>0</v>
      </c>
      <c r="AE139" s="194">
        <f t="shared" si="51"/>
        <v>0</v>
      </c>
      <c r="AF139" s="194">
        <f t="shared" si="51"/>
        <v>0</v>
      </c>
      <c r="AG139" s="194">
        <f t="shared" si="51"/>
        <v>0</v>
      </c>
      <c r="AH139" s="231">
        <f t="shared" si="51"/>
        <v>0</v>
      </c>
      <c r="AI139" s="231">
        <f t="shared" si="51"/>
        <v>0</v>
      </c>
      <c r="AJ139" s="231">
        <f t="shared" si="51"/>
        <v>0</v>
      </c>
      <c r="AK139" s="194">
        <f t="shared" si="51"/>
        <v>0</v>
      </c>
      <c r="AL139" s="194">
        <f t="shared" si="51"/>
        <v>0</v>
      </c>
      <c r="AM139" s="194">
        <f t="shared" si="51"/>
        <v>0</v>
      </c>
      <c r="AN139" s="194">
        <f t="shared" si="51"/>
        <v>0</v>
      </c>
      <c r="AO139" s="194">
        <f t="shared" si="51"/>
        <v>0</v>
      </c>
      <c r="AP139" s="194">
        <f t="shared" si="51"/>
        <v>0</v>
      </c>
      <c r="AQ139" s="194">
        <f t="shared" si="51"/>
        <v>0</v>
      </c>
      <c r="AR139" s="194">
        <f t="shared" si="51"/>
        <v>0</v>
      </c>
      <c r="AS139" s="194">
        <f t="shared" si="51"/>
        <v>0</v>
      </c>
      <c r="AT139" s="194">
        <f t="shared" si="51"/>
        <v>0</v>
      </c>
      <c r="AU139" s="231">
        <f t="shared" si="51"/>
        <v>0</v>
      </c>
      <c r="AV139" s="329"/>
    </row>
    <row r="140" spans="1:48" ht="15.75" hidden="1" customHeight="1" x14ac:dyDescent="0.25">
      <c r="A140" s="414" t="s">
        <v>163</v>
      </c>
      <c r="B140" s="415"/>
      <c r="C140" s="415"/>
      <c r="D140" s="415"/>
      <c r="E140" s="415"/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6"/>
      <c r="X140" s="416"/>
      <c r="Y140" s="416"/>
      <c r="Z140" s="416"/>
      <c r="AA140" s="416"/>
      <c r="AB140" s="416"/>
      <c r="AC140" s="416"/>
      <c r="AD140" s="416"/>
      <c r="AE140" s="416"/>
      <c r="AF140" s="416"/>
      <c r="AG140" s="416"/>
      <c r="AH140" s="416"/>
      <c r="AI140" s="416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7"/>
    </row>
    <row r="141" spans="1:48" ht="19.5" customHeight="1" x14ac:dyDescent="0.25">
      <c r="A141" s="472"/>
      <c r="B141" s="421" t="s">
        <v>221</v>
      </c>
      <c r="C141" s="603" t="s">
        <v>76</v>
      </c>
      <c r="D141" s="421" t="s">
        <v>261</v>
      </c>
      <c r="E141" s="423" t="s">
        <v>284</v>
      </c>
      <c r="F141" s="6" t="s">
        <v>18</v>
      </c>
      <c r="G141" s="6" t="s">
        <v>20</v>
      </c>
      <c r="H141" s="6" t="s">
        <v>378</v>
      </c>
      <c r="I141" s="6" t="s">
        <v>308</v>
      </c>
      <c r="J141" s="464">
        <v>2023</v>
      </c>
      <c r="K141" s="464">
        <v>2023</v>
      </c>
      <c r="L141" s="462">
        <v>5.19611</v>
      </c>
      <c r="M141" s="46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5">
        <v>0</v>
      </c>
      <c r="AI141" s="5">
        <v>0</v>
      </c>
      <c r="AJ141" s="5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5">
        <v>0</v>
      </c>
      <c r="AV141" s="303"/>
    </row>
    <row r="142" spans="1:48" ht="19.5" customHeight="1" x14ac:dyDescent="0.25">
      <c r="A142" s="473"/>
      <c r="B142" s="421"/>
      <c r="C142" s="603"/>
      <c r="D142" s="421"/>
      <c r="E142" s="423"/>
      <c r="F142" s="6" t="s">
        <v>19</v>
      </c>
      <c r="G142" s="6" t="s">
        <v>22</v>
      </c>
      <c r="H142" s="6" t="s">
        <v>309</v>
      </c>
      <c r="I142" s="6" t="s">
        <v>309</v>
      </c>
      <c r="J142" s="464"/>
      <c r="K142" s="464"/>
      <c r="L142" s="462"/>
      <c r="M142" s="46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5">
        <v>0</v>
      </c>
      <c r="AI142" s="5">
        <v>0</v>
      </c>
      <c r="AJ142" s="5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5">
        <v>0</v>
      </c>
      <c r="AV142" s="303"/>
    </row>
    <row r="143" spans="1:48" ht="19.5" customHeight="1" x14ac:dyDescent="0.25">
      <c r="A143" s="473"/>
      <c r="B143" s="421"/>
      <c r="C143" s="603"/>
      <c r="D143" s="421"/>
      <c r="E143" s="423"/>
      <c r="F143" s="423" t="s">
        <v>39</v>
      </c>
      <c r="G143" s="423" t="s">
        <v>21</v>
      </c>
      <c r="H143" s="423" t="s">
        <v>302</v>
      </c>
      <c r="I143" s="423" t="s">
        <v>379</v>
      </c>
      <c r="J143" s="464"/>
      <c r="K143" s="464"/>
      <c r="L143" s="462"/>
      <c r="M143" s="46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5">
        <v>0</v>
      </c>
      <c r="AI143" s="5">
        <v>0</v>
      </c>
      <c r="AJ143" s="5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5">
        <v>0</v>
      </c>
      <c r="AV143" s="303"/>
    </row>
    <row r="144" spans="1:48" ht="19.5" customHeight="1" x14ac:dyDescent="0.25">
      <c r="A144" s="473"/>
      <c r="B144" s="421"/>
      <c r="C144" s="603"/>
      <c r="D144" s="421"/>
      <c r="E144" s="423"/>
      <c r="F144" s="423"/>
      <c r="G144" s="423"/>
      <c r="H144" s="423"/>
      <c r="I144" s="423"/>
      <c r="J144" s="464"/>
      <c r="K144" s="464"/>
      <c r="L144" s="462"/>
      <c r="M144" s="46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5">
        <v>0</v>
      </c>
      <c r="AI144" s="5">
        <v>0</v>
      </c>
      <c r="AJ144" s="5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5">
        <v>0</v>
      </c>
      <c r="AV144" s="303"/>
    </row>
    <row r="145" spans="1:48" ht="18" customHeight="1" x14ac:dyDescent="0.25">
      <c r="A145" s="473"/>
      <c r="B145" s="421"/>
      <c r="C145" s="603"/>
      <c r="D145" s="421"/>
      <c r="E145" s="423"/>
      <c r="F145" s="423"/>
      <c r="G145" s="423"/>
      <c r="H145" s="423"/>
      <c r="I145" s="423"/>
      <c r="J145" s="464"/>
      <c r="K145" s="464"/>
      <c r="L145" s="462"/>
      <c r="M145" s="46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5">
        <v>0</v>
      </c>
      <c r="AI145" s="5">
        <v>0</v>
      </c>
      <c r="AJ145" s="5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5">
        <v>0</v>
      </c>
      <c r="AV145" s="303"/>
    </row>
    <row r="146" spans="1:48" ht="17.25" customHeight="1" x14ac:dyDescent="0.25">
      <c r="A146" s="473"/>
      <c r="B146" s="421"/>
      <c r="C146" s="603"/>
      <c r="D146" s="421"/>
      <c r="E146" s="423"/>
      <c r="F146" s="423"/>
      <c r="G146" s="423"/>
      <c r="H146" s="423"/>
      <c r="I146" s="423"/>
      <c r="J146" s="464"/>
      <c r="K146" s="464"/>
      <c r="L146" s="462"/>
      <c r="M146" s="462"/>
      <c r="N146" s="231">
        <f t="shared" ref="N146:T146" si="53">SUM(N141:N145)</f>
        <v>0</v>
      </c>
      <c r="O146" s="231">
        <f t="shared" si="53"/>
        <v>0</v>
      </c>
      <c r="P146" s="231">
        <f t="shared" si="53"/>
        <v>0</v>
      </c>
      <c r="Q146" s="231">
        <f t="shared" si="53"/>
        <v>0</v>
      </c>
      <c r="R146" s="231">
        <f t="shared" si="53"/>
        <v>0.65</v>
      </c>
      <c r="S146" s="231">
        <f t="shared" si="53"/>
        <v>2.2730600000000001</v>
      </c>
      <c r="T146" s="231">
        <f t="shared" si="53"/>
        <v>2.2730600000000001</v>
      </c>
      <c r="U146" s="232">
        <f t="shared" si="52"/>
        <v>5.1961200000000005</v>
      </c>
      <c r="V146" s="232" t="s">
        <v>11</v>
      </c>
      <c r="W146" s="194">
        <f t="shared" ref="W146:AU146" si="54">SUM(W141:W145)</f>
        <v>0</v>
      </c>
      <c r="X146" s="194">
        <f t="shared" si="54"/>
        <v>0</v>
      </c>
      <c r="Y146" s="194">
        <f t="shared" si="54"/>
        <v>0</v>
      </c>
      <c r="Z146" s="194">
        <f t="shared" si="54"/>
        <v>0</v>
      </c>
      <c r="AA146" s="194">
        <f t="shared" si="54"/>
        <v>0</v>
      </c>
      <c r="AB146" s="194">
        <f t="shared" si="54"/>
        <v>0</v>
      </c>
      <c r="AC146" s="194">
        <f t="shared" si="54"/>
        <v>0</v>
      </c>
      <c r="AD146" s="194">
        <f t="shared" si="54"/>
        <v>0</v>
      </c>
      <c r="AE146" s="194">
        <f t="shared" si="54"/>
        <v>0</v>
      </c>
      <c r="AF146" s="194">
        <f t="shared" si="54"/>
        <v>0</v>
      </c>
      <c r="AG146" s="194">
        <f t="shared" si="54"/>
        <v>0</v>
      </c>
      <c r="AH146" s="231">
        <f t="shared" si="54"/>
        <v>0</v>
      </c>
      <c r="AI146" s="231">
        <f t="shared" si="54"/>
        <v>0</v>
      </c>
      <c r="AJ146" s="231">
        <f t="shared" si="54"/>
        <v>0</v>
      </c>
      <c r="AK146" s="194">
        <f t="shared" si="54"/>
        <v>0</v>
      </c>
      <c r="AL146" s="194">
        <f t="shared" si="54"/>
        <v>0</v>
      </c>
      <c r="AM146" s="194">
        <f t="shared" si="54"/>
        <v>0</v>
      </c>
      <c r="AN146" s="194">
        <f t="shared" si="54"/>
        <v>0</v>
      </c>
      <c r="AO146" s="194">
        <f t="shared" si="54"/>
        <v>0</v>
      </c>
      <c r="AP146" s="194">
        <f t="shared" si="54"/>
        <v>0</v>
      </c>
      <c r="AQ146" s="194">
        <f t="shared" si="54"/>
        <v>0</v>
      </c>
      <c r="AR146" s="194">
        <f t="shared" si="54"/>
        <v>0</v>
      </c>
      <c r="AS146" s="194">
        <f t="shared" si="54"/>
        <v>0</v>
      </c>
      <c r="AT146" s="194">
        <f t="shared" si="54"/>
        <v>0</v>
      </c>
      <c r="AU146" s="231">
        <f t="shared" si="54"/>
        <v>0</v>
      </c>
      <c r="AV146" s="329"/>
    </row>
    <row r="147" spans="1:48" ht="19.5" customHeight="1" x14ac:dyDescent="0.25">
      <c r="A147" s="473"/>
      <c r="B147" s="421" t="s">
        <v>222</v>
      </c>
      <c r="C147" s="603" t="s">
        <v>77</v>
      </c>
      <c r="D147" s="421" t="s">
        <v>261</v>
      </c>
      <c r="E147" s="423" t="s">
        <v>285</v>
      </c>
      <c r="F147" s="6" t="s">
        <v>18</v>
      </c>
      <c r="G147" s="6" t="s">
        <v>20</v>
      </c>
      <c r="H147" s="6" t="s">
        <v>378</v>
      </c>
      <c r="I147" s="6" t="s">
        <v>308</v>
      </c>
      <c r="J147" s="464">
        <v>2023</v>
      </c>
      <c r="K147" s="464">
        <v>2024</v>
      </c>
      <c r="L147" s="462">
        <v>6.3138699999999996</v>
      </c>
      <c r="M147" s="46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5">
        <v>0</v>
      </c>
      <c r="AI147" s="5">
        <v>0</v>
      </c>
      <c r="AJ147" s="5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5">
        <v>0</v>
      </c>
      <c r="AV147" s="303"/>
    </row>
    <row r="148" spans="1:48" ht="19.5" customHeight="1" x14ac:dyDescent="0.25">
      <c r="A148" s="473"/>
      <c r="B148" s="421"/>
      <c r="C148" s="603"/>
      <c r="D148" s="421"/>
      <c r="E148" s="423"/>
      <c r="F148" s="6" t="s">
        <v>19</v>
      </c>
      <c r="G148" s="6" t="s">
        <v>22</v>
      </c>
      <c r="H148" s="6" t="s">
        <v>310</v>
      </c>
      <c r="I148" s="6" t="s">
        <v>310</v>
      </c>
      <c r="J148" s="464"/>
      <c r="K148" s="464"/>
      <c r="L148" s="462"/>
      <c r="M148" s="46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5">
        <v>0</v>
      </c>
      <c r="AI148" s="5">
        <v>0</v>
      </c>
      <c r="AJ148" s="5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5">
        <v>0</v>
      </c>
      <c r="AV148" s="303"/>
    </row>
    <row r="149" spans="1:48" ht="19.5" customHeight="1" x14ac:dyDescent="0.25">
      <c r="A149" s="473"/>
      <c r="B149" s="421"/>
      <c r="C149" s="603"/>
      <c r="D149" s="421"/>
      <c r="E149" s="423"/>
      <c r="F149" s="423" t="s">
        <v>39</v>
      </c>
      <c r="G149" s="423" t="s">
        <v>21</v>
      </c>
      <c r="H149" s="423" t="s">
        <v>302</v>
      </c>
      <c r="I149" s="423" t="s">
        <v>379</v>
      </c>
      <c r="J149" s="464"/>
      <c r="K149" s="464"/>
      <c r="L149" s="462"/>
      <c r="M149" s="46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5">
        <v>0</v>
      </c>
      <c r="AI149" s="5">
        <v>0</v>
      </c>
      <c r="AJ149" s="5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5">
        <v>0</v>
      </c>
      <c r="AV149" s="303"/>
    </row>
    <row r="150" spans="1:48" ht="19.5" customHeight="1" x14ac:dyDescent="0.25">
      <c r="A150" s="473"/>
      <c r="B150" s="421"/>
      <c r="C150" s="603"/>
      <c r="D150" s="421"/>
      <c r="E150" s="423"/>
      <c r="F150" s="423"/>
      <c r="G150" s="423"/>
      <c r="H150" s="423"/>
      <c r="I150" s="423"/>
      <c r="J150" s="464"/>
      <c r="K150" s="464"/>
      <c r="L150" s="462"/>
      <c r="M150" s="46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5">
        <v>0</v>
      </c>
      <c r="AI150" s="5">
        <v>0</v>
      </c>
      <c r="AJ150" s="5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5">
        <v>0</v>
      </c>
      <c r="AV150" s="303"/>
    </row>
    <row r="151" spans="1:48" ht="18" customHeight="1" x14ac:dyDescent="0.25">
      <c r="A151" s="473"/>
      <c r="B151" s="421"/>
      <c r="C151" s="603"/>
      <c r="D151" s="421"/>
      <c r="E151" s="423"/>
      <c r="F151" s="423"/>
      <c r="G151" s="423"/>
      <c r="H151" s="423"/>
      <c r="I151" s="423"/>
      <c r="J151" s="464"/>
      <c r="K151" s="464"/>
      <c r="L151" s="462"/>
      <c r="M151" s="46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5">
        <v>0</v>
      </c>
      <c r="AI151" s="5">
        <v>0</v>
      </c>
      <c r="AJ151" s="5">
        <v>0</v>
      </c>
      <c r="AK151" s="94">
        <v>0</v>
      </c>
      <c r="AL151" s="94">
        <v>0</v>
      </c>
      <c r="AM151" s="94">
        <v>0</v>
      </c>
      <c r="AN151" s="94">
        <v>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5">
        <v>0</v>
      </c>
      <c r="AV151" s="303"/>
    </row>
    <row r="152" spans="1:48" ht="17.25" customHeight="1" x14ac:dyDescent="0.25">
      <c r="A152" s="474"/>
      <c r="B152" s="421"/>
      <c r="C152" s="603"/>
      <c r="D152" s="421"/>
      <c r="E152" s="423"/>
      <c r="F152" s="423"/>
      <c r="G152" s="423"/>
      <c r="H152" s="423"/>
      <c r="I152" s="423"/>
      <c r="J152" s="464"/>
      <c r="K152" s="464"/>
      <c r="L152" s="462"/>
      <c r="M152" s="462"/>
      <c r="N152" s="231">
        <f t="shared" ref="N152:T152" si="55">SUM(N147:N151)</f>
        <v>0</v>
      </c>
      <c r="O152" s="231">
        <f t="shared" si="55"/>
        <v>0</v>
      </c>
      <c r="P152" s="231">
        <f t="shared" si="55"/>
        <v>0</v>
      </c>
      <c r="Q152" s="231">
        <f t="shared" si="55"/>
        <v>0</v>
      </c>
      <c r="R152" s="231">
        <f t="shared" si="55"/>
        <v>0.65</v>
      </c>
      <c r="S152" s="231">
        <f t="shared" si="55"/>
        <v>2.8319399999999999</v>
      </c>
      <c r="T152" s="231">
        <f t="shared" si="55"/>
        <v>2.8319399999999999</v>
      </c>
      <c r="U152" s="232">
        <f t="shared" si="52"/>
        <v>6.3138799999999993</v>
      </c>
      <c r="V152" s="232" t="s">
        <v>11</v>
      </c>
      <c r="W152" s="194">
        <f t="shared" ref="W152:AU152" si="56">SUM(W147:W151)</f>
        <v>0</v>
      </c>
      <c r="X152" s="194">
        <f t="shared" si="56"/>
        <v>0</v>
      </c>
      <c r="Y152" s="194">
        <f t="shared" si="56"/>
        <v>0</v>
      </c>
      <c r="Z152" s="194">
        <f t="shared" si="56"/>
        <v>0</v>
      </c>
      <c r="AA152" s="194">
        <f t="shared" si="56"/>
        <v>0</v>
      </c>
      <c r="AB152" s="194">
        <f t="shared" si="56"/>
        <v>0</v>
      </c>
      <c r="AC152" s="194">
        <f t="shared" si="56"/>
        <v>0</v>
      </c>
      <c r="AD152" s="194">
        <f t="shared" si="56"/>
        <v>0</v>
      </c>
      <c r="AE152" s="194">
        <f t="shared" si="56"/>
        <v>0</v>
      </c>
      <c r="AF152" s="194">
        <f t="shared" si="56"/>
        <v>0</v>
      </c>
      <c r="AG152" s="194">
        <f t="shared" si="56"/>
        <v>0</v>
      </c>
      <c r="AH152" s="231">
        <f t="shared" si="56"/>
        <v>0</v>
      </c>
      <c r="AI152" s="231">
        <f t="shared" si="56"/>
        <v>0</v>
      </c>
      <c r="AJ152" s="231">
        <f t="shared" si="56"/>
        <v>0</v>
      </c>
      <c r="AK152" s="194">
        <f t="shared" si="56"/>
        <v>0</v>
      </c>
      <c r="AL152" s="194">
        <f t="shared" si="56"/>
        <v>0</v>
      </c>
      <c r="AM152" s="194">
        <f t="shared" si="56"/>
        <v>0</v>
      </c>
      <c r="AN152" s="194">
        <f t="shared" si="56"/>
        <v>0</v>
      </c>
      <c r="AO152" s="194">
        <f t="shared" si="56"/>
        <v>0</v>
      </c>
      <c r="AP152" s="194">
        <f t="shared" si="56"/>
        <v>0</v>
      </c>
      <c r="AQ152" s="194">
        <f t="shared" si="56"/>
        <v>0</v>
      </c>
      <c r="AR152" s="194">
        <f t="shared" si="56"/>
        <v>0</v>
      </c>
      <c r="AS152" s="194">
        <f t="shared" si="56"/>
        <v>0</v>
      </c>
      <c r="AT152" s="194">
        <f t="shared" si="56"/>
        <v>0</v>
      </c>
      <c r="AU152" s="231">
        <f t="shared" si="56"/>
        <v>0</v>
      </c>
      <c r="AV152" s="329"/>
    </row>
    <row r="153" spans="1:48" ht="15.75" hidden="1" customHeight="1" x14ac:dyDescent="0.25">
      <c r="A153" s="410" t="s">
        <v>26</v>
      </c>
      <c r="B153" s="411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3"/>
    </row>
    <row r="154" spans="1:48" ht="15.75" hidden="1" customHeight="1" x14ac:dyDescent="0.25">
      <c r="A154" s="414" t="s">
        <v>164</v>
      </c>
      <c r="B154" s="415"/>
      <c r="C154" s="415"/>
      <c r="D154" s="415"/>
      <c r="E154" s="415"/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7"/>
    </row>
    <row r="155" spans="1:48" ht="19.5" customHeight="1" x14ac:dyDescent="0.25">
      <c r="A155" s="472"/>
      <c r="B155" s="421" t="s">
        <v>223</v>
      </c>
      <c r="C155" s="603" t="s">
        <v>86</v>
      </c>
      <c r="D155" s="421" t="s">
        <v>264</v>
      </c>
      <c r="E155" s="482" t="s">
        <v>278</v>
      </c>
      <c r="F155" s="6" t="s">
        <v>18</v>
      </c>
      <c r="G155" s="6" t="s">
        <v>20</v>
      </c>
      <c r="H155" s="6" t="s">
        <v>296</v>
      </c>
      <c r="I155" s="6" t="s">
        <v>296</v>
      </c>
      <c r="J155" s="421">
        <v>2017</v>
      </c>
      <c r="K155" s="421" t="s">
        <v>78</v>
      </c>
      <c r="L155" s="462">
        <v>1083.165</v>
      </c>
      <c r="M155" s="46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5">
        <v>0</v>
      </c>
      <c r="AI155" s="5">
        <v>0</v>
      </c>
      <c r="AJ155" s="5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5">
        <v>0</v>
      </c>
      <c r="AV155" s="303"/>
    </row>
    <row r="156" spans="1:48" ht="19.5" customHeight="1" x14ac:dyDescent="0.25">
      <c r="A156" s="473"/>
      <c r="B156" s="421"/>
      <c r="C156" s="603"/>
      <c r="D156" s="421"/>
      <c r="E156" s="483"/>
      <c r="F156" s="6" t="s">
        <v>19</v>
      </c>
      <c r="G156" s="6" t="s">
        <v>22</v>
      </c>
      <c r="H156" s="6" t="s">
        <v>296</v>
      </c>
      <c r="I156" s="6" t="s">
        <v>296</v>
      </c>
      <c r="J156" s="421"/>
      <c r="K156" s="421"/>
      <c r="L156" s="462"/>
      <c r="M156" s="46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5">
        <v>0</v>
      </c>
      <c r="AI156" s="5">
        <v>0</v>
      </c>
      <c r="AJ156" s="5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5">
        <v>0</v>
      </c>
      <c r="AV156" s="303"/>
    </row>
    <row r="157" spans="1:48" ht="19.5" customHeight="1" x14ac:dyDescent="0.25">
      <c r="A157" s="473"/>
      <c r="B157" s="421"/>
      <c r="C157" s="603"/>
      <c r="D157" s="421"/>
      <c r="E157" s="483"/>
      <c r="F157" s="423" t="s">
        <v>39</v>
      </c>
      <c r="G157" s="423" t="s">
        <v>21</v>
      </c>
      <c r="H157" s="423" t="s">
        <v>311</v>
      </c>
      <c r="I157" s="423" t="s">
        <v>312</v>
      </c>
      <c r="J157" s="421"/>
      <c r="K157" s="421"/>
      <c r="L157" s="462"/>
      <c r="M157" s="46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5">
        <v>0</v>
      </c>
      <c r="AI157" s="5">
        <v>0</v>
      </c>
      <c r="AJ157" s="5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5">
        <v>0</v>
      </c>
      <c r="AV157" s="303"/>
    </row>
    <row r="158" spans="1:48" ht="19.5" customHeight="1" x14ac:dyDescent="0.25">
      <c r="A158" s="473"/>
      <c r="B158" s="421"/>
      <c r="C158" s="603"/>
      <c r="D158" s="421"/>
      <c r="E158" s="483"/>
      <c r="F158" s="423"/>
      <c r="G158" s="423"/>
      <c r="H158" s="423"/>
      <c r="I158" s="423"/>
      <c r="J158" s="421"/>
      <c r="K158" s="421"/>
      <c r="L158" s="462"/>
      <c r="M158" s="46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5">
        <v>0</v>
      </c>
      <c r="AI158" s="5">
        <v>0</v>
      </c>
      <c r="AJ158" s="5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5">
        <v>0</v>
      </c>
      <c r="AV158" s="303"/>
    </row>
    <row r="159" spans="1:48" ht="18" customHeight="1" x14ac:dyDescent="0.25">
      <c r="A159" s="473"/>
      <c r="B159" s="421"/>
      <c r="C159" s="603"/>
      <c r="D159" s="421"/>
      <c r="E159" s="483"/>
      <c r="F159" s="423"/>
      <c r="G159" s="423"/>
      <c r="H159" s="423"/>
      <c r="I159" s="423"/>
      <c r="J159" s="421"/>
      <c r="K159" s="421"/>
      <c r="L159" s="462"/>
      <c r="M159" s="46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5">
        <v>0</v>
      </c>
      <c r="AI159" s="5">
        <v>0</v>
      </c>
      <c r="AJ159" s="5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5">
        <v>0</v>
      </c>
      <c r="AV159" s="303"/>
    </row>
    <row r="160" spans="1:48" ht="18" customHeight="1" x14ac:dyDescent="0.25">
      <c r="A160" s="473"/>
      <c r="B160" s="421"/>
      <c r="C160" s="603"/>
      <c r="D160" s="421"/>
      <c r="E160" s="483"/>
      <c r="F160" s="423"/>
      <c r="G160" s="423"/>
      <c r="H160" s="423"/>
      <c r="I160" s="423"/>
      <c r="J160" s="421"/>
      <c r="K160" s="421"/>
      <c r="L160" s="462"/>
      <c r="M160" s="46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5">
        <v>0</v>
      </c>
      <c r="AI160" s="5">
        <v>0</v>
      </c>
      <c r="AJ160" s="5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5">
        <v>0</v>
      </c>
      <c r="AV160" s="303"/>
    </row>
    <row r="161" spans="1:48" ht="18" customHeight="1" x14ac:dyDescent="0.25">
      <c r="A161" s="473"/>
      <c r="B161" s="421"/>
      <c r="C161" s="357"/>
      <c r="D161" s="421"/>
      <c r="E161" s="484"/>
      <c r="F161" s="423"/>
      <c r="G161" s="423"/>
      <c r="H161" s="423"/>
      <c r="I161" s="423"/>
      <c r="J161" s="421"/>
      <c r="K161" s="421"/>
      <c r="L161" s="462"/>
      <c r="M161" s="462"/>
      <c r="N161" s="231">
        <f>SUM(N155:N160)</f>
        <v>560.86031000000003</v>
      </c>
      <c r="O161" s="231">
        <f t="shared" ref="O161:T161" si="58">SUM(O155:O160)</f>
        <v>232.97290999999998</v>
      </c>
      <c r="P161" s="231">
        <f t="shared" si="58"/>
        <v>0</v>
      </c>
      <c r="Q161" s="231">
        <f t="shared" si="58"/>
        <v>0</v>
      </c>
      <c r="R161" s="231">
        <f t="shared" si="58"/>
        <v>0</v>
      </c>
      <c r="S161" s="231">
        <f t="shared" si="58"/>
        <v>0</v>
      </c>
      <c r="T161" s="231">
        <f t="shared" si="58"/>
        <v>0</v>
      </c>
      <c r="U161" s="232">
        <f t="shared" si="57"/>
        <v>793.83321999999998</v>
      </c>
      <c r="V161" s="232" t="s">
        <v>11</v>
      </c>
      <c r="W161" s="194">
        <f t="shared" ref="W161:AU161" si="59">SUM(W155:W160)</f>
        <v>0</v>
      </c>
      <c r="X161" s="194">
        <f t="shared" si="59"/>
        <v>0</v>
      </c>
      <c r="Y161" s="194">
        <f t="shared" si="59"/>
        <v>0</v>
      </c>
      <c r="Z161" s="194">
        <f t="shared" si="59"/>
        <v>0</v>
      </c>
      <c r="AA161" s="194">
        <f t="shared" si="59"/>
        <v>0</v>
      </c>
      <c r="AB161" s="194">
        <f t="shared" si="59"/>
        <v>0</v>
      </c>
      <c r="AC161" s="194">
        <f t="shared" si="59"/>
        <v>0</v>
      </c>
      <c r="AD161" s="194">
        <f t="shared" si="59"/>
        <v>0</v>
      </c>
      <c r="AE161" s="194">
        <f t="shared" si="59"/>
        <v>0</v>
      </c>
      <c r="AF161" s="194">
        <f t="shared" si="59"/>
        <v>0</v>
      </c>
      <c r="AG161" s="194">
        <f t="shared" si="59"/>
        <v>0</v>
      </c>
      <c r="AH161" s="231">
        <f t="shared" si="59"/>
        <v>0</v>
      </c>
      <c r="AI161" s="231">
        <f t="shared" si="59"/>
        <v>0</v>
      </c>
      <c r="AJ161" s="231">
        <f t="shared" si="59"/>
        <v>0</v>
      </c>
      <c r="AK161" s="194">
        <f t="shared" si="59"/>
        <v>0</v>
      </c>
      <c r="AL161" s="194">
        <f t="shared" si="59"/>
        <v>0</v>
      </c>
      <c r="AM161" s="194">
        <f t="shared" si="59"/>
        <v>0</v>
      </c>
      <c r="AN161" s="194">
        <f t="shared" si="59"/>
        <v>0</v>
      </c>
      <c r="AO161" s="194">
        <f t="shared" si="59"/>
        <v>0</v>
      </c>
      <c r="AP161" s="194">
        <f t="shared" si="59"/>
        <v>0</v>
      </c>
      <c r="AQ161" s="194">
        <f t="shared" si="59"/>
        <v>0</v>
      </c>
      <c r="AR161" s="194">
        <f t="shared" si="59"/>
        <v>0</v>
      </c>
      <c r="AS161" s="194">
        <f t="shared" si="59"/>
        <v>0</v>
      </c>
      <c r="AT161" s="194">
        <f t="shared" si="59"/>
        <v>0</v>
      </c>
      <c r="AU161" s="231">
        <f t="shared" si="59"/>
        <v>0</v>
      </c>
      <c r="AV161" s="329"/>
    </row>
    <row r="162" spans="1:48" ht="19.5" customHeight="1" x14ac:dyDescent="0.25">
      <c r="A162" s="473"/>
      <c r="B162" s="421" t="s">
        <v>224</v>
      </c>
      <c r="C162" s="603" t="s">
        <v>89</v>
      </c>
      <c r="D162" s="421" t="s">
        <v>264</v>
      </c>
      <c r="E162" s="421" t="s">
        <v>133</v>
      </c>
      <c r="F162" s="6" t="s">
        <v>18</v>
      </c>
      <c r="G162" s="6" t="s">
        <v>20</v>
      </c>
      <c r="H162" s="6" t="s">
        <v>296</v>
      </c>
      <c r="I162" s="6" t="s">
        <v>296</v>
      </c>
      <c r="J162" s="421" t="s">
        <v>78</v>
      </c>
      <c r="K162" s="421" t="s">
        <v>79</v>
      </c>
      <c r="L162" s="462">
        <v>303.57499999999999</v>
      </c>
      <c r="M162" s="46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5">
        <v>0</v>
      </c>
      <c r="AI162" s="5">
        <v>0</v>
      </c>
      <c r="AJ162" s="5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5">
        <v>0</v>
      </c>
      <c r="AV162" s="583" t="s">
        <v>996</v>
      </c>
    </row>
    <row r="163" spans="1:48" ht="19.5" customHeight="1" x14ac:dyDescent="0.25">
      <c r="A163" s="473"/>
      <c r="B163" s="421"/>
      <c r="C163" s="603"/>
      <c r="D163" s="421"/>
      <c r="E163" s="421"/>
      <c r="F163" s="6" t="s">
        <v>19</v>
      </c>
      <c r="G163" s="6" t="s">
        <v>22</v>
      </c>
      <c r="H163" s="6" t="s">
        <v>296</v>
      </c>
      <c r="I163" s="6" t="s">
        <v>296</v>
      </c>
      <c r="J163" s="421"/>
      <c r="K163" s="421"/>
      <c r="L163" s="462"/>
      <c r="M163" s="46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94">
        <v>74000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0</v>
      </c>
      <c r="AF163" s="94">
        <v>0</v>
      </c>
      <c r="AG163" s="94">
        <v>0</v>
      </c>
      <c r="AH163" s="5">
        <v>0</v>
      </c>
      <c r="AI163" s="5">
        <v>0</v>
      </c>
      <c r="AJ163" s="5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5">
        <v>0</v>
      </c>
      <c r="AV163" s="584"/>
    </row>
    <row r="164" spans="1:48" ht="19.5" customHeight="1" x14ac:dyDescent="0.25">
      <c r="A164" s="473"/>
      <c r="B164" s="421"/>
      <c r="C164" s="603"/>
      <c r="D164" s="421"/>
      <c r="E164" s="421"/>
      <c r="F164" s="423" t="s">
        <v>39</v>
      </c>
      <c r="G164" s="423" t="s">
        <v>21</v>
      </c>
      <c r="H164" s="423" t="s">
        <v>313</v>
      </c>
      <c r="I164" s="423" t="s">
        <v>311</v>
      </c>
      <c r="J164" s="421"/>
      <c r="K164" s="421"/>
      <c r="L164" s="462"/>
      <c r="M164" s="46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5">
        <v>0</v>
      </c>
      <c r="AI164" s="5">
        <v>0</v>
      </c>
      <c r="AJ164" s="5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5">
        <v>0</v>
      </c>
      <c r="AV164" s="584"/>
    </row>
    <row r="165" spans="1:48" ht="19.5" customHeight="1" x14ac:dyDescent="0.25">
      <c r="A165" s="473"/>
      <c r="B165" s="421"/>
      <c r="C165" s="603"/>
      <c r="D165" s="421"/>
      <c r="E165" s="421"/>
      <c r="F165" s="423"/>
      <c r="G165" s="423"/>
      <c r="H165" s="423"/>
      <c r="I165" s="423"/>
      <c r="J165" s="421"/>
      <c r="K165" s="421"/>
      <c r="L165" s="462"/>
      <c r="M165" s="46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5">
        <v>0</v>
      </c>
      <c r="AI165" s="5">
        <v>0</v>
      </c>
      <c r="AJ165" s="5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5">
        <v>0</v>
      </c>
      <c r="AV165" s="584"/>
    </row>
    <row r="166" spans="1:48" ht="18" customHeight="1" x14ac:dyDescent="0.25">
      <c r="A166" s="473"/>
      <c r="B166" s="421"/>
      <c r="C166" s="603"/>
      <c r="D166" s="421"/>
      <c r="E166" s="421"/>
      <c r="F166" s="423"/>
      <c r="G166" s="423"/>
      <c r="H166" s="423"/>
      <c r="I166" s="423"/>
      <c r="J166" s="421"/>
      <c r="K166" s="421"/>
      <c r="L166" s="462"/>
      <c r="M166" s="46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5">
        <v>0</v>
      </c>
      <c r="AI166" s="5">
        <v>0</v>
      </c>
      <c r="AJ166" s="5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5">
        <v>0</v>
      </c>
      <c r="AV166" s="585"/>
    </row>
    <row r="167" spans="1:48" ht="18" customHeight="1" x14ac:dyDescent="0.25">
      <c r="A167" s="473"/>
      <c r="B167" s="421"/>
      <c r="C167" s="603"/>
      <c r="D167" s="421"/>
      <c r="E167" s="421"/>
      <c r="F167" s="423"/>
      <c r="G167" s="423"/>
      <c r="H167" s="423"/>
      <c r="I167" s="423"/>
      <c r="J167" s="421"/>
      <c r="K167" s="421"/>
      <c r="L167" s="462"/>
      <c r="M167" s="462"/>
      <c r="N167" s="231">
        <f t="shared" ref="N167:T167" si="60">SUM(N162:N166)</f>
        <v>0</v>
      </c>
      <c r="O167" s="231">
        <f t="shared" si="60"/>
        <v>0</v>
      </c>
      <c r="P167" s="231">
        <f t="shared" si="60"/>
        <v>0</v>
      </c>
      <c r="Q167" s="231">
        <f t="shared" si="60"/>
        <v>74</v>
      </c>
      <c r="R167" s="231">
        <f t="shared" si="60"/>
        <v>89.944000000000003</v>
      </c>
      <c r="S167" s="231">
        <f t="shared" si="60"/>
        <v>67.206860000000006</v>
      </c>
      <c r="T167" s="231">
        <f t="shared" si="60"/>
        <v>67.206860000000006</v>
      </c>
      <c r="U167" s="232">
        <f t="shared" si="57"/>
        <v>298.35772000000003</v>
      </c>
      <c r="V167" s="232" t="s">
        <v>11</v>
      </c>
      <c r="W167" s="194">
        <f t="shared" ref="W167:AU167" si="61">SUM(W162:W166)</f>
        <v>74000</v>
      </c>
      <c r="X167" s="194">
        <f t="shared" si="61"/>
        <v>0</v>
      </c>
      <c r="Y167" s="194">
        <f t="shared" si="61"/>
        <v>0</v>
      </c>
      <c r="Z167" s="194">
        <f t="shared" si="61"/>
        <v>0</v>
      </c>
      <c r="AA167" s="194">
        <f t="shared" si="61"/>
        <v>0</v>
      </c>
      <c r="AB167" s="194">
        <f t="shared" si="61"/>
        <v>0</v>
      </c>
      <c r="AC167" s="194">
        <f t="shared" si="61"/>
        <v>0</v>
      </c>
      <c r="AD167" s="194">
        <f t="shared" si="61"/>
        <v>0</v>
      </c>
      <c r="AE167" s="194">
        <f t="shared" si="61"/>
        <v>0</v>
      </c>
      <c r="AF167" s="194">
        <f t="shared" si="61"/>
        <v>0</v>
      </c>
      <c r="AG167" s="194">
        <f t="shared" si="61"/>
        <v>0</v>
      </c>
      <c r="AH167" s="231">
        <f t="shared" si="61"/>
        <v>0</v>
      </c>
      <c r="AI167" s="231">
        <f t="shared" si="61"/>
        <v>0</v>
      </c>
      <c r="AJ167" s="231">
        <f t="shared" si="61"/>
        <v>0</v>
      </c>
      <c r="AK167" s="194">
        <f t="shared" si="61"/>
        <v>0</v>
      </c>
      <c r="AL167" s="194">
        <f t="shared" si="61"/>
        <v>0</v>
      </c>
      <c r="AM167" s="194">
        <f t="shared" si="61"/>
        <v>0</v>
      </c>
      <c r="AN167" s="194">
        <f t="shared" si="61"/>
        <v>0</v>
      </c>
      <c r="AO167" s="194">
        <f t="shared" si="61"/>
        <v>0</v>
      </c>
      <c r="AP167" s="194">
        <f t="shared" si="61"/>
        <v>0</v>
      </c>
      <c r="AQ167" s="194">
        <f t="shared" si="61"/>
        <v>0</v>
      </c>
      <c r="AR167" s="194">
        <f t="shared" si="61"/>
        <v>0</v>
      </c>
      <c r="AS167" s="194">
        <f t="shared" si="61"/>
        <v>0</v>
      </c>
      <c r="AT167" s="194">
        <f t="shared" si="61"/>
        <v>0</v>
      </c>
      <c r="AU167" s="231">
        <f t="shared" si="61"/>
        <v>0</v>
      </c>
      <c r="AV167" s="329"/>
    </row>
    <row r="168" spans="1:48" ht="19.5" customHeight="1" x14ac:dyDescent="0.25">
      <c r="A168" s="473"/>
      <c r="B168" s="421" t="s">
        <v>225</v>
      </c>
      <c r="C168" s="603" t="s">
        <v>87</v>
      </c>
      <c r="D168" s="421" t="s">
        <v>264</v>
      </c>
      <c r="E168" s="421" t="s">
        <v>278</v>
      </c>
      <c r="F168" s="6" t="s">
        <v>18</v>
      </c>
      <c r="G168" s="6" t="s">
        <v>20</v>
      </c>
      <c r="H168" s="6" t="s">
        <v>296</v>
      </c>
      <c r="I168" s="6" t="s">
        <v>296</v>
      </c>
      <c r="J168" s="421" t="s">
        <v>80</v>
      </c>
      <c r="K168" s="421" t="s">
        <v>81</v>
      </c>
      <c r="L168" s="462">
        <v>367.79300000000001</v>
      </c>
      <c r="M168" s="46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4">
        <v>0</v>
      </c>
      <c r="X168" s="94">
        <v>0</v>
      </c>
      <c r="Y168" s="94">
        <v>0</v>
      </c>
      <c r="Z168" s="94">
        <v>0</v>
      </c>
      <c r="AA168" s="94">
        <v>0</v>
      </c>
      <c r="AB168" s="94">
        <v>0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5">
        <v>0</v>
      </c>
      <c r="AI168" s="5">
        <v>0</v>
      </c>
      <c r="AJ168" s="5">
        <v>0</v>
      </c>
      <c r="AK168" s="94">
        <v>0</v>
      </c>
      <c r="AL168" s="94">
        <v>0</v>
      </c>
      <c r="AM168" s="94">
        <v>0</v>
      </c>
      <c r="AN168" s="94">
        <v>0</v>
      </c>
      <c r="AO168" s="94">
        <v>0</v>
      </c>
      <c r="AP168" s="94">
        <v>0</v>
      </c>
      <c r="AQ168" s="94">
        <v>0</v>
      </c>
      <c r="AR168" s="94">
        <v>0</v>
      </c>
      <c r="AS168" s="94">
        <v>0</v>
      </c>
      <c r="AT168" s="94">
        <v>0</v>
      </c>
      <c r="AU168" s="5">
        <v>0</v>
      </c>
      <c r="AV168" s="583" t="s">
        <v>996</v>
      </c>
    </row>
    <row r="169" spans="1:48" ht="19.5" customHeight="1" x14ac:dyDescent="0.25">
      <c r="A169" s="473"/>
      <c r="B169" s="421"/>
      <c r="C169" s="603"/>
      <c r="D169" s="421"/>
      <c r="E169" s="421"/>
      <c r="F169" s="6" t="s">
        <v>19</v>
      </c>
      <c r="G169" s="6" t="s">
        <v>22</v>
      </c>
      <c r="H169" s="6" t="s">
        <v>296</v>
      </c>
      <c r="I169" s="6" t="s">
        <v>296</v>
      </c>
      <c r="J169" s="421"/>
      <c r="K169" s="421"/>
      <c r="L169" s="462"/>
      <c r="M169" s="46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94">
        <v>90000</v>
      </c>
      <c r="X169" s="94">
        <v>0</v>
      </c>
      <c r="Y169" s="94">
        <v>0</v>
      </c>
      <c r="Z169" s="94">
        <v>0</v>
      </c>
      <c r="AA169" s="94">
        <v>0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5">
        <v>0</v>
      </c>
      <c r="AI169" s="5">
        <v>0</v>
      </c>
      <c r="AJ169" s="5">
        <v>0</v>
      </c>
      <c r="AK169" s="94">
        <v>0</v>
      </c>
      <c r="AL169" s="94">
        <v>0</v>
      </c>
      <c r="AM169" s="94">
        <v>0</v>
      </c>
      <c r="AN169" s="94">
        <v>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5">
        <v>0</v>
      </c>
      <c r="AV169" s="584"/>
    </row>
    <row r="170" spans="1:48" ht="19.5" customHeight="1" x14ac:dyDescent="0.25">
      <c r="A170" s="473"/>
      <c r="B170" s="421"/>
      <c r="C170" s="603"/>
      <c r="D170" s="421"/>
      <c r="E170" s="421"/>
      <c r="F170" s="423" t="s">
        <v>39</v>
      </c>
      <c r="G170" s="423" t="s">
        <v>21</v>
      </c>
      <c r="H170" s="423" t="s">
        <v>314</v>
      </c>
      <c r="I170" s="423" t="s">
        <v>315</v>
      </c>
      <c r="J170" s="421"/>
      <c r="K170" s="421"/>
      <c r="L170" s="462"/>
      <c r="M170" s="46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5">
        <v>0</v>
      </c>
      <c r="AI170" s="5">
        <v>0</v>
      </c>
      <c r="AJ170" s="5">
        <v>0</v>
      </c>
      <c r="AK170" s="94">
        <v>0</v>
      </c>
      <c r="AL170" s="94">
        <v>0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5">
        <v>0</v>
      </c>
      <c r="AV170" s="584"/>
    </row>
    <row r="171" spans="1:48" ht="19.5" customHeight="1" x14ac:dyDescent="0.25">
      <c r="A171" s="473"/>
      <c r="B171" s="421"/>
      <c r="C171" s="603"/>
      <c r="D171" s="421"/>
      <c r="E171" s="421"/>
      <c r="F171" s="423"/>
      <c r="G171" s="423"/>
      <c r="H171" s="423"/>
      <c r="I171" s="423"/>
      <c r="J171" s="421"/>
      <c r="K171" s="421"/>
      <c r="L171" s="462"/>
      <c r="M171" s="46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5">
        <v>0</v>
      </c>
      <c r="AI171" s="5">
        <v>0</v>
      </c>
      <c r="AJ171" s="5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5">
        <v>0</v>
      </c>
      <c r="AV171" s="584"/>
    </row>
    <row r="172" spans="1:48" ht="18" customHeight="1" x14ac:dyDescent="0.25">
      <c r="A172" s="473"/>
      <c r="B172" s="421"/>
      <c r="C172" s="603"/>
      <c r="D172" s="421"/>
      <c r="E172" s="421"/>
      <c r="F172" s="423"/>
      <c r="G172" s="423"/>
      <c r="H172" s="423"/>
      <c r="I172" s="423"/>
      <c r="J172" s="421"/>
      <c r="K172" s="421"/>
      <c r="L172" s="462"/>
      <c r="M172" s="46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5">
        <v>0</v>
      </c>
      <c r="AI172" s="5">
        <v>0</v>
      </c>
      <c r="AJ172" s="5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5">
        <v>0</v>
      </c>
      <c r="AV172" s="585"/>
    </row>
    <row r="173" spans="1:48" ht="18" customHeight="1" x14ac:dyDescent="0.25">
      <c r="A173" s="473"/>
      <c r="B173" s="421"/>
      <c r="C173" s="603"/>
      <c r="D173" s="421"/>
      <c r="E173" s="421"/>
      <c r="F173" s="423"/>
      <c r="G173" s="423"/>
      <c r="H173" s="423"/>
      <c r="I173" s="423"/>
      <c r="J173" s="421"/>
      <c r="K173" s="421"/>
      <c r="L173" s="462"/>
      <c r="M173" s="462"/>
      <c r="N173" s="231">
        <f t="shared" ref="N173:T173" si="62">SUM(N168:N172)</f>
        <v>16.268999999999998</v>
      </c>
      <c r="O173" s="231">
        <f t="shared" si="62"/>
        <v>13.77323</v>
      </c>
      <c r="P173" s="231">
        <f t="shared" si="62"/>
        <v>12.942970000000001</v>
      </c>
      <c r="Q173" s="231">
        <f t="shared" si="62"/>
        <v>90</v>
      </c>
      <c r="R173" s="231">
        <f t="shared" si="62"/>
        <v>8.9741099999999996</v>
      </c>
      <c r="S173" s="231">
        <f t="shared" si="62"/>
        <v>50</v>
      </c>
      <c r="T173" s="231">
        <f t="shared" si="62"/>
        <v>50</v>
      </c>
      <c r="U173" s="232">
        <f t="shared" si="57"/>
        <v>241.95930999999999</v>
      </c>
      <c r="V173" s="232" t="s">
        <v>11</v>
      </c>
      <c r="W173" s="194">
        <f t="shared" ref="W173:AU173" si="63">SUM(W168:W172)</f>
        <v>90000</v>
      </c>
      <c r="X173" s="194">
        <f t="shared" si="63"/>
        <v>0</v>
      </c>
      <c r="Y173" s="194">
        <f t="shared" si="63"/>
        <v>0</v>
      </c>
      <c r="Z173" s="194">
        <f t="shared" si="63"/>
        <v>0</v>
      </c>
      <c r="AA173" s="194">
        <f t="shared" si="63"/>
        <v>0</v>
      </c>
      <c r="AB173" s="194">
        <f t="shared" si="63"/>
        <v>0</v>
      </c>
      <c r="AC173" s="194">
        <f t="shared" si="63"/>
        <v>0</v>
      </c>
      <c r="AD173" s="194">
        <f t="shared" si="63"/>
        <v>0</v>
      </c>
      <c r="AE173" s="194">
        <f t="shared" si="63"/>
        <v>0</v>
      </c>
      <c r="AF173" s="194">
        <f t="shared" si="63"/>
        <v>0</v>
      </c>
      <c r="AG173" s="194">
        <f t="shared" si="63"/>
        <v>0</v>
      </c>
      <c r="AH173" s="231">
        <f t="shared" si="63"/>
        <v>0</v>
      </c>
      <c r="AI173" s="231">
        <f t="shared" si="63"/>
        <v>0</v>
      </c>
      <c r="AJ173" s="231">
        <f t="shared" si="63"/>
        <v>0</v>
      </c>
      <c r="AK173" s="194">
        <f t="shared" si="63"/>
        <v>0</v>
      </c>
      <c r="AL173" s="194">
        <f t="shared" si="63"/>
        <v>0</v>
      </c>
      <c r="AM173" s="194">
        <f t="shared" si="63"/>
        <v>0</v>
      </c>
      <c r="AN173" s="194">
        <f t="shared" si="63"/>
        <v>0</v>
      </c>
      <c r="AO173" s="194">
        <f t="shared" si="63"/>
        <v>0</v>
      </c>
      <c r="AP173" s="194">
        <f t="shared" si="63"/>
        <v>0</v>
      </c>
      <c r="AQ173" s="194">
        <f t="shared" si="63"/>
        <v>0</v>
      </c>
      <c r="AR173" s="194">
        <f t="shared" si="63"/>
        <v>0</v>
      </c>
      <c r="AS173" s="194">
        <f t="shared" si="63"/>
        <v>0</v>
      </c>
      <c r="AT173" s="194">
        <f t="shared" si="63"/>
        <v>0</v>
      </c>
      <c r="AU173" s="231">
        <f t="shared" si="63"/>
        <v>0</v>
      </c>
      <c r="AV173" s="329"/>
    </row>
    <row r="174" spans="1:48" ht="19.5" customHeight="1" x14ac:dyDescent="0.25">
      <c r="A174" s="473"/>
      <c r="B174" s="421" t="s">
        <v>226</v>
      </c>
      <c r="C174" s="603" t="s">
        <v>88</v>
      </c>
      <c r="D174" s="421" t="s">
        <v>264</v>
      </c>
      <c r="E174" s="421" t="s">
        <v>134</v>
      </c>
      <c r="F174" s="6" t="s">
        <v>18</v>
      </c>
      <c r="G174" s="6" t="s">
        <v>20</v>
      </c>
      <c r="H174" s="6" t="s">
        <v>296</v>
      </c>
      <c r="I174" s="6" t="s">
        <v>296</v>
      </c>
      <c r="J174" s="421" t="s">
        <v>82</v>
      </c>
      <c r="K174" s="421" t="s">
        <v>82</v>
      </c>
      <c r="L174" s="462">
        <v>8.2159999999999993</v>
      </c>
      <c r="M174" s="46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5">
        <v>0</v>
      </c>
      <c r="AI174" s="5">
        <v>0</v>
      </c>
      <c r="AJ174" s="5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5">
        <v>0</v>
      </c>
      <c r="AV174" s="583" t="s">
        <v>987</v>
      </c>
    </row>
    <row r="175" spans="1:48" ht="22.5" customHeight="1" x14ac:dyDescent="0.25">
      <c r="A175" s="473"/>
      <c r="B175" s="421"/>
      <c r="C175" s="603"/>
      <c r="D175" s="421"/>
      <c r="E175" s="421"/>
      <c r="F175" s="6" t="s">
        <v>19</v>
      </c>
      <c r="G175" s="6" t="s">
        <v>22</v>
      </c>
      <c r="H175" s="6" t="s">
        <v>296</v>
      </c>
      <c r="I175" s="6" t="s">
        <v>296</v>
      </c>
      <c r="J175" s="421"/>
      <c r="K175" s="421"/>
      <c r="L175" s="462"/>
      <c r="M175" s="46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4">
        <v>8215.9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0</v>
      </c>
      <c r="AF175" s="94">
        <v>0</v>
      </c>
      <c r="AG175" s="94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4">
        <f>AK176</f>
        <v>1185.06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5">
        <v>0</v>
      </c>
      <c r="AV175" s="584"/>
    </row>
    <row r="176" spans="1:48" s="276" customFormat="1" ht="27.75" hidden="1" customHeight="1" x14ac:dyDescent="0.2">
      <c r="A176" s="473"/>
      <c r="B176" s="421"/>
      <c r="C176" s="603"/>
      <c r="D176" s="421"/>
      <c r="E176" s="421"/>
      <c r="F176" s="273"/>
      <c r="G176" s="273"/>
      <c r="H176" s="273"/>
      <c r="I176" s="273"/>
      <c r="J176" s="421"/>
      <c r="K176" s="421"/>
      <c r="L176" s="462"/>
      <c r="M176" s="462"/>
      <c r="N176" s="274"/>
      <c r="O176" s="274"/>
      <c r="P176" s="274"/>
      <c r="Q176" s="274"/>
      <c r="R176" s="274"/>
      <c r="S176" s="274"/>
      <c r="T176" s="274"/>
      <c r="U176" s="274"/>
      <c r="V176" s="277" t="s">
        <v>927</v>
      </c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8"/>
      <c r="AI176" s="278"/>
      <c r="AJ176" s="278"/>
      <c r="AK176" s="275">
        <v>1185.06</v>
      </c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4"/>
      <c r="AV176" s="584"/>
    </row>
    <row r="177" spans="1:48" ht="19.5" customHeight="1" x14ac:dyDescent="0.25">
      <c r="A177" s="473"/>
      <c r="B177" s="421"/>
      <c r="C177" s="603"/>
      <c r="D177" s="421"/>
      <c r="E177" s="421"/>
      <c r="F177" s="423" t="s">
        <v>39</v>
      </c>
      <c r="G177" s="423" t="s">
        <v>21</v>
      </c>
      <c r="H177" s="423" t="s">
        <v>296</v>
      </c>
      <c r="I177" s="423" t="s">
        <v>316</v>
      </c>
      <c r="J177" s="421"/>
      <c r="K177" s="421"/>
      <c r="L177" s="462"/>
      <c r="M177" s="46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5">
        <v>0</v>
      </c>
      <c r="AI177" s="5">
        <v>0</v>
      </c>
      <c r="AJ177" s="5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5">
        <v>0</v>
      </c>
      <c r="AV177" s="584"/>
    </row>
    <row r="178" spans="1:48" ht="19.5" customHeight="1" x14ac:dyDescent="0.25">
      <c r="A178" s="473"/>
      <c r="B178" s="421"/>
      <c r="C178" s="603"/>
      <c r="D178" s="421"/>
      <c r="E178" s="421"/>
      <c r="F178" s="423"/>
      <c r="G178" s="423"/>
      <c r="H178" s="423"/>
      <c r="I178" s="423"/>
      <c r="J178" s="421"/>
      <c r="K178" s="421"/>
      <c r="L178" s="462"/>
      <c r="M178" s="46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4">
        <v>0</v>
      </c>
      <c r="X178" s="94">
        <v>0</v>
      </c>
      <c r="Y178" s="94">
        <v>0</v>
      </c>
      <c r="Z178" s="94">
        <v>0</v>
      </c>
      <c r="AA178" s="94">
        <v>0</v>
      </c>
      <c r="AB178" s="94">
        <v>0</v>
      </c>
      <c r="AC178" s="94">
        <v>0</v>
      </c>
      <c r="AD178" s="94">
        <v>0</v>
      </c>
      <c r="AE178" s="94">
        <v>0</v>
      </c>
      <c r="AF178" s="94">
        <v>0</v>
      </c>
      <c r="AG178" s="94">
        <v>0</v>
      </c>
      <c r="AH178" s="5">
        <v>0</v>
      </c>
      <c r="AI178" s="5">
        <v>0</v>
      </c>
      <c r="AJ178" s="5">
        <v>0</v>
      </c>
      <c r="AK178" s="94">
        <v>0</v>
      </c>
      <c r="AL178" s="94">
        <v>0</v>
      </c>
      <c r="AM178" s="94">
        <v>0</v>
      </c>
      <c r="AN178" s="94">
        <v>0</v>
      </c>
      <c r="AO178" s="94">
        <v>0</v>
      </c>
      <c r="AP178" s="94">
        <v>0</v>
      </c>
      <c r="AQ178" s="94">
        <v>0</v>
      </c>
      <c r="AR178" s="94">
        <v>0</v>
      </c>
      <c r="AS178" s="94">
        <v>0</v>
      </c>
      <c r="AT178" s="94">
        <v>0</v>
      </c>
      <c r="AU178" s="5">
        <v>0</v>
      </c>
      <c r="AV178" s="584"/>
    </row>
    <row r="179" spans="1:48" ht="18" customHeight="1" x14ac:dyDescent="0.25">
      <c r="A179" s="473"/>
      <c r="B179" s="421"/>
      <c r="C179" s="603"/>
      <c r="D179" s="421"/>
      <c r="E179" s="421"/>
      <c r="F179" s="423"/>
      <c r="G179" s="423"/>
      <c r="H179" s="423"/>
      <c r="I179" s="423"/>
      <c r="J179" s="421"/>
      <c r="K179" s="421"/>
      <c r="L179" s="462"/>
      <c r="M179" s="46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0</v>
      </c>
      <c r="AF179" s="94">
        <v>0</v>
      </c>
      <c r="AG179" s="94">
        <v>0</v>
      </c>
      <c r="AH179" s="5">
        <v>0</v>
      </c>
      <c r="AI179" s="5">
        <v>0</v>
      </c>
      <c r="AJ179" s="5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0</v>
      </c>
      <c r="AQ179" s="94">
        <v>0</v>
      </c>
      <c r="AR179" s="94">
        <v>0</v>
      </c>
      <c r="AS179" s="94">
        <v>0</v>
      </c>
      <c r="AT179" s="94">
        <v>0</v>
      </c>
      <c r="AU179" s="5">
        <v>0</v>
      </c>
      <c r="AV179" s="586"/>
    </row>
    <row r="180" spans="1:48" ht="18" customHeight="1" x14ac:dyDescent="0.25">
      <c r="A180" s="473"/>
      <c r="B180" s="421"/>
      <c r="C180" s="603"/>
      <c r="D180" s="421"/>
      <c r="E180" s="421"/>
      <c r="F180" s="423"/>
      <c r="G180" s="423"/>
      <c r="H180" s="423"/>
      <c r="I180" s="423"/>
      <c r="J180" s="421"/>
      <c r="K180" s="421"/>
      <c r="L180" s="462"/>
      <c r="M180" s="462"/>
      <c r="N180" s="231">
        <f t="shared" ref="N180:T180" si="66">SUM(N174:N179)</f>
        <v>0</v>
      </c>
      <c r="O180" s="231">
        <f t="shared" si="66"/>
        <v>0</v>
      </c>
      <c r="P180" s="231">
        <f t="shared" si="66"/>
        <v>0</v>
      </c>
      <c r="Q180" s="231">
        <f t="shared" si="66"/>
        <v>8.2158999999999995</v>
      </c>
      <c r="R180" s="231">
        <f t="shared" si="66"/>
        <v>0</v>
      </c>
      <c r="S180" s="231">
        <f t="shared" si="66"/>
        <v>0</v>
      </c>
      <c r="T180" s="231">
        <f t="shared" si="66"/>
        <v>0</v>
      </c>
      <c r="U180" s="232">
        <f t="shared" si="57"/>
        <v>8.2158999999999995</v>
      </c>
      <c r="V180" s="232" t="s">
        <v>11</v>
      </c>
      <c r="W180" s="194">
        <f>SUM(W174:W179)</f>
        <v>8215.9</v>
      </c>
      <c r="X180" s="194">
        <f t="shared" ref="X180:AU180" si="67">SUM(X174:X179)</f>
        <v>0</v>
      </c>
      <c r="Y180" s="194">
        <f t="shared" si="67"/>
        <v>0</v>
      </c>
      <c r="Z180" s="194">
        <f t="shared" si="67"/>
        <v>0</v>
      </c>
      <c r="AA180" s="194">
        <f t="shared" si="67"/>
        <v>0</v>
      </c>
      <c r="AB180" s="194">
        <f t="shared" si="67"/>
        <v>0</v>
      </c>
      <c r="AC180" s="194">
        <f t="shared" si="67"/>
        <v>0</v>
      </c>
      <c r="AD180" s="194">
        <f t="shared" si="67"/>
        <v>0</v>
      </c>
      <c r="AE180" s="194">
        <f t="shared" si="67"/>
        <v>0</v>
      </c>
      <c r="AF180" s="194">
        <f t="shared" si="67"/>
        <v>0</v>
      </c>
      <c r="AG180" s="194">
        <f t="shared" ref="AG180:AJ180" si="68">AG175+AG177+AG178+AG179</f>
        <v>0</v>
      </c>
      <c r="AH180" s="194">
        <f t="shared" si="68"/>
        <v>0</v>
      </c>
      <c r="AI180" s="194">
        <f t="shared" si="68"/>
        <v>0</v>
      </c>
      <c r="AJ180" s="194">
        <f t="shared" si="68"/>
        <v>0</v>
      </c>
      <c r="AK180" s="194">
        <f>AK175+AK177+AK178+AK179</f>
        <v>1185.06</v>
      </c>
      <c r="AL180" s="194">
        <f t="shared" si="67"/>
        <v>0</v>
      </c>
      <c r="AM180" s="194">
        <f t="shared" si="67"/>
        <v>0</v>
      </c>
      <c r="AN180" s="194">
        <f t="shared" si="67"/>
        <v>0</v>
      </c>
      <c r="AO180" s="194">
        <f t="shared" si="67"/>
        <v>0</v>
      </c>
      <c r="AP180" s="194">
        <f t="shared" si="67"/>
        <v>0</v>
      </c>
      <c r="AQ180" s="194">
        <f t="shared" si="67"/>
        <v>0</v>
      </c>
      <c r="AR180" s="194">
        <f t="shared" si="67"/>
        <v>0</v>
      </c>
      <c r="AS180" s="194">
        <f t="shared" si="67"/>
        <v>0</v>
      </c>
      <c r="AT180" s="194">
        <f t="shared" si="67"/>
        <v>0</v>
      </c>
      <c r="AU180" s="231">
        <f t="shared" si="67"/>
        <v>0</v>
      </c>
      <c r="AV180" s="329"/>
    </row>
    <row r="181" spans="1:48" ht="18" customHeight="1" x14ac:dyDescent="0.25">
      <c r="A181" s="473"/>
      <c r="B181" s="421" t="s">
        <v>227</v>
      </c>
      <c r="C181" s="603" t="s">
        <v>83</v>
      </c>
      <c r="D181" s="421" t="s">
        <v>264</v>
      </c>
      <c r="E181" s="421" t="s">
        <v>279</v>
      </c>
      <c r="F181" s="6" t="s">
        <v>18</v>
      </c>
      <c r="G181" s="6" t="s">
        <v>20</v>
      </c>
      <c r="H181" s="6" t="s">
        <v>296</v>
      </c>
      <c r="I181" s="6" t="s">
        <v>296</v>
      </c>
      <c r="J181" s="421" t="s">
        <v>82</v>
      </c>
      <c r="K181" s="421" t="s">
        <v>82</v>
      </c>
      <c r="L181" s="462">
        <v>40</v>
      </c>
      <c r="M181" s="46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0</v>
      </c>
      <c r="AC181" s="94">
        <v>0</v>
      </c>
      <c r="AD181" s="94">
        <v>0</v>
      </c>
      <c r="AE181" s="94">
        <v>0</v>
      </c>
      <c r="AF181" s="94">
        <v>0</v>
      </c>
      <c r="AG181" s="94">
        <v>0</v>
      </c>
      <c r="AH181" s="5">
        <v>0</v>
      </c>
      <c r="AI181" s="5">
        <v>0</v>
      </c>
      <c r="AJ181" s="5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5">
        <v>0</v>
      </c>
      <c r="AV181" s="303"/>
    </row>
    <row r="182" spans="1:48" ht="20.25" customHeight="1" x14ac:dyDescent="0.25">
      <c r="A182" s="473"/>
      <c r="B182" s="421"/>
      <c r="C182" s="603"/>
      <c r="D182" s="421"/>
      <c r="E182" s="421"/>
      <c r="F182" s="6" t="s">
        <v>19</v>
      </c>
      <c r="G182" s="6" t="s">
        <v>22</v>
      </c>
      <c r="H182" s="6" t="s">
        <v>296</v>
      </c>
      <c r="I182" s="6" t="s">
        <v>296</v>
      </c>
      <c r="J182" s="421"/>
      <c r="K182" s="421"/>
      <c r="L182" s="462"/>
      <c r="M182" s="46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94">
        <f>SUM(W183:W185)</f>
        <v>0</v>
      </c>
      <c r="X182" s="94">
        <f t="shared" ref="X182:AU182" si="70">SUM(X183:X185)</f>
        <v>0</v>
      </c>
      <c r="Y182" s="94">
        <f t="shared" si="70"/>
        <v>0</v>
      </c>
      <c r="Z182" s="94">
        <f t="shared" si="70"/>
        <v>0</v>
      </c>
      <c r="AA182" s="94">
        <f t="shared" si="70"/>
        <v>0</v>
      </c>
      <c r="AB182" s="94">
        <f t="shared" si="70"/>
        <v>0</v>
      </c>
      <c r="AC182" s="94">
        <f t="shared" si="70"/>
        <v>0</v>
      </c>
      <c r="AD182" s="94">
        <f t="shared" si="70"/>
        <v>0</v>
      </c>
      <c r="AE182" s="94">
        <f t="shared" si="70"/>
        <v>0</v>
      </c>
      <c r="AF182" s="94">
        <f t="shared" si="70"/>
        <v>0</v>
      </c>
      <c r="AG182" s="94">
        <f t="shared" si="70"/>
        <v>0</v>
      </c>
      <c r="AH182" s="94">
        <f t="shared" si="70"/>
        <v>0</v>
      </c>
      <c r="AI182" s="94">
        <f t="shared" si="70"/>
        <v>0</v>
      </c>
      <c r="AJ182" s="94">
        <f t="shared" si="70"/>
        <v>0</v>
      </c>
      <c r="AK182" s="94">
        <f t="shared" si="70"/>
        <v>0</v>
      </c>
      <c r="AL182" s="94">
        <f t="shared" si="70"/>
        <v>0</v>
      </c>
      <c r="AM182" s="94">
        <f t="shared" si="70"/>
        <v>0</v>
      </c>
      <c r="AN182" s="94">
        <f t="shared" si="70"/>
        <v>0</v>
      </c>
      <c r="AO182" s="94">
        <f t="shared" si="70"/>
        <v>0</v>
      </c>
      <c r="AP182" s="94">
        <f t="shared" si="70"/>
        <v>0</v>
      </c>
      <c r="AQ182" s="94">
        <f t="shared" si="70"/>
        <v>0</v>
      </c>
      <c r="AR182" s="94">
        <f t="shared" si="70"/>
        <v>0</v>
      </c>
      <c r="AS182" s="94">
        <f t="shared" si="70"/>
        <v>0</v>
      </c>
      <c r="AT182" s="94">
        <f t="shared" si="70"/>
        <v>0</v>
      </c>
      <c r="AU182" s="94">
        <f t="shared" si="70"/>
        <v>0</v>
      </c>
      <c r="AV182" s="303"/>
    </row>
    <row r="183" spans="1:48" s="276" customFormat="1" ht="30.75" hidden="1" customHeight="1" x14ac:dyDescent="0.2">
      <c r="A183" s="473"/>
      <c r="B183" s="421"/>
      <c r="C183" s="603"/>
      <c r="D183" s="421"/>
      <c r="E183" s="421"/>
      <c r="F183" s="273"/>
      <c r="G183" s="273"/>
      <c r="H183" s="273"/>
      <c r="I183" s="273"/>
      <c r="J183" s="421"/>
      <c r="K183" s="421"/>
      <c r="L183" s="462"/>
      <c r="M183" s="462"/>
      <c r="N183" s="274"/>
      <c r="O183" s="274"/>
      <c r="P183" s="274"/>
      <c r="Q183" s="274"/>
      <c r="R183" s="274"/>
      <c r="S183" s="274"/>
      <c r="T183" s="274"/>
      <c r="U183" s="274"/>
      <c r="V183" s="274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4"/>
      <c r="AI183" s="274"/>
      <c r="AJ183" s="274"/>
      <c r="AK183" s="275"/>
      <c r="AL183" s="275"/>
      <c r="AM183" s="275"/>
      <c r="AN183" s="275"/>
      <c r="AO183" s="275"/>
      <c r="AP183" s="275"/>
      <c r="AQ183" s="275"/>
      <c r="AR183" s="275"/>
      <c r="AS183" s="275"/>
      <c r="AT183" s="275"/>
      <c r="AU183" s="274"/>
      <c r="AV183" s="331"/>
    </row>
    <row r="184" spans="1:48" s="276" customFormat="1" ht="24" hidden="1" customHeight="1" x14ac:dyDescent="0.2">
      <c r="A184" s="473"/>
      <c r="B184" s="421"/>
      <c r="C184" s="603"/>
      <c r="D184" s="421"/>
      <c r="E184" s="421"/>
      <c r="F184" s="273"/>
      <c r="G184" s="273"/>
      <c r="H184" s="273"/>
      <c r="I184" s="273"/>
      <c r="J184" s="421"/>
      <c r="K184" s="421"/>
      <c r="L184" s="462"/>
      <c r="M184" s="462"/>
      <c r="N184" s="274"/>
      <c r="O184" s="274"/>
      <c r="P184" s="274"/>
      <c r="Q184" s="274"/>
      <c r="R184" s="274"/>
      <c r="S184" s="274"/>
      <c r="T184" s="274"/>
      <c r="U184" s="274"/>
      <c r="V184" s="274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4"/>
      <c r="AI184" s="274"/>
      <c r="AJ184" s="274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4"/>
      <c r="AV184" s="331"/>
    </row>
    <row r="185" spans="1:48" s="276" customFormat="1" ht="24" hidden="1" customHeight="1" x14ac:dyDescent="0.2">
      <c r="A185" s="473"/>
      <c r="B185" s="421"/>
      <c r="C185" s="603"/>
      <c r="D185" s="421"/>
      <c r="E185" s="421"/>
      <c r="F185" s="273"/>
      <c r="G185" s="273"/>
      <c r="H185" s="273"/>
      <c r="I185" s="273"/>
      <c r="J185" s="421"/>
      <c r="K185" s="421"/>
      <c r="L185" s="462"/>
      <c r="M185" s="462"/>
      <c r="N185" s="274"/>
      <c r="O185" s="274"/>
      <c r="P185" s="274"/>
      <c r="Q185" s="274"/>
      <c r="R185" s="274"/>
      <c r="S185" s="274"/>
      <c r="T185" s="274"/>
      <c r="U185" s="274"/>
      <c r="V185" s="274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4"/>
      <c r="AI185" s="274"/>
      <c r="AJ185" s="274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4"/>
      <c r="AV185" s="331"/>
    </row>
    <row r="186" spans="1:48" ht="19.5" customHeight="1" x14ac:dyDescent="0.25">
      <c r="A186" s="473"/>
      <c r="B186" s="421"/>
      <c r="C186" s="603"/>
      <c r="D186" s="421"/>
      <c r="E186" s="421"/>
      <c r="F186" s="423" t="s">
        <v>39</v>
      </c>
      <c r="G186" s="423" t="s">
        <v>21</v>
      </c>
      <c r="H186" s="423" t="s">
        <v>317</v>
      </c>
      <c r="I186" s="423" t="s">
        <v>318</v>
      </c>
      <c r="J186" s="421"/>
      <c r="K186" s="421"/>
      <c r="L186" s="462"/>
      <c r="M186" s="46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4">
        <v>0</v>
      </c>
      <c r="X186" s="94">
        <v>0</v>
      </c>
      <c r="Y186" s="94">
        <v>0</v>
      </c>
      <c r="Z186" s="94">
        <v>0</v>
      </c>
      <c r="AA186" s="94">
        <v>0</v>
      </c>
      <c r="AB186" s="94">
        <v>0</v>
      </c>
      <c r="AC186" s="94">
        <v>0</v>
      </c>
      <c r="AD186" s="94">
        <v>0</v>
      </c>
      <c r="AE186" s="94">
        <v>0</v>
      </c>
      <c r="AF186" s="94">
        <v>0</v>
      </c>
      <c r="AG186" s="94">
        <v>0</v>
      </c>
      <c r="AH186" s="5">
        <v>0</v>
      </c>
      <c r="AI186" s="5">
        <v>0</v>
      </c>
      <c r="AJ186" s="5">
        <v>0</v>
      </c>
      <c r="AK186" s="94">
        <v>0</v>
      </c>
      <c r="AL186" s="94">
        <v>0</v>
      </c>
      <c r="AM186" s="94">
        <v>0</v>
      </c>
      <c r="AN186" s="94">
        <v>0</v>
      </c>
      <c r="AO186" s="94">
        <v>0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5">
        <v>0</v>
      </c>
      <c r="AV186" s="303"/>
    </row>
    <row r="187" spans="1:48" ht="19.5" customHeight="1" x14ac:dyDescent="0.25">
      <c r="A187" s="473"/>
      <c r="B187" s="421"/>
      <c r="C187" s="603"/>
      <c r="D187" s="421"/>
      <c r="E187" s="421"/>
      <c r="F187" s="423"/>
      <c r="G187" s="423"/>
      <c r="H187" s="423"/>
      <c r="I187" s="423"/>
      <c r="J187" s="421"/>
      <c r="K187" s="421"/>
      <c r="L187" s="462"/>
      <c r="M187" s="46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5">
        <v>0</v>
      </c>
      <c r="AI187" s="5">
        <v>0</v>
      </c>
      <c r="AJ187" s="5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5">
        <v>0</v>
      </c>
      <c r="AV187" s="303"/>
    </row>
    <row r="188" spans="1:48" ht="18" customHeight="1" x14ac:dyDescent="0.25">
      <c r="A188" s="473"/>
      <c r="B188" s="421"/>
      <c r="C188" s="603"/>
      <c r="D188" s="421"/>
      <c r="E188" s="421"/>
      <c r="F188" s="423"/>
      <c r="G188" s="423"/>
      <c r="H188" s="423"/>
      <c r="I188" s="423"/>
      <c r="J188" s="421"/>
      <c r="K188" s="421"/>
      <c r="L188" s="462"/>
      <c r="M188" s="46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5">
        <v>0</v>
      </c>
      <c r="AI188" s="5">
        <v>0</v>
      </c>
      <c r="AJ188" s="5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5">
        <v>0</v>
      </c>
      <c r="AV188" s="303"/>
    </row>
    <row r="189" spans="1:48" ht="18" customHeight="1" x14ac:dyDescent="0.25">
      <c r="A189" s="473"/>
      <c r="B189" s="421"/>
      <c r="C189" s="603"/>
      <c r="D189" s="421"/>
      <c r="E189" s="421"/>
      <c r="F189" s="423"/>
      <c r="G189" s="423"/>
      <c r="H189" s="423"/>
      <c r="I189" s="423"/>
      <c r="J189" s="421"/>
      <c r="K189" s="421"/>
      <c r="L189" s="462"/>
      <c r="M189" s="462"/>
      <c r="N189" s="231">
        <f t="shared" ref="N189:S189" si="71">SUM(N181:N188)</f>
        <v>0</v>
      </c>
      <c r="O189" s="231">
        <f t="shared" si="71"/>
        <v>0</v>
      </c>
      <c r="P189" s="231">
        <f t="shared" si="71"/>
        <v>0</v>
      </c>
      <c r="Q189" s="231">
        <f t="shared" si="71"/>
        <v>0</v>
      </c>
      <c r="R189" s="231">
        <f t="shared" si="71"/>
        <v>40</v>
      </c>
      <c r="S189" s="231">
        <f t="shared" si="71"/>
        <v>0</v>
      </c>
      <c r="T189" s="231">
        <f>SUM(T181:T188)</f>
        <v>0</v>
      </c>
      <c r="U189" s="232">
        <f t="shared" si="57"/>
        <v>40</v>
      </c>
      <c r="V189" s="232" t="s">
        <v>11</v>
      </c>
      <c r="W189" s="194">
        <f>W183</f>
        <v>0</v>
      </c>
      <c r="X189" s="194">
        <f t="shared" ref="X189:AU189" si="72">X183</f>
        <v>0</v>
      </c>
      <c r="Y189" s="194">
        <f t="shared" si="72"/>
        <v>0</v>
      </c>
      <c r="Z189" s="194">
        <f t="shared" si="72"/>
        <v>0</v>
      </c>
      <c r="AA189" s="194">
        <f t="shared" si="72"/>
        <v>0</v>
      </c>
      <c r="AB189" s="194">
        <f t="shared" si="72"/>
        <v>0</v>
      </c>
      <c r="AC189" s="194">
        <f t="shared" si="72"/>
        <v>0</v>
      </c>
      <c r="AD189" s="194">
        <f t="shared" si="72"/>
        <v>0</v>
      </c>
      <c r="AE189" s="194">
        <f t="shared" si="72"/>
        <v>0</v>
      </c>
      <c r="AF189" s="194">
        <f t="shared" si="72"/>
        <v>0</v>
      </c>
      <c r="AG189" s="194">
        <f t="shared" si="72"/>
        <v>0</v>
      </c>
      <c r="AH189" s="194">
        <f t="shared" si="72"/>
        <v>0</v>
      </c>
      <c r="AI189" s="194">
        <f t="shared" si="72"/>
        <v>0</v>
      </c>
      <c r="AJ189" s="194">
        <f t="shared" si="72"/>
        <v>0</v>
      </c>
      <c r="AK189" s="194">
        <f t="shared" si="72"/>
        <v>0</v>
      </c>
      <c r="AL189" s="194">
        <f t="shared" si="72"/>
        <v>0</v>
      </c>
      <c r="AM189" s="194">
        <f t="shared" si="72"/>
        <v>0</v>
      </c>
      <c r="AN189" s="194">
        <f t="shared" si="72"/>
        <v>0</v>
      </c>
      <c r="AO189" s="194">
        <f t="shared" si="72"/>
        <v>0</v>
      </c>
      <c r="AP189" s="194">
        <f t="shared" si="72"/>
        <v>0</v>
      </c>
      <c r="AQ189" s="194">
        <f t="shared" si="72"/>
        <v>0</v>
      </c>
      <c r="AR189" s="194">
        <f t="shared" si="72"/>
        <v>0</v>
      </c>
      <c r="AS189" s="194">
        <f t="shared" si="72"/>
        <v>0</v>
      </c>
      <c r="AT189" s="194">
        <f t="shared" si="72"/>
        <v>0</v>
      </c>
      <c r="AU189" s="194">
        <f t="shared" si="72"/>
        <v>0</v>
      </c>
      <c r="AV189" s="329"/>
    </row>
    <row r="190" spans="1:48" ht="18" customHeight="1" x14ac:dyDescent="0.25">
      <c r="A190" s="473"/>
      <c r="B190" s="421" t="s">
        <v>228</v>
      </c>
      <c r="C190" s="603" t="s">
        <v>85</v>
      </c>
      <c r="D190" s="421" t="s">
        <v>264</v>
      </c>
      <c r="E190" s="421" t="s">
        <v>279</v>
      </c>
      <c r="F190" s="6" t="s">
        <v>18</v>
      </c>
      <c r="G190" s="6" t="s">
        <v>20</v>
      </c>
      <c r="H190" s="6" t="s">
        <v>296</v>
      </c>
      <c r="I190" s="6" t="s">
        <v>296</v>
      </c>
      <c r="J190" s="421" t="s">
        <v>79</v>
      </c>
      <c r="K190" s="421" t="s">
        <v>82</v>
      </c>
      <c r="L190" s="462">
        <v>417.59899999999999</v>
      </c>
      <c r="M190" s="46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5">
        <v>0</v>
      </c>
      <c r="AI190" s="5">
        <v>0</v>
      </c>
      <c r="AJ190" s="5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5">
        <v>0</v>
      </c>
      <c r="AV190" s="303"/>
    </row>
    <row r="191" spans="1:48" ht="20.25" customHeight="1" x14ac:dyDescent="0.25">
      <c r="A191" s="473"/>
      <c r="B191" s="421"/>
      <c r="C191" s="603"/>
      <c r="D191" s="421"/>
      <c r="E191" s="421"/>
      <c r="F191" s="6" t="s">
        <v>19</v>
      </c>
      <c r="G191" s="6" t="s">
        <v>22</v>
      </c>
      <c r="H191" s="6" t="s">
        <v>296</v>
      </c>
      <c r="I191" s="6" t="s">
        <v>296</v>
      </c>
      <c r="J191" s="421"/>
      <c r="K191" s="421"/>
      <c r="L191" s="462"/>
      <c r="M191" s="46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94">
        <v>100</v>
      </c>
      <c r="X191" s="94">
        <f t="shared" ref="X191:AU191" si="73">SUM(X192:X195)</f>
        <v>52759.93</v>
      </c>
      <c r="Y191" s="94">
        <f t="shared" si="73"/>
        <v>1070</v>
      </c>
      <c r="Z191" s="94">
        <f t="shared" si="73"/>
        <v>1070</v>
      </c>
      <c r="AA191" s="94">
        <f t="shared" si="73"/>
        <v>1070</v>
      </c>
      <c r="AB191" s="94">
        <f t="shared" si="73"/>
        <v>1070</v>
      </c>
      <c r="AC191" s="94">
        <f t="shared" si="73"/>
        <v>1070</v>
      </c>
      <c r="AD191" s="94">
        <f t="shared" si="73"/>
        <v>1070</v>
      </c>
      <c r="AE191" s="94">
        <f t="shared" si="73"/>
        <v>1070</v>
      </c>
      <c r="AF191" s="94">
        <f t="shared" si="73"/>
        <v>1476.5677700000001</v>
      </c>
      <c r="AG191" s="94">
        <f t="shared" si="73"/>
        <v>1720.587</v>
      </c>
      <c r="AH191" s="94">
        <f t="shared" si="73"/>
        <v>0</v>
      </c>
      <c r="AI191" s="94">
        <f t="shared" si="73"/>
        <v>0</v>
      </c>
      <c r="AJ191" s="94">
        <f t="shared" si="73"/>
        <v>0</v>
      </c>
      <c r="AK191" s="94">
        <f t="shared" si="73"/>
        <v>1476.5677700000001</v>
      </c>
      <c r="AL191" s="94">
        <f t="shared" si="73"/>
        <v>0</v>
      </c>
      <c r="AM191" s="94">
        <f t="shared" si="73"/>
        <v>0</v>
      </c>
      <c r="AN191" s="94">
        <f t="shared" si="73"/>
        <v>0</v>
      </c>
      <c r="AO191" s="94">
        <f t="shared" si="73"/>
        <v>0</v>
      </c>
      <c r="AP191" s="94">
        <f t="shared" si="73"/>
        <v>0</v>
      </c>
      <c r="AQ191" s="94">
        <f t="shared" si="73"/>
        <v>0</v>
      </c>
      <c r="AR191" s="94">
        <f t="shared" si="73"/>
        <v>0</v>
      </c>
      <c r="AS191" s="94">
        <f t="shared" si="73"/>
        <v>0</v>
      </c>
      <c r="AT191" s="94">
        <f t="shared" si="73"/>
        <v>0</v>
      </c>
      <c r="AU191" s="94">
        <f t="shared" si="73"/>
        <v>0</v>
      </c>
      <c r="AV191" s="303"/>
    </row>
    <row r="192" spans="1:48" s="276" customFormat="1" ht="30.75" hidden="1" customHeight="1" x14ac:dyDescent="0.2">
      <c r="A192" s="473"/>
      <c r="B192" s="421"/>
      <c r="C192" s="603"/>
      <c r="D192" s="421"/>
      <c r="E192" s="421"/>
      <c r="F192" s="273"/>
      <c r="G192" s="273"/>
      <c r="H192" s="273"/>
      <c r="I192" s="273"/>
      <c r="J192" s="421"/>
      <c r="K192" s="421"/>
      <c r="L192" s="462"/>
      <c r="M192" s="462"/>
      <c r="N192" s="274"/>
      <c r="O192" s="274"/>
      <c r="P192" s="274"/>
      <c r="Q192" s="274"/>
      <c r="R192" s="274"/>
      <c r="S192" s="274"/>
      <c r="T192" s="274"/>
      <c r="U192" s="274"/>
      <c r="V192" s="274" t="s">
        <v>961</v>
      </c>
      <c r="W192" s="275"/>
      <c r="X192" s="275">
        <v>50000</v>
      </c>
      <c r="Y192" s="275"/>
      <c r="Z192" s="275"/>
      <c r="AA192" s="275"/>
      <c r="AB192" s="275"/>
      <c r="AC192" s="275"/>
      <c r="AD192" s="275"/>
      <c r="AE192" s="275"/>
      <c r="AF192" s="275"/>
      <c r="AG192" s="275"/>
      <c r="AH192" s="274"/>
      <c r="AI192" s="274"/>
      <c r="AJ192" s="274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4"/>
      <c r="AV192" s="331"/>
    </row>
    <row r="193" spans="1:48" s="276" customFormat="1" ht="24" hidden="1" customHeight="1" x14ac:dyDescent="0.2">
      <c r="A193" s="473"/>
      <c r="B193" s="421"/>
      <c r="C193" s="603"/>
      <c r="D193" s="421"/>
      <c r="E193" s="421"/>
      <c r="F193" s="273"/>
      <c r="G193" s="273"/>
      <c r="H193" s="273"/>
      <c r="I193" s="273"/>
      <c r="J193" s="421"/>
      <c r="K193" s="421"/>
      <c r="L193" s="462"/>
      <c r="M193" s="462"/>
      <c r="N193" s="274"/>
      <c r="O193" s="274"/>
      <c r="P193" s="274"/>
      <c r="Q193" s="274"/>
      <c r="R193" s="274"/>
      <c r="S193" s="274"/>
      <c r="T193" s="274"/>
      <c r="U193" s="274"/>
      <c r="V193" s="274" t="s">
        <v>1015</v>
      </c>
      <c r="W193" s="275"/>
      <c r="X193" s="275">
        <v>1126.2049999999999</v>
      </c>
      <c r="Y193" s="275"/>
      <c r="Z193" s="275"/>
      <c r="AA193" s="275"/>
      <c r="AB193" s="275"/>
      <c r="AC193" s="275"/>
      <c r="AD193" s="275"/>
      <c r="AE193" s="275"/>
      <c r="AF193" s="275">
        <v>406.56777</v>
      </c>
      <c r="AG193" s="275">
        <v>1156.8620000000001</v>
      </c>
      <c r="AH193" s="274"/>
      <c r="AI193" s="274"/>
      <c r="AJ193" s="274"/>
      <c r="AK193" s="275">
        <v>406.56777</v>
      </c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4"/>
      <c r="AV193" s="331"/>
    </row>
    <row r="194" spans="1:48" s="276" customFormat="1" ht="41.25" hidden="1" customHeight="1" x14ac:dyDescent="0.2">
      <c r="A194" s="473"/>
      <c r="B194" s="421"/>
      <c r="C194" s="603"/>
      <c r="D194" s="421"/>
      <c r="E194" s="421"/>
      <c r="F194" s="273"/>
      <c r="G194" s="273"/>
      <c r="H194" s="273"/>
      <c r="I194" s="273"/>
      <c r="J194" s="421"/>
      <c r="K194" s="421"/>
      <c r="L194" s="462"/>
      <c r="M194" s="462"/>
      <c r="N194" s="274"/>
      <c r="O194" s="274"/>
      <c r="P194" s="274"/>
      <c r="Q194" s="274"/>
      <c r="R194" s="274"/>
      <c r="S194" s="274"/>
      <c r="T194" s="274"/>
      <c r="U194" s="274"/>
      <c r="V194" s="274" t="s">
        <v>1014</v>
      </c>
      <c r="W194" s="275"/>
      <c r="X194" s="275">
        <v>563.72500000000002</v>
      </c>
      <c r="Y194" s="275"/>
      <c r="Z194" s="275"/>
      <c r="AA194" s="275"/>
      <c r="AB194" s="275"/>
      <c r="AC194" s="275"/>
      <c r="AD194" s="275"/>
      <c r="AE194" s="275"/>
      <c r="AF194" s="275"/>
      <c r="AG194" s="275">
        <v>563.72500000000002</v>
      </c>
      <c r="AH194" s="274"/>
      <c r="AI194" s="274"/>
      <c r="AJ194" s="274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4"/>
      <c r="AV194" s="331"/>
    </row>
    <row r="195" spans="1:48" s="276" customFormat="1" ht="24" hidden="1" customHeight="1" x14ac:dyDescent="0.2">
      <c r="A195" s="473"/>
      <c r="B195" s="421"/>
      <c r="C195" s="603"/>
      <c r="D195" s="421"/>
      <c r="E195" s="421"/>
      <c r="F195" s="273"/>
      <c r="G195" s="273"/>
      <c r="H195" s="273"/>
      <c r="I195" s="273"/>
      <c r="J195" s="421"/>
      <c r="K195" s="421"/>
      <c r="L195" s="462"/>
      <c r="M195" s="462"/>
      <c r="N195" s="274"/>
      <c r="O195" s="274"/>
      <c r="P195" s="274"/>
      <c r="Q195" s="274"/>
      <c r="R195" s="274"/>
      <c r="S195" s="274"/>
      <c r="T195" s="274"/>
      <c r="U195" s="274"/>
      <c r="V195" s="274" t="s">
        <v>963</v>
      </c>
      <c r="W195" s="275"/>
      <c r="X195" s="275">
        <v>1070</v>
      </c>
      <c r="Y195" s="275">
        <v>1070</v>
      </c>
      <c r="Z195" s="275">
        <v>1070</v>
      </c>
      <c r="AA195" s="275">
        <v>1070</v>
      </c>
      <c r="AB195" s="275">
        <v>1070</v>
      </c>
      <c r="AC195" s="275">
        <v>1070</v>
      </c>
      <c r="AD195" s="275">
        <v>1070</v>
      </c>
      <c r="AE195" s="275">
        <v>1070</v>
      </c>
      <c r="AF195" s="275">
        <v>1070</v>
      </c>
      <c r="AG195" s="275">
        <v>0</v>
      </c>
      <c r="AH195" s="274"/>
      <c r="AI195" s="274"/>
      <c r="AJ195" s="274"/>
      <c r="AK195" s="275">
        <v>1070</v>
      </c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4"/>
      <c r="AV195" s="331"/>
    </row>
    <row r="196" spans="1:48" ht="19.5" customHeight="1" x14ac:dyDescent="0.25">
      <c r="A196" s="473"/>
      <c r="B196" s="421"/>
      <c r="C196" s="603"/>
      <c r="D196" s="421"/>
      <c r="E196" s="421"/>
      <c r="F196" s="423" t="s">
        <v>39</v>
      </c>
      <c r="G196" s="423" t="s">
        <v>21</v>
      </c>
      <c r="H196" s="423" t="s">
        <v>317</v>
      </c>
      <c r="I196" s="423" t="s">
        <v>318</v>
      </c>
      <c r="J196" s="421"/>
      <c r="K196" s="421"/>
      <c r="L196" s="462"/>
      <c r="M196" s="46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0</v>
      </c>
      <c r="AF196" s="94">
        <v>0</v>
      </c>
      <c r="AG196" s="94">
        <v>0</v>
      </c>
      <c r="AH196" s="5">
        <v>0</v>
      </c>
      <c r="AI196" s="5">
        <v>0</v>
      </c>
      <c r="AJ196" s="5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5">
        <v>0</v>
      </c>
      <c r="AV196" s="303"/>
    </row>
    <row r="197" spans="1:48" ht="19.5" customHeight="1" x14ac:dyDescent="0.25">
      <c r="A197" s="473"/>
      <c r="B197" s="421"/>
      <c r="C197" s="603"/>
      <c r="D197" s="421"/>
      <c r="E197" s="421"/>
      <c r="F197" s="423"/>
      <c r="G197" s="423"/>
      <c r="H197" s="423"/>
      <c r="I197" s="423"/>
      <c r="J197" s="421"/>
      <c r="K197" s="421"/>
      <c r="L197" s="462"/>
      <c r="M197" s="46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4">
        <v>0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0</v>
      </c>
      <c r="AE197" s="94">
        <v>0</v>
      </c>
      <c r="AF197" s="94">
        <v>0</v>
      </c>
      <c r="AG197" s="94">
        <v>0</v>
      </c>
      <c r="AH197" s="5">
        <v>0</v>
      </c>
      <c r="AI197" s="5">
        <v>0</v>
      </c>
      <c r="AJ197" s="5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5">
        <v>0</v>
      </c>
      <c r="AV197" s="303"/>
    </row>
    <row r="198" spans="1:48" ht="18" customHeight="1" x14ac:dyDescent="0.25">
      <c r="A198" s="473"/>
      <c r="B198" s="421"/>
      <c r="C198" s="603"/>
      <c r="D198" s="421"/>
      <c r="E198" s="421"/>
      <c r="F198" s="423"/>
      <c r="G198" s="423"/>
      <c r="H198" s="423"/>
      <c r="I198" s="423"/>
      <c r="J198" s="421"/>
      <c r="K198" s="421"/>
      <c r="L198" s="462"/>
      <c r="M198" s="46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0</v>
      </c>
      <c r="AC198" s="94">
        <v>0</v>
      </c>
      <c r="AD198" s="94">
        <v>0</v>
      </c>
      <c r="AE198" s="94">
        <v>0</v>
      </c>
      <c r="AF198" s="94">
        <v>0</v>
      </c>
      <c r="AG198" s="94">
        <v>0</v>
      </c>
      <c r="AH198" s="5">
        <v>0</v>
      </c>
      <c r="AI198" s="5">
        <v>0</v>
      </c>
      <c r="AJ198" s="5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5">
        <v>0</v>
      </c>
      <c r="AV198" s="303"/>
    </row>
    <row r="199" spans="1:48" ht="18" customHeight="1" x14ac:dyDescent="0.25">
      <c r="A199" s="473"/>
      <c r="B199" s="421"/>
      <c r="C199" s="603"/>
      <c r="D199" s="421"/>
      <c r="E199" s="421"/>
      <c r="F199" s="423"/>
      <c r="G199" s="423"/>
      <c r="H199" s="423"/>
      <c r="I199" s="423"/>
      <c r="J199" s="421"/>
      <c r="K199" s="421"/>
      <c r="L199" s="462"/>
      <c r="M199" s="462"/>
      <c r="N199" s="231">
        <f t="shared" ref="N199:T199" si="74">SUM(N190:N198)</f>
        <v>0</v>
      </c>
      <c r="O199" s="231">
        <f t="shared" si="74"/>
        <v>0</v>
      </c>
      <c r="P199" s="231">
        <f t="shared" si="74"/>
        <v>0</v>
      </c>
      <c r="Q199" s="231">
        <f t="shared" si="74"/>
        <v>0</v>
      </c>
      <c r="R199" s="231">
        <f t="shared" si="74"/>
        <v>40</v>
      </c>
      <c r="S199" s="231">
        <f t="shared" si="74"/>
        <v>0</v>
      </c>
      <c r="T199" s="231">
        <f t="shared" si="74"/>
        <v>0</v>
      </c>
      <c r="U199" s="232">
        <f t="shared" si="57"/>
        <v>40</v>
      </c>
      <c r="V199" s="232" t="s">
        <v>11</v>
      </c>
      <c r="W199" s="194">
        <f t="shared" ref="W199" si="75">SUM(W190:W198)</f>
        <v>100</v>
      </c>
      <c r="X199" s="194">
        <f>X191</f>
        <v>52759.93</v>
      </c>
      <c r="Y199" s="194">
        <f t="shared" ref="Y199:AU199" si="76">Y191</f>
        <v>1070</v>
      </c>
      <c r="Z199" s="194">
        <f t="shared" si="76"/>
        <v>1070</v>
      </c>
      <c r="AA199" s="194">
        <f t="shared" si="76"/>
        <v>1070</v>
      </c>
      <c r="AB199" s="194">
        <f t="shared" si="76"/>
        <v>1070</v>
      </c>
      <c r="AC199" s="194">
        <f t="shared" si="76"/>
        <v>1070</v>
      </c>
      <c r="AD199" s="194">
        <f t="shared" si="76"/>
        <v>1070</v>
      </c>
      <c r="AE199" s="194">
        <f t="shared" si="76"/>
        <v>1070</v>
      </c>
      <c r="AF199" s="194">
        <f t="shared" si="76"/>
        <v>1476.5677700000001</v>
      </c>
      <c r="AG199" s="194">
        <f t="shared" si="76"/>
        <v>1720.587</v>
      </c>
      <c r="AH199" s="194">
        <f t="shared" si="76"/>
        <v>0</v>
      </c>
      <c r="AI199" s="194">
        <f t="shared" si="76"/>
        <v>0</v>
      </c>
      <c r="AJ199" s="194">
        <f t="shared" si="76"/>
        <v>0</v>
      </c>
      <c r="AK199" s="194">
        <f t="shared" si="76"/>
        <v>1476.5677700000001</v>
      </c>
      <c r="AL199" s="194">
        <f t="shared" si="76"/>
        <v>0</v>
      </c>
      <c r="AM199" s="194">
        <f t="shared" si="76"/>
        <v>0</v>
      </c>
      <c r="AN199" s="194">
        <f t="shared" si="76"/>
        <v>0</v>
      </c>
      <c r="AO199" s="194">
        <f t="shared" si="76"/>
        <v>0</v>
      </c>
      <c r="AP199" s="194">
        <f t="shared" si="76"/>
        <v>0</v>
      </c>
      <c r="AQ199" s="194">
        <f t="shared" si="76"/>
        <v>0</v>
      </c>
      <c r="AR199" s="194">
        <f t="shared" si="76"/>
        <v>0</v>
      </c>
      <c r="AS199" s="194">
        <f t="shared" si="76"/>
        <v>0</v>
      </c>
      <c r="AT199" s="194">
        <f t="shared" si="76"/>
        <v>0</v>
      </c>
      <c r="AU199" s="194">
        <f t="shared" si="76"/>
        <v>0</v>
      </c>
      <c r="AV199" s="329"/>
    </row>
    <row r="200" spans="1:48" ht="19.5" customHeight="1" x14ac:dyDescent="0.25">
      <c r="A200" s="473"/>
      <c r="B200" s="421" t="s">
        <v>229</v>
      </c>
      <c r="C200" s="603" t="s">
        <v>84</v>
      </c>
      <c r="D200" s="421" t="s">
        <v>264</v>
      </c>
      <c r="E200" s="421" t="s">
        <v>282</v>
      </c>
      <c r="F200" s="6" t="s">
        <v>18</v>
      </c>
      <c r="G200" s="6" t="s">
        <v>20</v>
      </c>
      <c r="H200" s="6" t="s">
        <v>296</v>
      </c>
      <c r="I200" s="6" t="s">
        <v>296</v>
      </c>
      <c r="J200" s="421" t="s">
        <v>82</v>
      </c>
      <c r="K200" s="421" t="s">
        <v>82</v>
      </c>
      <c r="L200" s="462">
        <v>1.661</v>
      </c>
      <c r="M200" s="46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0</v>
      </c>
      <c r="AE200" s="94">
        <v>0</v>
      </c>
      <c r="AF200" s="94">
        <v>0</v>
      </c>
      <c r="AG200" s="94">
        <v>0</v>
      </c>
      <c r="AH200" s="5">
        <v>0</v>
      </c>
      <c r="AI200" s="5">
        <v>0</v>
      </c>
      <c r="AJ200" s="5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5">
        <v>0</v>
      </c>
      <c r="AV200" s="303"/>
    </row>
    <row r="201" spans="1:48" ht="19.5" customHeight="1" x14ac:dyDescent="0.25">
      <c r="A201" s="473"/>
      <c r="B201" s="421"/>
      <c r="C201" s="603"/>
      <c r="D201" s="421"/>
      <c r="E201" s="421"/>
      <c r="F201" s="6" t="s">
        <v>19</v>
      </c>
      <c r="G201" s="6" t="s">
        <v>22</v>
      </c>
      <c r="H201" s="6" t="s">
        <v>296</v>
      </c>
      <c r="I201" s="6" t="s">
        <v>296</v>
      </c>
      <c r="J201" s="421"/>
      <c r="K201" s="421"/>
      <c r="L201" s="462"/>
      <c r="M201" s="46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5">
        <v>0</v>
      </c>
      <c r="AI201" s="5">
        <v>0</v>
      </c>
      <c r="AJ201" s="5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0</v>
      </c>
      <c r="AQ201" s="94">
        <v>0</v>
      </c>
      <c r="AR201" s="94">
        <v>0</v>
      </c>
      <c r="AS201" s="94">
        <v>0</v>
      </c>
      <c r="AT201" s="94">
        <v>0</v>
      </c>
      <c r="AU201" s="5">
        <v>0</v>
      </c>
      <c r="AV201" s="303"/>
    </row>
    <row r="202" spans="1:48" ht="19.5" customHeight="1" x14ac:dyDescent="0.25">
      <c r="A202" s="473"/>
      <c r="B202" s="421"/>
      <c r="C202" s="603"/>
      <c r="D202" s="421"/>
      <c r="E202" s="421"/>
      <c r="F202" s="423" t="s">
        <v>39</v>
      </c>
      <c r="G202" s="423" t="s">
        <v>21</v>
      </c>
      <c r="H202" s="423" t="s">
        <v>380</v>
      </c>
      <c r="I202" s="423" t="s">
        <v>311</v>
      </c>
      <c r="J202" s="421"/>
      <c r="K202" s="421"/>
      <c r="L202" s="462"/>
      <c r="M202" s="46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5">
        <v>0</v>
      </c>
      <c r="AI202" s="5">
        <v>0</v>
      </c>
      <c r="AJ202" s="5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5">
        <v>0</v>
      </c>
      <c r="AV202" s="303"/>
    </row>
    <row r="203" spans="1:48" ht="19.5" customHeight="1" x14ac:dyDescent="0.25">
      <c r="A203" s="473"/>
      <c r="B203" s="421"/>
      <c r="C203" s="603"/>
      <c r="D203" s="421"/>
      <c r="E203" s="421"/>
      <c r="F203" s="423"/>
      <c r="G203" s="423"/>
      <c r="H203" s="423"/>
      <c r="I203" s="423"/>
      <c r="J203" s="421"/>
      <c r="K203" s="421"/>
      <c r="L203" s="462"/>
      <c r="M203" s="46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0</v>
      </c>
      <c r="AF203" s="94">
        <v>0</v>
      </c>
      <c r="AG203" s="94">
        <v>0</v>
      </c>
      <c r="AH203" s="5">
        <v>0</v>
      </c>
      <c r="AI203" s="5">
        <v>0</v>
      </c>
      <c r="AJ203" s="5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5">
        <v>0</v>
      </c>
      <c r="AV203" s="303"/>
    </row>
    <row r="204" spans="1:48" ht="18" customHeight="1" x14ac:dyDescent="0.25">
      <c r="A204" s="473"/>
      <c r="B204" s="421"/>
      <c r="C204" s="603"/>
      <c r="D204" s="421"/>
      <c r="E204" s="421"/>
      <c r="F204" s="423"/>
      <c r="G204" s="423"/>
      <c r="H204" s="423"/>
      <c r="I204" s="423"/>
      <c r="J204" s="421"/>
      <c r="K204" s="421"/>
      <c r="L204" s="462"/>
      <c r="M204" s="46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5">
        <v>0</v>
      </c>
      <c r="AI204" s="5">
        <v>0</v>
      </c>
      <c r="AJ204" s="5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5">
        <v>0</v>
      </c>
      <c r="AV204" s="303"/>
    </row>
    <row r="205" spans="1:48" ht="18" customHeight="1" x14ac:dyDescent="0.25">
      <c r="A205" s="474"/>
      <c r="B205" s="421"/>
      <c r="C205" s="603"/>
      <c r="D205" s="421"/>
      <c r="E205" s="421"/>
      <c r="F205" s="423"/>
      <c r="G205" s="423"/>
      <c r="H205" s="423"/>
      <c r="I205" s="423"/>
      <c r="J205" s="421"/>
      <c r="K205" s="421"/>
      <c r="L205" s="462"/>
      <c r="M205" s="462"/>
      <c r="N205" s="231">
        <f t="shared" ref="N205:T205" si="78">SUM(N200:N204)</f>
        <v>0</v>
      </c>
      <c r="O205" s="231">
        <f t="shared" si="78"/>
        <v>0</v>
      </c>
      <c r="P205" s="231">
        <f t="shared" si="78"/>
        <v>0</v>
      </c>
      <c r="Q205" s="231">
        <f t="shared" si="78"/>
        <v>0</v>
      </c>
      <c r="R205" s="231">
        <f t="shared" si="78"/>
        <v>1.6612899999999999</v>
      </c>
      <c r="S205" s="231">
        <f t="shared" si="78"/>
        <v>0</v>
      </c>
      <c r="T205" s="231">
        <f t="shared" si="78"/>
        <v>0</v>
      </c>
      <c r="U205" s="232">
        <f t="shared" si="57"/>
        <v>1.6612899999999999</v>
      </c>
      <c r="V205" s="232" t="s">
        <v>11</v>
      </c>
      <c r="W205" s="194">
        <f t="shared" ref="W205:AU205" si="79">SUM(W200:W204)</f>
        <v>0</v>
      </c>
      <c r="X205" s="194">
        <f t="shared" si="79"/>
        <v>0</v>
      </c>
      <c r="Y205" s="194">
        <f t="shared" si="79"/>
        <v>0</v>
      </c>
      <c r="Z205" s="194">
        <f t="shared" si="79"/>
        <v>0</v>
      </c>
      <c r="AA205" s="194">
        <f t="shared" si="79"/>
        <v>0</v>
      </c>
      <c r="AB205" s="194">
        <f t="shared" si="79"/>
        <v>0</v>
      </c>
      <c r="AC205" s="194">
        <f t="shared" si="79"/>
        <v>0</v>
      </c>
      <c r="AD205" s="194">
        <f t="shared" si="79"/>
        <v>0</v>
      </c>
      <c r="AE205" s="194">
        <f t="shared" si="79"/>
        <v>0</v>
      </c>
      <c r="AF205" s="194">
        <f t="shared" si="79"/>
        <v>0</v>
      </c>
      <c r="AG205" s="194">
        <f t="shared" si="79"/>
        <v>0</v>
      </c>
      <c r="AH205" s="231">
        <f t="shared" si="79"/>
        <v>0</v>
      </c>
      <c r="AI205" s="231">
        <f t="shared" si="79"/>
        <v>0</v>
      </c>
      <c r="AJ205" s="231">
        <f t="shared" si="79"/>
        <v>0</v>
      </c>
      <c r="AK205" s="194">
        <f t="shared" si="79"/>
        <v>0</v>
      </c>
      <c r="AL205" s="194">
        <f t="shared" si="79"/>
        <v>0</v>
      </c>
      <c r="AM205" s="194">
        <f t="shared" si="79"/>
        <v>0</v>
      </c>
      <c r="AN205" s="194">
        <f t="shared" si="79"/>
        <v>0</v>
      </c>
      <c r="AO205" s="194">
        <f t="shared" si="79"/>
        <v>0</v>
      </c>
      <c r="AP205" s="194">
        <f t="shared" si="79"/>
        <v>0</v>
      </c>
      <c r="AQ205" s="194">
        <f t="shared" si="79"/>
        <v>0</v>
      </c>
      <c r="AR205" s="194">
        <f t="shared" si="79"/>
        <v>0</v>
      </c>
      <c r="AS205" s="194">
        <f t="shared" si="79"/>
        <v>0</v>
      </c>
      <c r="AT205" s="194">
        <f t="shared" si="79"/>
        <v>0</v>
      </c>
      <c r="AU205" s="231">
        <f t="shared" si="79"/>
        <v>0</v>
      </c>
      <c r="AV205" s="329"/>
    </row>
    <row r="206" spans="1:48" ht="15.75" hidden="1" customHeight="1" x14ac:dyDescent="0.25">
      <c r="A206" s="414" t="s">
        <v>165</v>
      </c>
      <c r="B206" s="415"/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  <c r="U206" s="415"/>
      <c r="V206" s="415"/>
      <c r="W206" s="416"/>
      <c r="X206" s="416"/>
      <c r="Y206" s="416"/>
      <c r="Z206" s="416"/>
      <c r="AA206" s="416"/>
      <c r="AB206" s="416"/>
      <c r="AC206" s="416"/>
      <c r="AD206" s="416"/>
      <c r="AE206" s="416"/>
      <c r="AF206" s="416"/>
      <c r="AG206" s="416"/>
      <c r="AH206" s="416"/>
      <c r="AI206" s="416"/>
      <c r="AJ206" s="416"/>
      <c r="AK206" s="416"/>
      <c r="AL206" s="416"/>
      <c r="AM206" s="416"/>
      <c r="AN206" s="416"/>
      <c r="AO206" s="416"/>
      <c r="AP206" s="416"/>
      <c r="AQ206" s="416"/>
      <c r="AR206" s="416"/>
      <c r="AS206" s="416"/>
      <c r="AT206" s="416"/>
      <c r="AU206" s="416"/>
      <c r="AV206" s="417"/>
    </row>
    <row r="207" spans="1:48" ht="19.5" customHeight="1" x14ac:dyDescent="0.25">
      <c r="A207" s="476"/>
      <c r="B207" s="421" t="s">
        <v>230</v>
      </c>
      <c r="C207" s="603" t="s">
        <v>90</v>
      </c>
      <c r="D207" s="421" t="s">
        <v>264</v>
      </c>
      <c r="E207" s="423" t="s">
        <v>290</v>
      </c>
      <c r="F207" s="6" t="s">
        <v>18</v>
      </c>
      <c r="G207" s="6" t="s">
        <v>20</v>
      </c>
      <c r="H207" s="6" t="s">
        <v>296</v>
      </c>
      <c r="I207" s="6" t="s">
        <v>296</v>
      </c>
      <c r="J207" s="464">
        <v>2023</v>
      </c>
      <c r="K207" s="464">
        <v>2025</v>
      </c>
      <c r="L207" s="462">
        <v>29.69041</v>
      </c>
      <c r="M207" s="46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5">
        <v>0</v>
      </c>
      <c r="AI207" s="5">
        <v>0</v>
      </c>
      <c r="AJ207" s="5">
        <v>0</v>
      </c>
      <c r="AK207" s="94">
        <v>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5">
        <v>0</v>
      </c>
      <c r="AV207" s="303"/>
    </row>
    <row r="208" spans="1:48" ht="19.5" customHeight="1" x14ac:dyDescent="0.25">
      <c r="A208" s="477"/>
      <c r="B208" s="421"/>
      <c r="C208" s="603"/>
      <c r="D208" s="421"/>
      <c r="E208" s="423"/>
      <c r="F208" s="6" t="s">
        <v>19</v>
      </c>
      <c r="G208" s="6" t="s">
        <v>22</v>
      </c>
      <c r="H208" s="6" t="s">
        <v>296</v>
      </c>
      <c r="I208" s="6" t="s">
        <v>296</v>
      </c>
      <c r="J208" s="464"/>
      <c r="K208" s="464"/>
      <c r="L208" s="462"/>
      <c r="M208" s="46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5">
        <v>0</v>
      </c>
      <c r="AI208" s="5">
        <v>0</v>
      </c>
      <c r="AJ208" s="5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0</v>
      </c>
      <c r="AS208" s="94">
        <v>0</v>
      </c>
      <c r="AT208" s="94">
        <v>0</v>
      </c>
      <c r="AU208" s="5">
        <v>0</v>
      </c>
      <c r="AV208" s="303"/>
    </row>
    <row r="209" spans="1:48" ht="19.5" customHeight="1" x14ac:dyDescent="0.25">
      <c r="A209" s="477"/>
      <c r="B209" s="421"/>
      <c r="C209" s="603"/>
      <c r="D209" s="421"/>
      <c r="E209" s="423"/>
      <c r="F209" s="423" t="s">
        <v>39</v>
      </c>
      <c r="G209" s="423" t="s">
        <v>21</v>
      </c>
      <c r="H209" s="485" t="s">
        <v>296</v>
      </c>
      <c r="I209" s="423" t="s">
        <v>316</v>
      </c>
      <c r="J209" s="464"/>
      <c r="K209" s="464"/>
      <c r="L209" s="462"/>
      <c r="M209" s="46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5">
        <v>0</v>
      </c>
      <c r="AI209" s="5">
        <v>0</v>
      </c>
      <c r="AJ209" s="5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0</v>
      </c>
      <c r="AQ209" s="94">
        <v>0</v>
      </c>
      <c r="AR209" s="94">
        <v>0</v>
      </c>
      <c r="AS209" s="94">
        <v>0</v>
      </c>
      <c r="AT209" s="94">
        <v>0</v>
      </c>
      <c r="AU209" s="5">
        <v>0</v>
      </c>
      <c r="AV209" s="303"/>
    </row>
    <row r="210" spans="1:48" ht="19.5" customHeight="1" x14ac:dyDescent="0.25">
      <c r="A210" s="477"/>
      <c r="B210" s="421"/>
      <c r="C210" s="603"/>
      <c r="D210" s="421"/>
      <c r="E210" s="423"/>
      <c r="F210" s="423"/>
      <c r="G210" s="423"/>
      <c r="H210" s="486"/>
      <c r="I210" s="423"/>
      <c r="J210" s="464"/>
      <c r="K210" s="464"/>
      <c r="L210" s="462"/>
      <c r="M210" s="46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5">
        <v>0</v>
      </c>
      <c r="AI210" s="5">
        <v>0</v>
      </c>
      <c r="AJ210" s="5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5">
        <v>0</v>
      </c>
      <c r="AV210" s="303"/>
    </row>
    <row r="211" spans="1:48" ht="18" customHeight="1" x14ac:dyDescent="0.25">
      <c r="A211" s="477"/>
      <c r="B211" s="421"/>
      <c r="C211" s="603"/>
      <c r="D211" s="421"/>
      <c r="E211" s="423"/>
      <c r="F211" s="423"/>
      <c r="G211" s="423"/>
      <c r="H211" s="486"/>
      <c r="I211" s="423"/>
      <c r="J211" s="464"/>
      <c r="K211" s="464"/>
      <c r="L211" s="462"/>
      <c r="M211" s="46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5">
        <v>0</v>
      </c>
      <c r="AI211" s="5">
        <v>0</v>
      </c>
      <c r="AJ211" s="5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5">
        <v>0</v>
      </c>
      <c r="AV211" s="303"/>
    </row>
    <row r="212" spans="1:48" ht="17.25" customHeight="1" x14ac:dyDescent="0.25">
      <c r="A212" s="477"/>
      <c r="B212" s="421"/>
      <c r="C212" s="603"/>
      <c r="D212" s="421"/>
      <c r="E212" s="423"/>
      <c r="F212" s="423"/>
      <c r="G212" s="423"/>
      <c r="H212" s="487"/>
      <c r="I212" s="423"/>
      <c r="J212" s="464"/>
      <c r="K212" s="464"/>
      <c r="L212" s="462"/>
      <c r="M212" s="462"/>
      <c r="N212" s="231">
        <f t="shared" ref="N212:T212" si="81">SUM(N207:N211)</f>
        <v>0</v>
      </c>
      <c r="O212" s="231">
        <f t="shared" si="81"/>
        <v>0</v>
      </c>
      <c r="P212" s="231">
        <f t="shared" si="81"/>
        <v>0</v>
      </c>
      <c r="Q212" s="231">
        <f t="shared" si="81"/>
        <v>0</v>
      </c>
      <c r="R212" s="231">
        <f t="shared" si="81"/>
        <v>9.8968000000000007</v>
      </c>
      <c r="S212" s="231">
        <f t="shared" si="81"/>
        <v>9.8968000000000007</v>
      </c>
      <c r="T212" s="231">
        <f t="shared" si="81"/>
        <v>9.8968100000000003</v>
      </c>
      <c r="U212" s="232">
        <f t="shared" si="80"/>
        <v>29.69041</v>
      </c>
      <c r="V212" s="232" t="s">
        <v>11</v>
      </c>
      <c r="W212" s="194">
        <f t="shared" ref="W212:AU212" si="82">SUM(W207:W211)</f>
        <v>0</v>
      </c>
      <c r="X212" s="194">
        <f t="shared" si="82"/>
        <v>0</v>
      </c>
      <c r="Y212" s="194">
        <f t="shared" si="82"/>
        <v>0</v>
      </c>
      <c r="Z212" s="194">
        <f t="shared" si="82"/>
        <v>0</v>
      </c>
      <c r="AA212" s="194">
        <f t="shared" si="82"/>
        <v>0</v>
      </c>
      <c r="AB212" s="194">
        <f t="shared" si="82"/>
        <v>0</v>
      </c>
      <c r="AC212" s="194">
        <f t="shared" si="82"/>
        <v>0</v>
      </c>
      <c r="AD212" s="194">
        <f t="shared" si="82"/>
        <v>0</v>
      </c>
      <c r="AE212" s="194">
        <f t="shared" si="82"/>
        <v>0</v>
      </c>
      <c r="AF212" s="194">
        <f t="shared" si="82"/>
        <v>0</v>
      </c>
      <c r="AG212" s="194">
        <f t="shared" si="82"/>
        <v>0</v>
      </c>
      <c r="AH212" s="231">
        <f t="shared" si="82"/>
        <v>0</v>
      </c>
      <c r="AI212" s="231">
        <f t="shared" si="82"/>
        <v>0</v>
      </c>
      <c r="AJ212" s="231">
        <f t="shared" si="82"/>
        <v>0</v>
      </c>
      <c r="AK212" s="194">
        <f t="shared" si="82"/>
        <v>0</v>
      </c>
      <c r="AL212" s="194">
        <f t="shared" si="82"/>
        <v>0</v>
      </c>
      <c r="AM212" s="194">
        <f t="shared" si="82"/>
        <v>0</v>
      </c>
      <c r="AN212" s="194">
        <f t="shared" si="82"/>
        <v>0</v>
      </c>
      <c r="AO212" s="194">
        <f t="shared" si="82"/>
        <v>0</v>
      </c>
      <c r="AP212" s="194">
        <f t="shared" si="82"/>
        <v>0</v>
      </c>
      <c r="AQ212" s="194">
        <f t="shared" si="82"/>
        <v>0</v>
      </c>
      <c r="AR212" s="194">
        <f t="shared" si="82"/>
        <v>0</v>
      </c>
      <c r="AS212" s="194">
        <f t="shared" si="82"/>
        <v>0</v>
      </c>
      <c r="AT212" s="194">
        <f t="shared" si="82"/>
        <v>0</v>
      </c>
      <c r="AU212" s="231">
        <f t="shared" si="82"/>
        <v>0</v>
      </c>
      <c r="AV212" s="329"/>
    </row>
    <row r="213" spans="1:48" ht="19.5" customHeight="1" x14ac:dyDescent="0.25">
      <c r="A213" s="477"/>
      <c r="B213" s="421" t="s">
        <v>231</v>
      </c>
      <c r="C213" s="603" t="s">
        <v>94</v>
      </c>
      <c r="D213" s="421" t="s">
        <v>264</v>
      </c>
      <c r="E213" s="423" t="s">
        <v>286</v>
      </c>
      <c r="F213" s="6" t="s">
        <v>18</v>
      </c>
      <c r="G213" s="6" t="s">
        <v>20</v>
      </c>
      <c r="H213" s="6" t="s">
        <v>296</v>
      </c>
      <c r="I213" s="6" t="s">
        <v>296</v>
      </c>
      <c r="J213" s="464">
        <v>2023</v>
      </c>
      <c r="K213" s="464">
        <v>2025</v>
      </c>
      <c r="L213" s="462">
        <v>19.44285</v>
      </c>
      <c r="M213" s="46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5">
        <v>0</v>
      </c>
      <c r="AI213" s="5">
        <v>0</v>
      </c>
      <c r="AJ213" s="5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5">
        <v>0</v>
      </c>
      <c r="AV213" s="303"/>
    </row>
    <row r="214" spans="1:48" ht="19.5" customHeight="1" x14ac:dyDescent="0.25">
      <c r="A214" s="477"/>
      <c r="B214" s="421"/>
      <c r="C214" s="603"/>
      <c r="D214" s="421"/>
      <c r="E214" s="423"/>
      <c r="F214" s="6" t="s">
        <v>19</v>
      </c>
      <c r="G214" s="6" t="s">
        <v>22</v>
      </c>
      <c r="H214" s="6" t="s">
        <v>296</v>
      </c>
      <c r="I214" s="6" t="s">
        <v>296</v>
      </c>
      <c r="J214" s="464"/>
      <c r="K214" s="464"/>
      <c r="L214" s="462"/>
      <c r="M214" s="46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5">
        <v>0</v>
      </c>
      <c r="AI214" s="5">
        <v>0</v>
      </c>
      <c r="AJ214" s="5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5">
        <v>0</v>
      </c>
      <c r="AV214" s="303"/>
    </row>
    <row r="215" spans="1:48" ht="19.5" customHeight="1" x14ac:dyDescent="0.25">
      <c r="A215" s="477"/>
      <c r="B215" s="421"/>
      <c r="C215" s="603"/>
      <c r="D215" s="421"/>
      <c r="E215" s="423"/>
      <c r="F215" s="423" t="s">
        <v>39</v>
      </c>
      <c r="G215" s="423" t="s">
        <v>21</v>
      </c>
      <c r="H215" s="423" t="s">
        <v>381</v>
      </c>
      <c r="I215" s="423" t="s">
        <v>382</v>
      </c>
      <c r="J215" s="464"/>
      <c r="K215" s="464"/>
      <c r="L215" s="462"/>
      <c r="M215" s="46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5">
        <v>0</v>
      </c>
      <c r="AI215" s="5">
        <v>0</v>
      </c>
      <c r="AJ215" s="5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5">
        <v>0</v>
      </c>
      <c r="AV215" s="303"/>
    </row>
    <row r="216" spans="1:48" ht="19.5" customHeight="1" x14ac:dyDescent="0.25">
      <c r="A216" s="477"/>
      <c r="B216" s="421"/>
      <c r="C216" s="603"/>
      <c r="D216" s="421"/>
      <c r="E216" s="423"/>
      <c r="F216" s="423"/>
      <c r="G216" s="423"/>
      <c r="H216" s="423"/>
      <c r="I216" s="423"/>
      <c r="J216" s="464"/>
      <c r="K216" s="464"/>
      <c r="L216" s="462"/>
      <c r="M216" s="46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5">
        <v>0</v>
      </c>
      <c r="AI216" s="5">
        <v>0</v>
      </c>
      <c r="AJ216" s="5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5">
        <v>0</v>
      </c>
      <c r="AV216" s="303"/>
    </row>
    <row r="217" spans="1:48" ht="18" customHeight="1" x14ac:dyDescent="0.25">
      <c r="A217" s="477"/>
      <c r="B217" s="421"/>
      <c r="C217" s="603"/>
      <c r="D217" s="421"/>
      <c r="E217" s="423"/>
      <c r="F217" s="423"/>
      <c r="G217" s="423"/>
      <c r="H217" s="423"/>
      <c r="I217" s="423"/>
      <c r="J217" s="464"/>
      <c r="K217" s="464"/>
      <c r="L217" s="462"/>
      <c r="M217" s="46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5">
        <v>0</v>
      </c>
      <c r="AI217" s="5">
        <v>0</v>
      </c>
      <c r="AJ217" s="5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5">
        <v>0</v>
      </c>
      <c r="AV217" s="303"/>
    </row>
    <row r="218" spans="1:48" ht="17.25" customHeight="1" x14ac:dyDescent="0.25">
      <c r="A218" s="477"/>
      <c r="B218" s="421"/>
      <c r="C218" s="603"/>
      <c r="D218" s="421"/>
      <c r="E218" s="423"/>
      <c r="F218" s="423"/>
      <c r="G218" s="423"/>
      <c r="H218" s="423"/>
      <c r="I218" s="423"/>
      <c r="J218" s="464"/>
      <c r="K218" s="464"/>
      <c r="L218" s="462"/>
      <c r="M218" s="462"/>
      <c r="N218" s="231">
        <f t="shared" ref="N218:T218" si="84">SUM(N213:N217)</f>
        <v>0</v>
      </c>
      <c r="O218" s="231">
        <f t="shared" si="84"/>
        <v>0</v>
      </c>
      <c r="P218" s="231">
        <f t="shared" si="84"/>
        <v>0</v>
      </c>
      <c r="Q218" s="231">
        <f t="shared" si="84"/>
        <v>0</v>
      </c>
      <c r="R218" s="231">
        <f t="shared" si="84"/>
        <v>9.4184300000000007</v>
      </c>
      <c r="S218" s="231">
        <f t="shared" si="84"/>
        <v>5.0122099999999996</v>
      </c>
      <c r="T218" s="231">
        <f t="shared" si="84"/>
        <v>5.0122099999999996</v>
      </c>
      <c r="U218" s="232">
        <f t="shared" si="80"/>
        <v>19.44285</v>
      </c>
      <c r="V218" s="232" t="s">
        <v>11</v>
      </c>
      <c r="W218" s="194">
        <f t="shared" ref="W218:AU218" si="85">SUM(W213:W217)</f>
        <v>0</v>
      </c>
      <c r="X218" s="194">
        <f t="shared" si="85"/>
        <v>0</v>
      </c>
      <c r="Y218" s="194">
        <f t="shared" si="85"/>
        <v>0</v>
      </c>
      <c r="Z218" s="194">
        <f t="shared" si="85"/>
        <v>0</v>
      </c>
      <c r="AA218" s="194">
        <f t="shared" si="85"/>
        <v>0</v>
      </c>
      <c r="AB218" s="194">
        <f t="shared" si="85"/>
        <v>0</v>
      </c>
      <c r="AC218" s="194">
        <f t="shared" si="85"/>
        <v>0</v>
      </c>
      <c r="AD218" s="194">
        <f t="shared" si="85"/>
        <v>0</v>
      </c>
      <c r="AE218" s="194">
        <f t="shared" si="85"/>
        <v>0</v>
      </c>
      <c r="AF218" s="194">
        <f t="shared" si="85"/>
        <v>0</v>
      </c>
      <c r="AG218" s="194">
        <f t="shared" si="85"/>
        <v>0</v>
      </c>
      <c r="AH218" s="231">
        <f t="shared" si="85"/>
        <v>0</v>
      </c>
      <c r="AI218" s="231">
        <f t="shared" si="85"/>
        <v>0</v>
      </c>
      <c r="AJ218" s="231">
        <f t="shared" si="85"/>
        <v>0</v>
      </c>
      <c r="AK218" s="194">
        <f t="shared" si="85"/>
        <v>0</v>
      </c>
      <c r="AL218" s="194">
        <f t="shared" si="85"/>
        <v>0</v>
      </c>
      <c r="AM218" s="194">
        <f t="shared" si="85"/>
        <v>0</v>
      </c>
      <c r="AN218" s="194">
        <f t="shared" si="85"/>
        <v>0</v>
      </c>
      <c r="AO218" s="194">
        <f t="shared" si="85"/>
        <v>0</v>
      </c>
      <c r="AP218" s="194">
        <f t="shared" si="85"/>
        <v>0</v>
      </c>
      <c r="AQ218" s="194">
        <f t="shared" si="85"/>
        <v>0</v>
      </c>
      <c r="AR218" s="194">
        <f t="shared" si="85"/>
        <v>0</v>
      </c>
      <c r="AS218" s="194">
        <f t="shared" si="85"/>
        <v>0</v>
      </c>
      <c r="AT218" s="194">
        <f t="shared" si="85"/>
        <v>0</v>
      </c>
      <c r="AU218" s="231">
        <f t="shared" si="85"/>
        <v>0</v>
      </c>
      <c r="AV218" s="329"/>
    </row>
    <row r="219" spans="1:48" ht="19.5" customHeight="1" x14ac:dyDescent="0.25">
      <c r="A219" s="477"/>
      <c r="B219" s="421" t="s">
        <v>232</v>
      </c>
      <c r="C219" s="603" t="s">
        <v>92</v>
      </c>
      <c r="D219" s="421" t="s">
        <v>264</v>
      </c>
      <c r="E219" s="423" t="s">
        <v>287</v>
      </c>
      <c r="F219" s="6" t="s">
        <v>18</v>
      </c>
      <c r="G219" s="6" t="s">
        <v>20</v>
      </c>
      <c r="H219" s="6" t="s">
        <v>296</v>
      </c>
      <c r="I219" s="6" t="s">
        <v>296</v>
      </c>
      <c r="J219" s="464">
        <v>2023</v>
      </c>
      <c r="K219" s="464">
        <v>2025</v>
      </c>
      <c r="L219" s="462">
        <v>12.9619</v>
      </c>
      <c r="M219" s="46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5">
        <v>0</v>
      </c>
      <c r="AI219" s="5">
        <v>0</v>
      </c>
      <c r="AJ219" s="5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5">
        <v>0</v>
      </c>
      <c r="AV219" s="303"/>
    </row>
    <row r="220" spans="1:48" ht="19.5" customHeight="1" x14ac:dyDescent="0.25">
      <c r="A220" s="477"/>
      <c r="B220" s="421"/>
      <c r="C220" s="603"/>
      <c r="D220" s="421"/>
      <c r="E220" s="423"/>
      <c r="F220" s="6" t="s">
        <v>19</v>
      </c>
      <c r="G220" s="6" t="s">
        <v>22</v>
      </c>
      <c r="H220" s="6" t="s">
        <v>296</v>
      </c>
      <c r="I220" s="6" t="s">
        <v>296</v>
      </c>
      <c r="J220" s="464"/>
      <c r="K220" s="464"/>
      <c r="L220" s="462"/>
      <c r="M220" s="46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5">
        <v>0</v>
      </c>
      <c r="AI220" s="5">
        <v>0</v>
      </c>
      <c r="AJ220" s="5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5">
        <v>0</v>
      </c>
      <c r="AV220" s="303"/>
    </row>
    <row r="221" spans="1:48" ht="19.5" customHeight="1" x14ac:dyDescent="0.25">
      <c r="A221" s="477"/>
      <c r="B221" s="421"/>
      <c r="C221" s="603"/>
      <c r="D221" s="421"/>
      <c r="E221" s="423"/>
      <c r="F221" s="423" t="s">
        <v>39</v>
      </c>
      <c r="G221" s="423" t="s">
        <v>384</v>
      </c>
      <c r="H221" s="423" t="s">
        <v>59</v>
      </c>
      <c r="I221" s="423" t="s">
        <v>383</v>
      </c>
      <c r="J221" s="464"/>
      <c r="K221" s="464"/>
      <c r="L221" s="462"/>
      <c r="M221" s="46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5">
        <v>0</v>
      </c>
      <c r="AI221" s="5">
        <v>0</v>
      </c>
      <c r="AJ221" s="5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5">
        <v>0</v>
      </c>
      <c r="AV221" s="303"/>
    </row>
    <row r="222" spans="1:48" ht="19.5" customHeight="1" x14ac:dyDescent="0.25">
      <c r="A222" s="477"/>
      <c r="B222" s="421"/>
      <c r="C222" s="603"/>
      <c r="D222" s="421"/>
      <c r="E222" s="423"/>
      <c r="F222" s="423"/>
      <c r="G222" s="423"/>
      <c r="H222" s="423"/>
      <c r="I222" s="423"/>
      <c r="J222" s="464"/>
      <c r="K222" s="464"/>
      <c r="L222" s="462"/>
      <c r="M222" s="46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5">
        <v>0</v>
      </c>
      <c r="AI222" s="5">
        <v>0</v>
      </c>
      <c r="AJ222" s="5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5">
        <v>0</v>
      </c>
      <c r="AV222" s="303"/>
    </row>
    <row r="223" spans="1:48" ht="18" customHeight="1" x14ac:dyDescent="0.25">
      <c r="A223" s="477"/>
      <c r="B223" s="421"/>
      <c r="C223" s="603"/>
      <c r="D223" s="421"/>
      <c r="E223" s="423"/>
      <c r="F223" s="423"/>
      <c r="G223" s="423"/>
      <c r="H223" s="423"/>
      <c r="I223" s="423"/>
      <c r="J223" s="464"/>
      <c r="K223" s="464"/>
      <c r="L223" s="462"/>
      <c r="M223" s="46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5">
        <v>0</v>
      </c>
      <c r="AI223" s="5">
        <v>0</v>
      </c>
      <c r="AJ223" s="5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5">
        <v>0</v>
      </c>
      <c r="AV223" s="303"/>
    </row>
    <row r="224" spans="1:48" ht="17.25" customHeight="1" x14ac:dyDescent="0.25">
      <c r="A224" s="477"/>
      <c r="B224" s="421"/>
      <c r="C224" s="603"/>
      <c r="D224" s="421"/>
      <c r="E224" s="423"/>
      <c r="F224" s="423"/>
      <c r="G224" s="423"/>
      <c r="H224" s="423"/>
      <c r="I224" s="423"/>
      <c r="J224" s="464"/>
      <c r="K224" s="464"/>
      <c r="L224" s="462"/>
      <c r="M224" s="462"/>
      <c r="N224" s="231">
        <f t="shared" ref="N224:T224" si="87">SUM(N219:N223)</f>
        <v>0</v>
      </c>
      <c r="O224" s="231">
        <f t="shared" si="87"/>
        <v>0</v>
      </c>
      <c r="P224" s="231">
        <f t="shared" si="87"/>
        <v>0</v>
      </c>
      <c r="Q224" s="231">
        <f t="shared" si="87"/>
        <v>0</v>
      </c>
      <c r="R224" s="231">
        <f t="shared" si="87"/>
        <v>6.3177099999999999</v>
      </c>
      <c r="S224" s="231">
        <f t="shared" si="87"/>
        <v>3.37209</v>
      </c>
      <c r="T224" s="231">
        <f t="shared" si="87"/>
        <v>3.2721</v>
      </c>
      <c r="U224" s="232">
        <f t="shared" si="80"/>
        <v>12.9619</v>
      </c>
      <c r="V224" s="232" t="s">
        <v>11</v>
      </c>
      <c r="W224" s="194">
        <f t="shared" ref="W224:AU224" si="88">SUM(W219:W223)</f>
        <v>0</v>
      </c>
      <c r="X224" s="194">
        <f t="shared" si="88"/>
        <v>0</v>
      </c>
      <c r="Y224" s="194">
        <f t="shared" si="88"/>
        <v>0</v>
      </c>
      <c r="Z224" s="194">
        <f t="shared" si="88"/>
        <v>0</v>
      </c>
      <c r="AA224" s="194">
        <f t="shared" si="88"/>
        <v>0</v>
      </c>
      <c r="AB224" s="194">
        <f t="shared" si="88"/>
        <v>0</v>
      </c>
      <c r="AC224" s="194">
        <f t="shared" si="88"/>
        <v>0</v>
      </c>
      <c r="AD224" s="194">
        <f t="shared" si="88"/>
        <v>0</v>
      </c>
      <c r="AE224" s="194">
        <f t="shared" si="88"/>
        <v>0</v>
      </c>
      <c r="AF224" s="194">
        <f t="shared" si="88"/>
        <v>0</v>
      </c>
      <c r="AG224" s="194">
        <f t="shared" si="88"/>
        <v>0</v>
      </c>
      <c r="AH224" s="231">
        <f t="shared" si="88"/>
        <v>0</v>
      </c>
      <c r="AI224" s="231">
        <f t="shared" si="88"/>
        <v>0</v>
      </c>
      <c r="AJ224" s="231">
        <f t="shared" si="88"/>
        <v>0</v>
      </c>
      <c r="AK224" s="194">
        <f t="shared" si="88"/>
        <v>0</v>
      </c>
      <c r="AL224" s="194">
        <f t="shared" si="88"/>
        <v>0</v>
      </c>
      <c r="AM224" s="194">
        <f t="shared" si="88"/>
        <v>0</v>
      </c>
      <c r="AN224" s="194">
        <f t="shared" si="88"/>
        <v>0</v>
      </c>
      <c r="AO224" s="194">
        <f t="shared" si="88"/>
        <v>0</v>
      </c>
      <c r="AP224" s="194">
        <f t="shared" si="88"/>
        <v>0</v>
      </c>
      <c r="AQ224" s="194">
        <f t="shared" si="88"/>
        <v>0</v>
      </c>
      <c r="AR224" s="194">
        <f t="shared" si="88"/>
        <v>0</v>
      </c>
      <c r="AS224" s="194">
        <f t="shared" si="88"/>
        <v>0</v>
      </c>
      <c r="AT224" s="194">
        <f t="shared" si="88"/>
        <v>0</v>
      </c>
      <c r="AU224" s="231">
        <f t="shared" si="88"/>
        <v>0</v>
      </c>
      <c r="AV224" s="329"/>
    </row>
    <row r="225" spans="1:48" ht="19.5" customHeight="1" x14ac:dyDescent="0.25">
      <c r="A225" s="477"/>
      <c r="B225" s="421" t="s">
        <v>233</v>
      </c>
      <c r="C225" s="603" t="s">
        <v>93</v>
      </c>
      <c r="D225" s="421" t="s">
        <v>264</v>
      </c>
      <c r="E225" s="423" t="s">
        <v>288</v>
      </c>
      <c r="F225" s="6" t="s">
        <v>18</v>
      </c>
      <c r="G225" s="6" t="s">
        <v>20</v>
      </c>
      <c r="H225" s="6" t="s">
        <v>296</v>
      </c>
      <c r="I225" s="6" t="s">
        <v>296</v>
      </c>
      <c r="J225" s="464">
        <v>2023</v>
      </c>
      <c r="K225" s="464">
        <v>2025</v>
      </c>
      <c r="L225" s="462">
        <v>6.48095</v>
      </c>
      <c r="M225" s="46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5">
        <v>0</v>
      </c>
      <c r="AI225" s="5">
        <v>0</v>
      </c>
      <c r="AJ225" s="5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5">
        <v>0</v>
      </c>
      <c r="AV225" s="303"/>
    </row>
    <row r="226" spans="1:48" ht="19.5" customHeight="1" x14ac:dyDescent="0.25">
      <c r="A226" s="477"/>
      <c r="B226" s="421"/>
      <c r="C226" s="603"/>
      <c r="D226" s="421"/>
      <c r="E226" s="423"/>
      <c r="F226" s="6" t="s">
        <v>19</v>
      </c>
      <c r="G226" s="6" t="s">
        <v>22</v>
      </c>
      <c r="H226" s="6" t="s">
        <v>296</v>
      </c>
      <c r="I226" s="6" t="s">
        <v>296</v>
      </c>
      <c r="J226" s="464"/>
      <c r="K226" s="464"/>
      <c r="L226" s="462"/>
      <c r="M226" s="46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5">
        <v>0</v>
      </c>
      <c r="AI226" s="5">
        <v>0</v>
      </c>
      <c r="AJ226" s="5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5">
        <v>0</v>
      </c>
      <c r="AV226" s="303"/>
    </row>
    <row r="227" spans="1:48" ht="19.5" customHeight="1" x14ac:dyDescent="0.25">
      <c r="A227" s="477"/>
      <c r="B227" s="421"/>
      <c r="C227" s="603"/>
      <c r="D227" s="421"/>
      <c r="E227" s="423"/>
      <c r="F227" s="423" t="s">
        <v>39</v>
      </c>
      <c r="G227" s="423" t="s">
        <v>384</v>
      </c>
      <c r="H227" s="423" t="s">
        <v>59</v>
      </c>
      <c r="I227" s="423" t="s">
        <v>322</v>
      </c>
      <c r="J227" s="464"/>
      <c r="K227" s="464"/>
      <c r="L227" s="462"/>
      <c r="M227" s="46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5">
        <v>0</v>
      </c>
      <c r="AI227" s="5">
        <v>0</v>
      </c>
      <c r="AJ227" s="5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5">
        <v>0</v>
      </c>
      <c r="AV227" s="303"/>
    </row>
    <row r="228" spans="1:48" ht="19.5" customHeight="1" x14ac:dyDescent="0.25">
      <c r="A228" s="477"/>
      <c r="B228" s="421"/>
      <c r="C228" s="603"/>
      <c r="D228" s="421"/>
      <c r="E228" s="423"/>
      <c r="F228" s="423"/>
      <c r="G228" s="423"/>
      <c r="H228" s="423"/>
      <c r="I228" s="423"/>
      <c r="J228" s="464"/>
      <c r="K228" s="464"/>
      <c r="L228" s="462"/>
      <c r="M228" s="46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5">
        <v>0</v>
      </c>
      <c r="AI228" s="5">
        <v>0</v>
      </c>
      <c r="AJ228" s="5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5">
        <v>0</v>
      </c>
      <c r="AV228" s="303"/>
    </row>
    <row r="229" spans="1:48" ht="18" customHeight="1" x14ac:dyDescent="0.25">
      <c r="A229" s="477"/>
      <c r="B229" s="421"/>
      <c r="C229" s="603"/>
      <c r="D229" s="421"/>
      <c r="E229" s="423"/>
      <c r="F229" s="423"/>
      <c r="G229" s="423"/>
      <c r="H229" s="423"/>
      <c r="I229" s="423"/>
      <c r="J229" s="464"/>
      <c r="K229" s="464"/>
      <c r="L229" s="462"/>
      <c r="M229" s="46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5">
        <v>0</v>
      </c>
      <c r="AI229" s="5">
        <v>0</v>
      </c>
      <c r="AJ229" s="5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5">
        <v>0</v>
      </c>
      <c r="AV229" s="303"/>
    </row>
    <row r="230" spans="1:48" ht="17.25" customHeight="1" x14ac:dyDescent="0.25">
      <c r="A230" s="477"/>
      <c r="B230" s="421"/>
      <c r="C230" s="603"/>
      <c r="D230" s="421"/>
      <c r="E230" s="423"/>
      <c r="F230" s="423"/>
      <c r="G230" s="423"/>
      <c r="H230" s="423"/>
      <c r="I230" s="423"/>
      <c r="J230" s="464"/>
      <c r="K230" s="464"/>
      <c r="L230" s="462"/>
      <c r="M230" s="462"/>
      <c r="N230" s="231">
        <f t="shared" ref="N230:T230" si="89">SUM(N225:N229)</f>
        <v>0</v>
      </c>
      <c r="O230" s="231">
        <f t="shared" si="89"/>
        <v>0</v>
      </c>
      <c r="P230" s="231">
        <f t="shared" si="89"/>
        <v>0</v>
      </c>
      <c r="Q230" s="231">
        <f t="shared" si="89"/>
        <v>0</v>
      </c>
      <c r="R230" s="231">
        <f t="shared" si="89"/>
        <v>3.1421899999999998</v>
      </c>
      <c r="S230" s="231">
        <f t="shared" si="89"/>
        <v>1.6693800000000001</v>
      </c>
      <c r="T230" s="231">
        <f t="shared" si="89"/>
        <v>1.6693800000000001</v>
      </c>
      <c r="U230" s="232">
        <f t="shared" si="80"/>
        <v>6.48095</v>
      </c>
      <c r="V230" s="232" t="s">
        <v>11</v>
      </c>
      <c r="W230" s="194">
        <f t="shared" ref="W230:AU230" si="90">SUM(W225:W229)</f>
        <v>0</v>
      </c>
      <c r="X230" s="194">
        <f t="shared" si="90"/>
        <v>0</v>
      </c>
      <c r="Y230" s="194">
        <f t="shared" si="90"/>
        <v>0</v>
      </c>
      <c r="Z230" s="194">
        <f t="shared" si="90"/>
        <v>0</v>
      </c>
      <c r="AA230" s="194">
        <f t="shared" si="90"/>
        <v>0</v>
      </c>
      <c r="AB230" s="194">
        <f t="shared" si="90"/>
        <v>0</v>
      </c>
      <c r="AC230" s="194">
        <f t="shared" si="90"/>
        <v>0</v>
      </c>
      <c r="AD230" s="194">
        <f t="shared" si="90"/>
        <v>0</v>
      </c>
      <c r="AE230" s="194">
        <f t="shared" si="90"/>
        <v>0</v>
      </c>
      <c r="AF230" s="194">
        <f t="shared" si="90"/>
        <v>0</v>
      </c>
      <c r="AG230" s="194">
        <f t="shared" si="90"/>
        <v>0</v>
      </c>
      <c r="AH230" s="231">
        <f t="shared" si="90"/>
        <v>0</v>
      </c>
      <c r="AI230" s="231">
        <f t="shared" si="90"/>
        <v>0</v>
      </c>
      <c r="AJ230" s="231">
        <f t="shared" si="90"/>
        <v>0</v>
      </c>
      <c r="AK230" s="194">
        <f t="shared" si="90"/>
        <v>0</v>
      </c>
      <c r="AL230" s="194">
        <f t="shared" si="90"/>
        <v>0</v>
      </c>
      <c r="AM230" s="194">
        <f t="shared" si="90"/>
        <v>0</v>
      </c>
      <c r="AN230" s="194">
        <f t="shared" si="90"/>
        <v>0</v>
      </c>
      <c r="AO230" s="194">
        <f t="shared" si="90"/>
        <v>0</v>
      </c>
      <c r="AP230" s="194">
        <f t="shared" si="90"/>
        <v>0</v>
      </c>
      <c r="AQ230" s="194">
        <f t="shared" si="90"/>
        <v>0</v>
      </c>
      <c r="AR230" s="194">
        <f t="shared" si="90"/>
        <v>0</v>
      </c>
      <c r="AS230" s="194">
        <f t="shared" si="90"/>
        <v>0</v>
      </c>
      <c r="AT230" s="194">
        <f t="shared" si="90"/>
        <v>0</v>
      </c>
      <c r="AU230" s="231">
        <f t="shared" si="90"/>
        <v>0</v>
      </c>
      <c r="AV230" s="329"/>
    </row>
    <row r="231" spans="1:48" ht="19.5" customHeight="1" x14ac:dyDescent="0.25">
      <c r="A231" s="477"/>
      <c r="B231" s="421" t="s">
        <v>234</v>
      </c>
      <c r="C231" s="603" t="s">
        <v>91</v>
      </c>
      <c r="D231" s="421" t="s">
        <v>264</v>
      </c>
      <c r="E231" s="423" t="s">
        <v>124</v>
      </c>
      <c r="F231" s="6" t="s">
        <v>18</v>
      </c>
      <c r="G231" s="6" t="s">
        <v>20</v>
      </c>
      <c r="H231" s="6" t="s">
        <v>296</v>
      </c>
      <c r="I231" s="6" t="s">
        <v>296</v>
      </c>
      <c r="J231" s="464">
        <v>2023</v>
      </c>
      <c r="K231" s="464">
        <v>2025</v>
      </c>
      <c r="L231" s="462">
        <v>19.294509999999999</v>
      </c>
      <c r="M231" s="46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5">
        <v>0</v>
      </c>
      <c r="AI231" s="5">
        <v>0</v>
      </c>
      <c r="AJ231" s="5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5">
        <v>0</v>
      </c>
      <c r="AV231" s="303"/>
    </row>
    <row r="232" spans="1:48" ht="19.5" customHeight="1" x14ac:dyDescent="0.25">
      <c r="A232" s="477"/>
      <c r="B232" s="421"/>
      <c r="C232" s="603"/>
      <c r="D232" s="421"/>
      <c r="E232" s="423"/>
      <c r="F232" s="6" t="s">
        <v>19</v>
      </c>
      <c r="G232" s="6" t="s">
        <v>22</v>
      </c>
      <c r="H232" s="6" t="s">
        <v>296</v>
      </c>
      <c r="I232" s="6" t="s">
        <v>296</v>
      </c>
      <c r="J232" s="464"/>
      <c r="K232" s="464"/>
      <c r="L232" s="462"/>
      <c r="M232" s="46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5">
        <v>0</v>
      </c>
      <c r="AI232" s="5">
        <v>0</v>
      </c>
      <c r="AJ232" s="5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5">
        <v>0</v>
      </c>
      <c r="AV232" s="303"/>
    </row>
    <row r="233" spans="1:48" ht="19.5" customHeight="1" x14ac:dyDescent="0.25">
      <c r="A233" s="477"/>
      <c r="B233" s="421"/>
      <c r="C233" s="603"/>
      <c r="D233" s="421"/>
      <c r="E233" s="423"/>
      <c r="F233" s="423" t="s">
        <v>39</v>
      </c>
      <c r="G233" s="423" t="s">
        <v>21</v>
      </c>
      <c r="H233" s="485" t="s">
        <v>296</v>
      </c>
      <c r="I233" s="423" t="s">
        <v>305</v>
      </c>
      <c r="J233" s="464"/>
      <c r="K233" s="464"/>
      <c r="L233" s="462"/>
      <c r="M233" s="46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5">
        <v>0</v>
      </c>
      <c r="AI233" s="5">
        <v>0</v>
      </c>
      <c r="AJ233" s="5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5">
        <v>0</v>
      </c>
      <c r="AV233" s="303"/>
    </row>
    <row r="234" spans="1:48" ht="19.5" customHeight="1" x14ac:dyDescent="0.25">
      <c r="A234" s="477"/>
      <c r="B234" s="421"/>
      <c r="C234" s="603"/>
      <c r="D234" s="421"/>
      <c r="E234" s="423"/>
      <c r="F234" s="423"/>
      <c r="G234" s="423"/>
      <c r="H234" s="486"/>
      <c r="I234" s="423"/>
      <c r="J234" s="464"/>
      <c r="K234" s="464"/>
      <c r="L234" s="462"/>
      <c r="M234" s="46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5">
        <v>0</v>
      </c>
      <c r="AI234" s="5">
        <v>0</v>
      </c>
      <c r="AJ234" s="5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5">
        <v>0</v>
      </c>
      <c r="AV234" s="303"/>
    </row>
    <row r="235" spans="1:48" ht="18" customHeight="1" x14ac:dyDescent="0.25">
      <c r="A235" s="477"/>
      <c r="B235" s="421"/>
      <c r="C235" s="603"/>
      <c r="D235" s="421"/>
      <c r="E235" s="423"/>
      <c r="F235" s="423"/>
      <c r="G235" s="423"/>
      <c r="H235" s="486"/>
      <c r="I235" s="423"/>
      <c r="J235" s="464"/>
      <c r="K235" s="464"/>
      <c r="L235" s="462"/>
      <c r="M235" s="46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5">
        <v>0</v>
      </c>
      <c r="AI235" s="5">
        <v>0</v>
      </c>
      <c r="AJ235" s="5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5">
        <v>0</v>
      </c>
      <c r="AV235" s="303"/>
    </row>
    <row r="236" spans="1:48" ht="17.25" customHeight="1" x14ac:dyDescent="0.25">
      <c r="A236" s="478"/>
      <c r="B236" s="421"/>
      <c r="C236" s="603"/>
      <c r="D236" s="421"/>
      <c r="E236" s="423"/>
      <c r="F236" s="423"/>
      <c r="G236" s="423"/>
      <c r="H236" s="487"/>
      <c r="I236" s="423"/>
      <c r="J236" s="464"/>
      <c r="K236" s="464"/>
      <c r="L236" s="462"/>
      <c r="M236" s="462"/>
      <c r="N236" s="231">
        <f t="shared" ref="N236:T236" si="92">SUM(N231:N235)</f>
        <v>0</v>
      </c>
      <c r="O236" s="231">
        <f t="shared" si="92"/>
        <v>0</v>
      </c>
      <c r="P236" s="231">
        <f t="shared" si="92"/>
        <v>0</v>
      </c>
      <c r="Q236" s="231">
        <f t="shared" si="92"/>
        <v>0</v>
      </c>
      <c r="R236" s="231">
        <f t="shared" si="92"/>
        <v>6.4314999999999998</v>
      </c>
      <c r="S236" s="231">
        <f t="shared" si="92"/>
        <v>6.4314999999999998</v>
      </c>
      <c r="T236" s="231">
        <f t="shared" si="92"/>
        <v>6.4315100000000003</v>
      </c>
      <c r="U236" s="232">
        <f t="shared" si="80"/>
        <v>19.294509999999999</v>
      </c>
      <c r="V236" s="232" t="s">
        <v>11</v>
      </c>
      <c r="W236" s="194">
        <f t="shared" ref="W236:AU236" si="93">SUM(W231:W235)</f>
        <v>0</v>
      </c>
      <c r="X236" s="194">
        <f t="shared" si="93"/>
        <v>0</v>
      </c>
      <c r="Y236" s="194">
        <f t="shared" si="93"/>
        <v>0</v>
      </c>
      <c r="Z236" s="194">
        <f t="shared" si="93"/>
        <v>0</v>
      </c>
      <c r="AA236" s="194">
        <f t="shared" si="93"/>
        <v>0</v>
      </c>
      <c r="AB236" s="194">
        <f t="shared" si="93"/>
        <v>0</v>
      </c>
      <c r="AC236" s="194">
        <f t="shared" si="93"/>
        <v>0</v>
      </c>
      <c r="AD236" s="194">
        <f t="shared" si="93"/>
        <v>0</v>
      </c>
      <c r="AE236" s="194">
        <f t="shared" si="93"/>
        <v>0</v>
      </c>
      <c r="AF236" s="194">
        <f t="shared" si="93"/>
        <v>0</v>
      </c>
      <c r="AG236" s="194">
        <f t="shared" si="93"/>
        <v>0</v>
      </c>
      <c r="AH236" s="231">
        <f t="shared" si="93"/>
        <v>0</v>
      </c>
      <c r="AI236" s="231">
        <f t="shared" si="93"/>
        <v>0</v>
      </c>
      <c r="AJ236" s="231">
        <f t="shared" si="93"/>
        <v>0</v>
      </c>
      <c r="AK236" s="194">
        <f t="shared" si="93"/>
        <v>0</v>
      </c>
      <c r="AL236" s="194">
        <f t="shared" si="93"/>
        <v>0</v>
      </c>
      <c r="AM236" s="194">
        <f t="shared" si="93"/>
        <v>0</v>
      </c>
      <c r="AN236" s="194">
        <f t="shared" si="93"/>
        <v>0</v>
      </c>
      <c r="AO236" s="194">
        <f t="shared" si="93"/>
        <v>0</v>
      </c>
      <c r="AP236" s="194">
        <f t="shared" si="93"/>
        <v>0</v>
      </c>
      <c r="AQ236" s="194">
        <f t="shared" si="93"/>
        <v>0</v>
      </c>
      <c r="AR236" s="194">
        <f t="shared" si="93"/>
        <v>0</v>
      </c>
      <c r="AS236" s="194">
        <f t="shared" si="93"/>
        <v>0</v>
      </c>
      <c r="AT236" s="194">
        <f t="shared" si="93"/>
        <v>0</v>
      </c>
      <c r="AU236" s="231">
        <f t="shared" si="93"/>
        <v>0</v>
      </c>
      <c r="AV236" s="329"/>
    </row>
    <row r="237" spans="1:48" ht="15.75" hidden="1" customHeight="1" x14ac:dyDescent="0.25">
      <c r="A237" s="414" t="s">
        <v>166</v>
      </c>
      <c r="B237" s="41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415"/>
      <c r="W237" s="416"/>
      <c r="X237" s="416"/>
      <c r="Y237" s="416"/>
      <c r="Z237" s="416"/>
      <c r="AA237" s="416"/>
      <c r="AB237" s="416"/>
      <c r="AC237" s="416"/>
      <c r="AD237" s="416"/>
      <c r="AE237" s="416"/>
      <c r="AF237" s="416"/>
      <c r="AG237" s="416"/>
      <c r="AH237" s="416"/>
      <c r="AI237" s="416"/>
      <c r="AJ237" s="416"/>
      <c r="AK237" s="416"/>
      <c r="AL237" s="416"/>
      <c r="AM237" s="416"/>
      <c r="AN237" s="416"/>
      <c r="AO237" s="416"/>
      <c r="AP237" s="416"/>
      <c r="AQ237" s="416"/>
      <c r="AR237" s="416"/>
      <c r="AS237" s="416"/>
      <c r="AT237" s="416"/>
      <c r="AU237" s="416"/>
      <c r="AV237" s="417"/>
    </row>
    <row r="238" spans="1:48" ht="19.5" customHeight="1" x14ac:dyDescent="0.25">
      <c r="A238" s="472"/>
      <c r="B238" s="421" t="s">
        <v>235</v>
      </c>
      <c r="C238" s="603" t="s">
        <v>95</v>
      </c>
      <c r="D238" s="421" t="s">
        <v>264</v>
      </c>
      <c r="E238" s="423" t="s">
        <v>135</v>
      </c>
      <c r="F238" s="6" t="s">
        <v>18</v>
      </c>
      <c r="G238" s="6" t="s">
        <v>20</v>
      </c>
      <c r="H238" s="6" t="s">
        <v>296</v>
      </c>
      <c r="I238" s="6" t="s">
        <v>296</v>
      </c>
      <c r="J238" s="464">
        <v>2023</v>
      </c>
      <c r="K238" s="464">
        <v>2023</v>
      </c>
      <c r="L238" s="462">
        <v>31.716370000000001</v>
      </c>
      <c r="M238" s="46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5">
        <v>0</v>
      </c>
      <c r="AI238" s="5">
        <v>0</v>
      </c>
      <c r="AJ238" s="5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5">
        <v>0</v>
      </c>
      <c r="AV238" s="303"/>
    </row>
    <row r="239" spans="1:48" ht="19.5" customHeight="1" x14ac:dyDescent="0.25">
      <c r="A239" s="473"/>
      <c r="B239" s="421"/>
      <c r="C239" s="603"/>
      <c r="D239" s="421"/>
      <c r="E239" s="423"/>
      <c r="F239" s="6" t="s">
        <v>19</v>
      </c>
      <c r="G239" s="6" t="s">
        <v>22</v>
      </c>
      <c r="H239" s="6" t="s">
        <v>296</v>
      </c>
      <c r="I239" s="6" t="s">
        <v>296</v>
      </c>
      <c r="J239" s="464"/>
      <c r="K239" s="464"/>
      <c r="L239" s="462"/>
      <c r="M239" s="46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5">
        <v>0</v>
      </c>
      <c r="AI239" s="5">
        <v>0</v>
      </c>
      <c r="AJ239" s="5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5">
        <v>0</v>
      </c>
      <c r="AV239" s="303"/>
    </row>
    <row r="240" spans="1:48" ht="19.5" customHeight="1" x14ac:dyDescent="0.25">
      <c r="A240" s="473"/>
      <c r="B240" s="421"/>
      <c r="C240" s="603"/>
      <c r="D240" s="421"/>
      <c r="E240" s="423"/>
      <c r="F240" s="423" t="s">
        <v>39</v>
      </c>
      <c r="G240" s="423" t="s">
        <v>21</v>
      </c>
      <c r="H240" s="423" t="s">
        <v>365</v>
      </c>
      <c r="I240" s="423" t="s">
        <v>323</v>
      </c>
      <c r="J240" s="464"/>
      <c r="K240" s="464"/>
      <c r="L240" s="462"/>
      <c r="M240" s="46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5">
        <v>0</v>
      </c>
      <c r="AI240" s="5">
        <v>0</v>
      </c>
      <c r="AJ240" s="5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5">
        <v>0</v>
      </c>
      <c r="AV240" s="303"/>
    </row>
    <row r="241" spans="1:48" ht="19.5" customHeight="1" x14ac:dyDescent="0.25">
      <c r="A241" s="473"/>
      <c r="B241" s="421"/>
      <c r="C241" s="603"/>
      <c r="D241" s="421"/>
      <c r="E241" s="423"/>
      <c r="F241" s="423"/>
      <c r="G241" s="423"/>
      <c r="H241" s="423"/>
      <c r="I241" s="423"/>
      <c r="J241" s="464"/>
      <c r="K241" s="464"/>
      <c r="L241" s="462"/>
      <c r="M241" s="46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5">
        <v>0</v>
      </c>
      <c r="AI241" s="5">
        <v>0</v>
      </c>
      <c r="AJ241" s="5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5">
        <v>0</v>
      </c>
      <c r="AV241" s="303"/>
    </row>
    <row r="242" spans="1:48" ht="18" customHeight="1" x14ac:dyDescent="0.25">
      <c r="A242" s="473"/>
      <c r="B242" s="421"/>
      <c r="C242" s="603"/>
      <c r="D242" s="421"/>
      <c r="E242" s="423"/>
      <c r="F242" s="423"/>
      <c r="G242" s="423"/>
      <c r="H242" s="423"/>
      <c r="I242" s="423"/>
      <c r="J242" s="464"/>
      <c r="K242" s="464"/>
      <c r="L242" s="462"/>
      <c r="M242" s="46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5">
        <v>0</v>
      </c>
      <c r="AI242" s="5">
        <v>0</v>
      </c>
      <c r="AJ242" s="5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5">
        <v>0</v>
      </c>
      <c r="AV242" s="303"/>
    </row>
    <row r="243" spans="1:48" ht="17.25" customHeight="1" x14ac:dyDescent="0.25">
      <c r="A243" s="473"/>
      <c r="B243" s="421"/>
      <c r="C243" s="603"/>
      <c r="D243" s="421"/>
      <c r="E243" s="423"/>
      <c r="F243" s="423"/>
      <c r="G243" s="423"/>
      <c r="H243" s="423"/>
      <c r="I243" s="423"/>
      <c r="J243" s="464"/>
      <c r="K243" s="464"/>
      <c r="L243" s="462"/>
      <c r="M243" s="462"/>
      <c r="N243" s="231">
        <f t="shared" ref="N243:T243" si="95">SUM(N238:N242)</f>
        <v>0</v>
      </c>
      <c r="O243" s="231">
        <f t="shared" si="95"/>
        <v>0</v>
      </c>
      <c r="P243" s="231">
        <f t="shared" si="95"/>
        <v>0</v>
      </c>
      <c r="Q243" s="231">
        <f t="shared" si="95"/>
        <v>0</v>
      </c>
      <c r="R243" s="231">
        <f t="shared" si="95"/>
        <v>31.716370000000001</v>
      </c>
      <c r="S243" s="231">
        <f t="shared" si="95"/>
        <v>0</v>
      </c>
      <c r="T243" s="231">
        <f t="shared" si="95"/>
        <v>0</v>
      </c>
      <c r="U243" s="232">
        <f t="shared" si="94"/>
        <v>31.716370000000001</v>
      </c>
      <c r="V243" s="232" t="s">
        <v>11</v>
      </c>
      <c r="W243" s="194">
        <f t="shared" ref="W243:AU243" si="96">SUM(W238:W242)</f>
        <v>0</v>
      </c>
      <c r="X243" s="194">
        <f t="shared" si="96"/>
        <v>0</v>
      </c>
      <c r="Y243" s="194">
        <f t="shared" si="96"/>
        <v>0</v>
      </c>
      <c r="Z243" s="194">
        <f t="shared" si="96"/>
        <v>0</v>
      </c>
      <c r="AA243" s="194">
        <f t="shared" si="96"/>
        <v>0</v>
      </c>
      <c r="AB243" s="194">
        <f t="shared" si="96"/>
        <v>0</v>
      </c>
      <c r="AC243" s="194">
        <f t="shared" si="96"/>
        <v>0</v>
      </c>
      <c r="AD243" s="194">
        <f t="shared" si="96"/>
        <v>0</v>
      </c>
      <c r="AE243" s="194">
        <f t="shared" si="96"/>
        <v>0</v>
      </c>
      <c r="AF243" s="194">
        <f t="shared" si="96"/>
        <v>0</v>
      </c>
      <c r="AG243" s="194">
        <f t="shared" si="96"/>
        <v>0</v>
      </c>
      <c r="AH243" s="231">
        <f t="shared" si="96"/>
        <v>0</v>
      </c>
      <c r="AI243" s="231">
        <f t="shared" si="96"/>
        <v>0</v>
      </c>
      <c r="AJ243" s="231">
        <f t="shared" si="96"/>
        <v>0</v>
      </c>
      <c r="AK243" s="194">
        <f t="shared" si="96"/>
        <v>0</v>
      </c>
      <c r="AL243" s="194">
        <f t="shared" si="96"/>
        <v>0</v>
      </c>
      <c r="AM243" s="194">
        <f t="shared" si="96"/>
        <v>0</v>
      </c>
      <c r="AN243" s="194">
        <f t="shared" si="96"/>
        <v>0</v>
      </c>
      <c r="AO243" s="194">
        <f t="shared" si="96"/>
        <v>0</v>
      </c>
      <c r="AP243" s="194">
        <f t="shared" si="96"/>
        <v>0</v>
      </c>
      <c r="AQ243" s="194">
        <f t="shared" si="96"/>
        <v>0</v>
      </c>
      <c r="AR243" s="194">
        <f t="shared" si="96"/>
        <v>0</v>
      </c>
      <c r="AS243" s="194">
        <f t="shared" si="96"/>
        <v>0</v>
      </c>
      <c r="AT243" s="194">
        <f t="shared" si="96"/>
        <v>0</v>
      </c>
      <c r="AU243" s="231">
        <f t="shared" si="96"/>
        <v>0</v>
      </c>
      <c r="AV243" s="329"/>
    </row>
    <row r="244" spans="1:48" ht="19.5" customHeight="1" x14ac:dyDescent="0.25">
      <c r="A244" s="473"/>
      <c r="B244" s="421" t="s">
        <v>236</v>
      </c>
      <c r="C244" s="603" t="s">
        <v>96</v>
      </c>
      <c r="D244" s="421" t="s">
        <v>264</v>
      </c>
      <c r="E244" s="423" t="s">
        <v>136</v>
      </c>
      <c r="F244" s="6" t="s">
        <v>18</v>
      </c>
      <c r="G244" s="6" t="s">
        <v>20</v>
      </c>
      <c r="H244" s="6" t="s">
        <v>296</v>
      </c>
      <c r="I244" s="6" t="s">
        <v>296</v>
      </c>
      <c r="J244" s="464">
        <v>2023</v>
      </c>
      <c r="K244" s="464">
        <v>2025</v>
      </c>
      <c r="L244" s="462">
        <v>43.993279999999999</v>
      </c>
      <c r="M244" s="46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5">
        <v>0</v>
      </c>
      <c r="AI244" s="5">
        <v>0</v>
      </c>
      <c r="AJ244" s="5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5">
        <v>0</v>
      </c>
      <c r="AV244" s="303"/>
    </row>
    <row r="245" spans="1:48" ht="19.5" customHeight="1" x14ac:dyDescent="0.25">
      <c r="A245" s="473"/>
      <c r="B245" s="421"/>
      <c r="C245" s="603"/>
      <c r="D245" s="421"/>
      <c r="E245" s="423"/>
      <c r="F245" s="6" t="s">
        <v>19</v>
      </c>
      <c r="G245" s="6" t="s">
        <v>22</v>
      </c>
      <c r="H245" s="6" t="s">
        <v>296</v>
      </c>
      <c r="I245" s="6" t="s">
        <v>296</v>
      </c>
      <c r="J245" s="464"/>
      <c r="K245" s="464"/>
      <c r="L245" s="462"/>
      <c r="M245" s="46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94">
        <v>0</v>
      </c>
      <c r="X245" s="94">
        <f>X246</f>
        <v>0</v>
      </c>
      <c r="Y245" s="94">
        <f t="shared" ref="Y245:AP245" si="97">Y246</f>
        <v>0</v>
      </c>
      <c r="Z245" s="94">
        <f t="shared" si="97"/>
        <v>0</v>
      </c>
      <c r="AA245" s="94">
        <f t="shared" si="97"/>
        <v>0</v>
      </c>
      <c r="AB245" s="94">
        <f t="shared" si="97"/>
        <v>0</v>
      </c>
      <c r="AC245" s="94">
        <f t="shared" si="97"/>
        <v>0</v>
      </c>
      <c r="AD245" s="94">
        <f t="shared" si="97"/>
        <v>0</v>
      </c>
      <c r="AE245" s="94">
        <f t="shared" si="97"/>
        <v>0</v>
      </c>
      <c r="AF245" s="94">
        <f t="shared" si="97"/>
        <v>0</v>
      </c>
      <c r="AG245" s="94">
        <f t="shared" si="97"/>
        <v>0</v>
      </c>
      <c r="AH245" s="94">
        <f t="shared" si="97"/>
        <v>0</v>
      </c>
      <c r="AI245" s="94">
        <f t="shared" si="97"/>
        <v>0</v>
      </c>
      <c r="AJ245" s="94">
        <f t="shared" si="97"/>
        <v>0</v>
      </c>
      <c r="AK245" s="94">
        <f t="shared" si="97"/>
        <v>27.45</v>
      </c>
      <c r="AL245" s="94">
        <f t="shared" si="97"/>
        <v>0</v>
      </c>
      <c r="AM245" s="94">
        <f t="shared" si="97"/>
        <v>0</v>
      </c>
      <c r="AN245" s="94">
        <f t="shared" si="97"/>
        <v>0</v>
      </c>
      <c r="AO245" s="94">
        <f t="shared" si="97"/>
        <v>0</v>
      </c>
      <c r="AP245" s="94">
        <f t="shared" si="97"/>
        <v>0</v>
      </c>
      <c r="AQ245" s="94">
        <v>0</v>
      </c>
      <c r="AR245" s="94">
        <v>0</v>
      </c>
      <c r="AS245" s="94">
        <v>0</v>
      </c>
      <c r="AT245" s="94">
        <v>0</v>
      </c>
      <c r="AU245" s="5">
        <v>0</v>
      </c>
      <c r="AV245" s="303"/>
    </row>
    <row r="246" spans="1:48" s="276" customFormat="1" ht="31.5" hidden="1" customHeight="1" x14ac:dyDescent="0.2">
      <c r="A246" s="473"/>
      <c r="B246" s="421"/>
      <c r="C246" s="603"/>
      <c r="D246" s="421"/>
      <c r="E246" s="423"/>
      <c r="F246" s="273"/>
      <c r="G246" s="273"/>
      <c r="H246" s="273"/>
      <c r="I246" s="273"/>
      <c r="J246" s="464"/>
      <c r="K246" s="464"/>
      <c r="L246" s="462"/>
      <c r="M246" s="462"/>
      <c r="N246" s="274"/>
      <c r="O246" s="274"/>
      <c r="P246" s="274"/>
      <c r="Q246" s="274"/>
      <c r="R246" s="274"/>
      <c r="S246" s="274"/>
      <c r="T246" s="274"/>
      <c r="U246" s="274"/>
      <c r="V246" s="274" t="s">
        <v>960</v>
      </c>
      <c r="W246" s="275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275"/>
      <c r="AH246" s="274"/>
      <c r="AI246" s="274"/>
      <c r="AJ246" s="274"/>
      <c r="AK246" s="275">
        <v>27.45</v>
      </c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4"/>
      <c r="AV246" s="331"/>
    </row>
    <row r="247" spans="1:48" ht="19.5" customHeight="1" x14ac:dyDescent="0.25">
      <c r="A247" s="473"/>
      <c r="B247" s="421"/>
      <c r="C247" s="603"/>
      <c r="D247" s="421"/>
      <c r="E247" s="423"/>
      <c r="F247" s="423" t="s">
        <v>39</v>
      </c>
      <c r="G247" s="423" t="s">
        <v>21</v>
      </c>
      <c r="H247" s="423" t="s">
        <v>365</v>
      </c>
      <c r="I247" s="423" t="s">
        <v>323</v>
      </c>
      <c r="J247" s="464"/>
      <c r="K247" s="464"/>
      <c r="L247" s="462"/>
      <c r="M247" s="46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5">
        <v>0</v>
      </c>
      <c r="AI247" s="5">
        <v>0</v>
      </c>
      <c r="AJ247" s="5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5">
        <v>0</v>
      </c>
      <c r="AV247" s="303"/>
    </row>
    <row r="248" spans="1:48" ht="19.5" customHeight="1" x14ac:dyDescent="0.25">
      <c r="A248" s="473"/>
      <c r="B248" s="421"/>
      <c r="C248" s="603"/>
      <c r="D248" s="421"/>
      <c r="E248" s="423"/>
      <c r="F248" s="423"/>
      <c r="G248" s="423"/>
      <c r="H248" s="423"/>
      <c r="I248" s="423"/>
      <c r="J248" s="464"/>
      <c r="K248" s="464"/>
      <c r="L248" s="462"/>
      <c r="M248" s="46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5">
        <v>0</v>
      </c>
      <c r="AI248" s="5">
        <v>0</v>
      </c>
      <c r="AJ248" s="5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5">
        <v>0</v>
      </c>
      <c r="AV248" s="303"/>
    </row>
    <row r="249" spans="1:48" ht="18" customHeight="1" x14ac:dyDescent="0.25">
      <c r="A249" s="473"/>
      <c r="B249" s="421"/>
      <c r="C249" s="603"/>
      <c r="D249" s="421"/>
      <c r="E249" s="423"/>
      <c r="F249" s="423"/>
      <c r="G249" s="423"/>
      <c r="H249" s="423"/>
      <c r="I249" s="423"/>
      <c r="J249" s="464"/>
      <c r="K249" s="464"/>
      <c r="L249" s="462"/>
      <c r="M249" s="46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5">
        <v>0</v>
      </c>
      <c r="AI249" s="5">
        <v>0</v>
      </c>
      <c r="AJ249" s="5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5">
        <v>0</v>
      </c>
      <c r="AV249" s="303"/>
    </row>
    <row r="250" spans="1:48" ht="17.25" customHeight="1" x14ac:dyDescent="0.25">
      <c r="A250" s="474"/>
      <c r="B250" s="421"/>
      <c r="C250" s="603"/>
      <c r="D250" s="421"/>
      <c r="E250" s="423"/>
      <c r="F250" s="423"/>
      <c r="G250" s="423"/>
      <c r="H250" s="423"/>
      <c r="I250" s="423"/>
      <c r="J250" s="464"/>
      <c r="K250" s="464"/>
      <c r="L250" s="462"/>
      <c r="M250" s="462"/>
      <c r="N250" s="231">
        <f t="shared" ref="N250:T250" si="98">SUM(N244:N249)</f>
        <v>0</v>
      </c>
      <c r="O250" s="231">
        <f t="shared" si="98"/>
        <v>0</v>
      </c>
      <c r="P250" s="231">
        <f t="shared" si="98"/>
        <v>0</v>
      </c>
      <c r="Q250" s="231">
        <f t="shared" si="98"/>
        <v>0</v>
      </c>
      <c r="R250" s="231">
        <f t="shared" si="98"/>
        <v>3.6932800000000001</v>
      </c>
      <c r="S250" s="231">
        <f t="shared" si="98"/>
        <v>40.299999999999997</v>
      </c>
      <c r="T250" s="231">
        <f t="shared" si="98"/>
        <v>0</v>
      </c>
      <c r="U250" s="232">
        <f t="shared" si="94"/>
        <v>43.993279999999999</v>
      </c>
      <c r="V250" s="232" t="s">
        <v>11</v>
      </c>
      <c r="W250" s="194">
        <f t="shared" ref="W250:AU250" si="99">SUM(W244:W249)</f>
        <v>0</v>
      </c>
      <c r="X250" s="194">
        <f>X245</f>
        <v>0</v>
      </c>
      <c r="Y250" s="194">
        <f t="shared" ref="Y250:AP250" si="100">Y245</f>
        <v>0</v>
      </c>
      <c r="Z250" s="194">
        <f t="shared" si="100"/>
        <v>0</v>
      </c>
      <c r="AA250" s="194">
        <f t="shared" si="100"/>
        <v>0</v>
      </c>
      <c r="AB250" s="194">
        <f t="shared" si="100"/>
        <v>0</v>
      </c>
      <c r="AC250" s="194">
        <f t="shared" si="100"/>
        <v>0</v>
      </c>
      <c r="AD250" s="194">
        <f t="shared" si="100"/>
        <v>0</v>
      </c>
      <c r="AE250" s="194">
        <f t="shared" si="100"/>
        <v>0</v>
      </c>
      <c r="AF250" s="194">
        <f t="shared" si="100"/>
        <v>0</v>
      </c>
      <c r="AG250" s="194">
        <f t="shared" si="100"/>
        <v>0</v>
      </c>
      <c r="AH250" s="194">
        <f t="shared" si="100"/>
        <v>0</v>
      </c>
      <c r="AI250" s="194">
        <f t="shared" si="100"/>
        <v>0</v>
      </c>
      <c r="AJ250" s="194">
        <f t="shared" si="100"/>
        <v>0</v>
      </c>
      <c r="AK250" s="194">
        <f t="shared" si="100"/>
        <v>27.45</v>
      </c>
      <c r="AL250" s="194">
        <f t="shared" si="100"/>
        <v>0</v>
      </c>
      <c r="AM250" s="194">
        <f t="shared" si="100"/>
        <v>0</v>
      </c>
      <c r="AN250" s="194">
        <f t="shared" si="100"/>
        <v>0</v>
      </c>
      <c r="AO250" s="194">
        <f t="shared" si="100"/>
        <v>0</v>
      </c>
      <c r="AP250" s="194">
        <f t="shared" si="100"/>
        <v>0</v>
      </c>
      <c r="AQ250" s="194">
        <f t="shared" si="99"/>
        <v>0</v>
      </c>
      <c r="AR250" s="194">
        <f t="shared" si="99"/>
        <v>0</v>
      </c>
      <c r="AS250" s="194">
        <f t="shared" si="99"/>
        <v>0</v>
      </c>
      <c r="AT250" s="194">
        <f t="shared" si="99"/>
        <v>0</v>
      </c>
      <c r="AU250" s="231">
        <f t="shared" si="99"/>
        <v>0</v>
      </c>
      <c r="AV250" s="329"/>
    </row>
    <row r="251" spans="1:48" ht="15.75" hidden="1" customHeight="1" x14ac:dyDescent="0.25">
      <c r="A251" s="414" t="s">
        <v>167</v>
      </c>
      <c r="B251" s="415"/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  <c r="U251" s="415"/>
      <c r="V251" s="415"/>
      <c r="W251" s="416"/>
      <c r="X251" s="416"/>
      <c r="Y251" s="416"/>
      <c r="Z251" s="416"/>
      <c r="AA251" s="416"/>
      <c r="AB251" s="416"/>
      <c r="AC251" s="416"/>
      <c r="AD251" s="416"/>
      <c r="AE251" s="416"/>
      <c r="AF251" s="416"/>
      <c r="AG251" s="416"/>
      <c r="AH251" s="416"/>
      <c r="AI251" s="416"/>
      <c r="AJ251" s="416"/>
      <c r="AK251" s="416"/>
      <c r="AL251" s="416"/>
      <c r="AM251" s="416"/>
      <c r="AN251" s="416"/>
      <c r="AO251" s="416"/>
      <c r="AP251" s="416"/>
      <c r="AQ251" s="416"/>
      <c r="AR251" s="416"/>
      <c r="AS251" s="416"/>
      <c r="AT251" s="416"/>
      <c r="AU251" s="416"/>
      <c r="AV251" s="417"/>
    </row>
    <row r="252" spans="1:48" ht="19.5" customHeight="1" x14ac:dyDescent="0.25">
      <c r="A252" s="472"/>
      <c r="B252" s="421" t="s">
        <v>237</v>
      </c>
      <c r="C252" s="603" t="s">
        <v>97</v>
      </c>
      <c r="D252" s="421" t="s">
        <v>264</v>
      </c>
      <c r="E252" s="423" t="s">
        <v>137</v>
      </c>
      <c r="F252" s="6" t="s">
        <v>18</v>
      </c>
      <c r="G252" s="6" t="s">
        <v>20</v>
      </c>
      <c r="H252" s="6" t="s">
        <v>296</v>
      </c>
      <c r="I252" s="6" t="s">
        <v>296</v>
      </c>
      <c r="J252" s="464">
        <v>2023</v>
      </c>
      <c r="K252" s="464">
        <v>2024</v>
      </c>
      <c r="L252" s="462">
        <v>1.6612899999999999</v>
      </c>
      <c r="M252" s="46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5">
        <v>0</v>
      </c>
      <c r="AI252" s="5">
        <v>0</v>
      </c>
      <c r="AJ252" s="5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0</v>
      </c>
      <c r="AQ252" s="94">
        <v>0</v>
      </c>
      <c r="AR252" s="94">
        <v>0</v>
      </c>
      <c r="AS252" s="94">
        <v>0</v>
      </c>
      <c r="AT252" s="94">
        <v>0</v>
      </c>
      <c r="AU252" s="5">
        <v>0</v>
      </c>
      <c r="AV252" s="303"/>
    </row>
    <row r="253" spans="1:48" ht="19.5" customHeight="1" x14ac:dyDescent="0.25">
      <c r="A253" s="473"/>
      <c r="B253" s="421"/>
      <c r="C253" s="603"/>
      <c r="D253" s="421"/>
      <c r="E253" s="423"/>
      <c r="F253" s="6" t="s">
        <v>19</v>
      </c>
      <c r="G253" s="6" t="s">
        <v>22</v>
      </c>
      <c r="H253" s="6" t="s">
        <v>296</v>
      </c>
      <c r="I253" s="6" t="s">
        <v>296</v>
      </c>
      <c r="J253" s="464"/>
      <c r="K253" s="464"/>
      <c r="L253" s="462"/>
      <c r="M253" s="46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5">
        <v>0</v>
      </c>
      <c r="AI253" s="5">
        <v>0</v>
      </c>
      <c r="AJ253" s="5">
        <v>0</v>
      </c>
      <c r="AK253" s="94">
        <v>0</v>
      </c>
      <c r="AL253" s="94">
        <v>0</v>
      </c>
      <c r="AM253" s="94">
        <v>0</v>
      </c>
      <c r="AN253" s="94">
        <v>0</v>
      </c>
      <c r="AO253" s="94">
        <v>0</v>
      </c>
      <c r="AP253" s="94">
        <v>0</v>
      </c>
      <c r="AQ253" s="94">
        <v>0</v>
      </c>
      <c r="AR253" s="94">
        <v>0</v>
      </c>
      <c r="AS253" s="94">
        <v>0</v>
      </c>
      <c r="AT253" s="94">
        <v>0</v>
      </c>
      <c r="AU253" s="5">
        <v>0</v>
      </c>
      <c r="AV253" s="303"/>
    </row>
    <row r="254" spans="1:48" ht="19.5" customHeight="1" x14ac:dyDescent="0.25">
      <c r="A254" s="473"/>
      <c r="B254" s="421"/>
      <c r="C254" s="603"/>
      <c r="D254" s="421"/>
      <c r="E254" s="423"/>
      <c r="F254" s="423" t="s">
        <v>39</v>
      </c>
      <c r="G254" s="423" t="s">
        <v>384</v>
      </c>
      <c r="H254" s="423" t="s">
        <v>385</v>
      </c>
      <c r="I254" s="423" t="s">
        <v>386</v>
      </c>
      <c r="J254" s="464"/>
      <c r="K254" s="464"/>
      <c r="L254" s="462"/>
      <c r="M254" s="46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5">
        <v>0</v>
      </c>
      <c r="AI254" s="5">
        <v>0</v>
      </c>
      <c r="AJ254" s="5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5">
        <v>0</v>
      </c>
      <c r="AV254" s="303"/>
    </row>
    <row r="255" spans="1:48" ht="19.5" customHeight="1" x14ac:dyDescent="0.25">
      <c r="A255" s="473"/>
      <c r="B255" s="421"/>
      <c r="C255" s="603"/>
      <c r="D255" s="421"/>
      <c r="E255" s="423"/>
      <c r="F255" s="423"/>
      <c r="G255" s="423"/>
      <c r="H255" s="423"/>
      <c r="I255" s="423"/>
      <c r="J255" s="464"/>
      <c r="K255" s="464"/>
      <c r="L255" s="462"/>
      <c r="M255" s="46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5">
        <v>0</v>
      </c>
      <c r="AI255" s="5">
        <v>0</v>
      </c>
      <c r="AJ255" s="5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5">
        <v>0</v>
      </c>
      <c r="AV255" s="303"/>
    </row>
    <row r="256" spans="1:48" ht="18" customHeight="1" x14ac:dyDescent="0.25">
      <c r="A256" s="473"/>
      <c r="B256" s="421"/>
      <c r="C256" s="603"/>
      <c r="D256" s="421"/>
      <c r="E256" s="423"/>
      <c r="F256" s="423"/>
      <c r="G256" s="423"/>
      <c r="H256" s="423"/>
      <c r="I256" s="423"/>
      <c r="J256" s="464"/>
      <c r="K256" s="464"/>
      <c r="L256" s="462"/>
      <c r="M256" s="46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5">
        <v>0</v>
      </c>
      <c r="AI256" s="5">
        <v>0</v>
      </c>
      <c r="AJ256" s="5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5">
        <v>0</v>
      </c>
      <c r="AV256" s="303"/>
    </row>
    <row r="257" spans="1:48" ht="17.25" customHeight="1" x14ac:dyDescent="0.25">
      <c r="A257" s="474"/>
      <c r="B257" s="482"/>
      <c r="C257" s="603"/>
      <c r="D257" s="482"/>
      <c r="E257" s="485"/>
      <c r="F257" s="485"/>
      <c r="G257" s="485"/>
      <c r="H257" s="485"/>
      <c r="I257" s="485"/>
      <c r="J257" s="479"/>
      <c r="K257" s="479"/>
      <c r="L257" s="488"/>
      <c r="M257" s="488"/>
      <c r="N257" s="231">
        <f t="shared" ref="N257:T257" si="102">SUM(N252:N256)</f>
        <v>0</v>
      </c>
      <c r="O257" s="231">
        <f t="shared" si="102"/>
        <v>0</v>
      </c>
      <c r="P257" s="231">
        <f t="shared" si="102"/>
        <v>0</v>
      </c>
      <c r="Q257" s="231">
        <f t="shared" si="102"/>
        <v>0</v>
      </c>
      <c r="R257" s="231">
        <f t="shared" si="102"/>
        <v>0.65</v>
      </c>
      <c r="S257" s="231">
        <f t="shared" si="102"/>
        <v>0.50565000000000004</v>
      </c>
      <c r="T257" s="231">
        <f t="shared" si="102"/>
        <v>0.50565000000000004</v>
      </c>
      <c r="U257" s="232">
        <f t="shared" si="101"/>
        <v>1.6613000000000002</v>
      </c>
      <c r="V257" s="232" t="s">
        <v>11</v>
      </c>
      <c r="W257" s="194">
        <f t="shared" ref="W257:AU257" si="103">SUM(W252:W256)</f>
        <v>0</v>
      </c>
      <c r="X257" s="194">
        <f t="shared" si="103"/>
        <v>0</v>
      </c>
      <c r="Y257" s="194">
        <f t="shared" si="103"/>
        <v>0</v>
      </c>
      <c r="Z257" s="194">
        <f t="shared" si="103"/>
        <v>0</v>
      </c>
      <c r="AA257" s="194">
        <f t="shared" si="103"/>
        <v>0</v>
      </c>
      <c r="AB257" s="194">
        <f t="shared" si="103"/>
        <v>0</v>
      </c>
      <c r="AC257" s="194">
        <f t="shared" si="103"/>
        <v>0</v>
      </c>
      <c r="AD257" s="194">
        <f t="shared" si="103"/>
        <v>0</v>
      </c>
      <c r="AE257" s="194">
        <f t="shared" si="103"/>
        <v>0</v>
      </c>
      <c r="AF257" s="194">
        <f t="shared" si="103"/>
        <v>0</v>
      </c>
      <c r="AG257" s="194">
        <f t="shared" si="103"/>
        <v>0</v>
      </c>
      <c r="AH257" s="231">
        <f t="shared" si="103"/>
        <v>0</v>
      </c>
      <c r="AI257" s="231">
        <f t="shared" si="103"/>
        <v>0</v>
      </c>
      <c r="AJ257" s="231">
        <f t="shared" si="103"/>
        <v>0</v>
      </c>
      <c r="AK257" s="194">
        <f t="shared" si="103"/>
        <v>0</v>
      </c>
      <c r="AL257" s="194">
        <f t="shared" si="103"/>
        <v>0</v>
      </c>
      <c r="AM257" s="194">
        <f t="shared" si="103"/>
        <v>0</v>
      </c>
      <c r="AN257" s="194">
        <f t="shared" si="103"/>
        <v>0</v>
      </c>
      <c r="AO257" s="194">
        <f t="shared" si="103"/>
        <v>0</v>
      </c>
      <c r="AP257" s="194">
        <f t="shared" si="103"/>
        <v>0</v>
      </c>
      <c r="AQ257" s="194">
        <f t="shared" si="103"/>
        <v>0</v>
      </c>
      <c r="AR257" s="194">
        <f t="shared" si="103"/>
        <v>0</v>
      </c>
      <c r="AS257" s="194">
        <f t="shared" si="103"/>
        <v>0</v>
      </c>
      <c r="AT257" s="194">
        <f t="shared" si="103"/>
        <v>0</v>
      </c>
      <c r="AU257" s="231">
        <f t="shared" si="103"/>
        <v>0</v>
      </c>
      <c r="AV257" s="329"/>
    </row>
    <row r="258" spans="1:48" ht="17.25" hidden="1" customHeight="1" x14ac:dyDescent="0.25">
      <c r="A258" s="489" t="s">
        <v>44</v>
      </c>
      <c r="B258" s="490"/>
      <c r="C258" s="490"/>
      <c r="D258" s="490"/>
      <c r="E258" s="49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89"/>
      <c r="AI258" s="189"/>
      <c r="AJ258" s="189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89"/>
      <c r="AV258" s="303"/>
    </row>
    <row r="259" spans="1:48" ht="17.25" hidden="1" customHeight="1" x14ac:dyDescent="0.25">
      <c r="A259" s="489"/>
      <c r="B259" s="490"/>
      <c r="C259" s="490"/>
      <c r="D259" s="490"/>
      <c r="E259" s="49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94">
        <f t="shared" ref="W259:AU260" si="106">W15+W21+W28+W34+W41+W48+W60+W67+W77+W83+W91+W97+W104+W110+W116+W122+W128+W134+W141+W147+W155+W162+W168+W174+W181+W190+W200+W207+W213+W219+W225+W231+W238+W244+W252</f>
        <v>1023.14</v>
      </c>
      <c r="X259" s="94">
        <f t="shared" si="106"/>
        <v>0</v>
      </c>
      <c r="Y259" s="94">
        <f t="shared" si="106"/>
        <v>0</v>
      </c>
      <c r="Z259" s="94">
        <f t="shared" si="106"/>
        <v>0</v>
      </c>
      <c r="AA259" s="94">
        <f t="shared" si="106"/>
        <v>0</v>
      </c>
      <c r="AB259" s="94">
        <f t="shared" si="106"/>
        <v>0</v>
      </c>
      <c r="AC259" s="94">
        <f t="shared" si="106"/>
        <v>0</v>
      </c>
      <c r="AD259" s="94">
        <f t="shared" si="106"/>
        <v>0</v>
      </c>
      <c r="AE259" s="94">
        <f t="shared" si="106"/>
        <v>0</v>
      </c>
      <c r="AF259" s="94">
        <f t="shared" si="106"/>
        <v>0</v>
      </c>
      <c r="AG259" s="94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94">
        <f t="shared" si="106"/>
        <v>0</v>
      </c>
      <c r="AL259" s="94">
        <f t="shared" si="106"/>
        <v>0</v>
      </c>
      <c r="AM259" s="94">
        <f t="shared" si="106"/>
        <v>0</v>
      </c>
      <c r="AN259" s="94">
        <f t="shared" si="106"/>
        <v>0</v>
      </c>
      <c r="AO259" s="94">
        <f t="shared" si="106"/>
        <v>0</v>
      </c>
      <c r="AP259" s="94">
        <f t="shared" si="106"/>
        <v>0</v>
      </c>
      <c r="AQ259" s="94">
        <f t="shared" si="106"/>
        <v>0</v>
      </c>
      <c r="AR259" s="94">
        <f t="shared" si="106"/>
        <v>0</v>
      </c>
      <c r="AS259" s="94">
        <f t="shared" si="106"/>
        <v>0</v>
      </c>
      <c r="AT259" s="94">
        <f t="shared" si="106"/>
        <v>0</v>
      </c>
      <c r="AU259" s="9">
        <f t="shared" si="106"/>
        <v>0</v>
      </c>
      <c r="AV259" s="303"/>
    </row>
    <row r="260" spans="1:48" ht="17.25" hidden="1" customHeight="1" x14ac:dyDescent="0.25">
      <c r="A260" s="489"/>
      <c r="B260" s="490"/>
      <c r="C260" s="490"/>
      <c r="D260" s="490"/>
      <c r="E260" s="490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94">
        <f t="shared" si="106"/>
        <v>172315.9</v>
      </c>
      <c r="X260" s="94">
        <f t="shared" si="106"/>
        <v>52759.93</v>
      </c>
      <c r="Y260" s="94">
        <f t="shared" si="106"/>
        <v>1070</v>
      </c>
      <c r="Z260" s="94">
        <f t="shared" si="106"/>
        <v>1070</v>
      </c>
      <c r="AA260" s="94">
        <f t="shared" si="106"/>
        <v>1070</v>
      </c>
      <c r="AB260" s="94">
        <f t="shared" si="106"/>
        <v>1070</v>
      </c>
      <c r="AC260" s="94">
        <f t="shared" si="106"/>
        <v>1070</v>
      </c>
      <c r="AD260" s="94">
        <f t="shared" si="106"/>
        <v>1070</v>
      </c>
      <c r="AE260" s="94">
        <f t="shared" si="106"/>
        <v>1070</v>
      </c>
      <c r="AF260" s="94">
        <f t="shared" si="106"/>
        <v>1476.5677700000001</v>
      </c>
      <c r="AG260" s="94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94">
        <f t="shared" si="106"/>
        <v>2716.5277699999997</v>
      </c>
      <c r="AL260" s="94">
        <f t="shared" si="106"/>
        <v>0</v>
      </c>
      <c r="AM260" s="94">
        <f t="shared" si="106"/>
        <v>0</v>
      </c>
      <c r="AN260" s="94">
        <f t="shared" si="106"/>
        <v>0</v>
      </c>
      <c r="AO260" s="94">
        <f t="shared" si="106"/>
        <v>0</v>
      </c>
      <c r="AP260" s="94">
        <f t="shared" si="106"/>
        <v>0</v>
      </c>
      <c r="AQ260" s="94">
        <f t="shared" si="106"/>
        <v>0</v>
      </c>
      <c r="AR260" s="94">
        <f t="shared" si="106"/>
        <v>0</v>
      </c>
      <c r="AS260" s="94">
        <f t="shared" si="106"/>
        <v>0</v>
      </c>
      <c r="AT260" s="94">
        <f t="shared" si="106"/>
        <v>0</v>
      </c>
      <c r="AU260" s="9">
        <f t="shared" si="106"/>
        <v>0</v>
      </c>
      <c r="AV260" s="303"/>
    </row>
    <row r="261" spans="1:48" ht="17.25" hidden="1" customHeight="1" x14ac:dyDescent="0.25">
      <c r="A261" s="489"/>
      <c r="B261" s="490"/>
      <c r="C261" s="490"/>
      <c r="D261" s="490"/>
      <c r="E261" s="49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94">
        <f t="shared" ref="W261:AU263" si="108">W17+W23+W30+W36+W43+W50+W62+W69+W79+W86+W93+W99+W106+W112+W118+W124+W130+W136+W143+W149+W157+W164+W170+W177+W186+W196+W202+W209+W215+W221+W227+W233+W240+W247+W254</f>
        <v>0</v>
      </c>
      <c r="X261" s="94">
        <f t="shared" si="108"/>
        <v>0</v>
      </c>
      <c r="Y261" s="94">
        <f t="shared" si="108"/>
        <v>0</v>
      </c>
      <c r="Z261" s="94">
        <f t="shared" si="108"/>
        <v>0</v>
      </c>
      <c r="AA261" s="94">
        <f t="shared" si="108"/>
        <v>0</v>
      </c>
      <c r="AB261" s="94">
        <f t="shared" si="108"/>
        <v>0</v>
      </c>
      <c r="AC261" s="94">
        <f t="shared" si="108"/>
        <v>0</v>
      </c>
      <c r="AD261" s="94">
        <f t="shared" si="108"/>
        <v>0</v>
      </c>
      <c r="AE261" s="94">
        <f t="shared" si="108"/>
        <v>0</v>
      </c>
      <c r="AF261" s="94">
        <f t="shared" si="108"/>
        <v>0</v>
      </c>
      <c r="AG261" s="94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94">
        <f t="shared" si="108"/>
        <v>0</v>
      </c>
      <c r="AL261" s="94">
        <f t="shared" si="108"/>
        <v>0</v>
      </c>
      <c r="AM261" s="94">
        <f t="shared" si="108"/>
        <v>0</v>
      </c>
      <c r="AN261" s="94">
        <f t="shared" si="108"/>
        <v>0</v>
      </c>
      <c r="AO261" s="94">
        <f t="shared" si="108"/>
        <v>0</v>
      </c>
      <c r="AP261" s="94">
        <f t="shared" si="108"/>
        <v>0</v>
      </c>
      <c r="AQ261" s="94">
        <f t="shared" si="108"/>
        <v>0</v>
      </c>
      <c r="AR261" s="94">
        <f t="shared" si="108"/>
        <v>0</v>
      </c>
      <c r="AS261" s="94">
        <f t="shared" si="108"/>
        <v>0</v>
      </c>
      <c r="AT261" s="94">
        <f t="shared" si="108"/>
        <v>0</v>
      </c>
      <c r="AU261" s="9">
        <f t="shared" si="108"/>
        <v>0</v>
      </c>
      <c r="AV261" s="303"/>
    </row>
    <row r="262" spans="1:48" ht="17.25" hidden="1" customHeight="1" x14ac:dyDescent="0.25">
      <c r="A262" s="489"/>
      <c r="B262" s="490"/>
      <c r="C262" s="490"/>
      <c r="D262" s="490"/>
      <c r="E262" s="490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94">
        <f t="shared" si="108"/>
        <v>0</v>
      </c>
      <c r="X262" s="94">
        <f t="shared" si="108"/>
        <v>0</v>
      </c>
      <c r="Y262" s="94">
        <f t="shared" si="108"/>
        <v>0</v>
      </c>
      <c r="Z262" s="94">
        <f t="shared" si="108"/>
        <v>0</v>
      </c>
      <c r="AA262" s="94">
        <f t="shared" si="108"/>
        <v>0</v>
      </c>
      <c r="AB262" s="94">
        <f t="shared" si="108"/>
        <v>0</v>
      </c>
      <c r="AC262" s="94">
        <f t="shared" si="108"/>
        <v>0</v>
      </c>
      <c r="AD262" s="94">
        <f t="shared" si="108"/>
        <v>0</v>
      </c>
      <c r="AE262" s="94">
        <f t="shared" si="108"/>
        <v>0</v>
      </c>
      <c r="AF262" s="94">
        <f t="shared" si="108"/>
        <v>0</v>
      </c>
      <c r="AG262" s="94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94">
        <f t="shared" si="108"/>
        <v>0</v>
      </c>
      <c r="AL262" s="94">
        <f t="shared" si="108"/>
        <v>0</v>
      </c>
      <c r="AM262" s="94">
        <f t="shared" si="108"/>
        <v>0</v>
      </c>
      <c r="AN262" s="94">
        <f t="shared" si="108"/>
        <v>0</v>
      </c>
      <c r="AO262" s="94">
        <f t="shared" si="108"/>
        <v>0</v>
      </c>
      <c r="AP262" s="94">
        <f t="shared" si="108"/>
        <v>0</v>
      </c>
      <c r="AQ262" s="94">
        <f t="shared" si="108"/>
        <v>0</v>
      </c>
      <c r="AR262" s="94">
        <f t="shared" si="108"/>
        <v>0</v>
      </c>
      <c r="AS262" s="94">
        <f t="shared" si="108"/>
        <v>0</v>
      </c>
      <c r="AT262" s="94">
        <f t="shared" si="108"/>
        <v>0</v>
      </c>
      <c r="AU262" s="9">
        <f t="shared" si="108"/>
        <v>0</v>
      </c>
      <c r="AV262" s="303"/>
    </row>
    <row r="263" spans="1:48" ht="17.25" hidden="1" customHeight="1" x14ac:dyDescent="0.25">
      <c r="A263" s="489"/>
      <c r="B263" s="490"/>
      <c r="C263" s="490"/>
      <c r="D263" s="490"/>
      <c r="E263" s="490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94">
        <f t="shared" si="108"/>
        <v>2234.2800000000002</v>
      </c>
      <c r="X263" s="94">
        <f t="shared" si="108"/>
        <v>0</v>
      </c>
      <c r="Y263" s="94">
        <f t="shared" si="108"/>
        <v>0</v>
      </c>
      <c r="Z263" s="94">
        <f t="shared" si="108"/>
        <v>0</v>
      </c>
      <c r="AA263" s="94">
        <f t="shared" si="108"/>
        <v>0</v>
      </c>
      <c r="AB263" s="94">
        <f t="shared" si="108"/>
        <v>0</v>
      </c>
      <c r="AC263" s="94">
        <f t="shared" si="108"/>
        <v>0</v>
      </c>
      <c r="AD263" s="94">
        <f t="shared" si="108"/>
        <v>0</v>
      </c>
      <c r="AE263" s="94">
        <f t="shared" si="108"/>
        <v>0</v>
      </c>
      <c r="AF263" s="94">
        <f t="shared" si="108"/>
        <v>0</v>
      </c>
      <c r="AG263" s="94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94">
        <f t="shared" si="108"/>
        <v>11.5</v>
      </c>
      <c r="AL263" s="94">
        <f t="shared" si="108"/>
        <v>0</v>
      </c>
      <c r="AM263" s="94">
        <f t="shared" si="108"/>
        <v>0</v>
      </c>
      <c r="AN263" s="94">
        <f t="shared" si="108"/>
        <v>0</v>
      </c>
      <c r="AO263" s="94">
        <f t="shared" si="108"/>
        <v>0</v>
      </c>
      <c r="AP263" s="94">
        <f t="shared" si="108"/>
        <v>0</v>
      </c>
      <c r="AQ263" s="94">
        <f t="shared" si="108"/>
        <v>0</v>
      </c>
      <c r="AR263" s="94">
        <f t="shared" si="108"/>
        <v>0</v>
      </c>
      <c r="AS263" s="94">
        <f t="shared" si="108"/>
        <v>0</v>
      </c>
      <c r="AT263" s="94">
        <f t="shared" si="108"/>
        <v>0</v>
      </c>
      <c r="AU263" s="9">
        <f t="shared" si="108"/>
        <v>0</v>
      </c>
      <c r="AV263" s="303"/>
    </row>
    <row r="264" spans="1:48" ht="17.25" hidden="1" customHeight="1" x14ac:dyDescent="0.25">
      <c r="A264" s="18"/>
      <c r="B264" s="19"/>
      <c r="C264" s="358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94">
        <f t="shared" ref="W264:AU264" si="110">W160</f>
        <v>0</v>
      </c>
      <c r="X264" s="94">
        <f t="shared" si="110"/>
        <v>0</v>
      </c>
      <c r="Y264" s="94">
        <f t="shared" si="110"/>
        <v>0</v>
      </c>
      <c r="Z264" s="94">
        <f t="shared" si="110"/>
        <v>0</v>
      </c>
      <c r="AA264" s="94">
        <f t="shared" si="110"/>
        <v>0</v>
      </c>
      <c r="AB264" s="94">
        <f t="shared" si="110"/>
        <v>0</v>
      </c>
      <c r="AC264" s="94">
        <f t="shared" si="110"/>
        <v>0</v>
      </c>
      <c r="AD264" s="94">
        <f t="shared" si="110"/>
        <v>0</v>
      </c>
      <c r="AE264" s="94">
        <f t="shared" si="110"/>
        <v>0</v>
      </c>
      <c r="AF264" s="94">
        <f t="shared" si="110"/>
        <v>0</v>
      </c>
      <c r="AG264" s="94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94">
        <f t="shared" si="110"/>
        <v>0</v>
      </c>
      <c r="AL264" s="94">
        <f t="shared" si="110"/>
        <v>0</v>
      </c>
      <c r="AM264" s="94">
        <f t="shared" si="110"/>
        <v>0</v>
      </c>
      <c r="AN264" s="94">
        <f t="shared" si="110"/>
        <v>0</v>
      </c>
      <c r="AO264" s="94">
        <f t="shared" si="110"/>
        <v>0</v>
      </c>
      <c r="AP264" s="94">
        <f t="shared" si="110"/>
        <v>0</v>
      </c>
      <c r="AQ264" s="94">
        <f t="shared" si="110"/>
        <v>0</v>
      </c>
      <c r="AR264" s="94">
        <f t="shared" si="110"/>
        <v>0</v>
      </c>
      <c r="AS264" s="94">
        <f t="shared" si="110"/>
        <v>0</v>
      </c>
      <c r="AT264" s="94">
        <f t="shared" si="110"/>
        <v>0</v>
      </c>
      <c r="AU264" s="9">
        <f t="shared" si="110"/>
        <v>0</v>
      </c>
      <c r="AV264" s="303"/>
    </row>
    <row r="265" spans="1:48" ht="17.25" hidden="1" customHeight="1" x14ac:dyDescent="0.25">
      <c r="A265" s="489"/>
      <c r="B265" s="490"/>
      <c r="C265" s="490"/>
      <c r="D265" s="490"/>
      <c r="E265" s="49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31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31">
        <f t="shared" si="111"/>
        <v>246.74614</v>
      </c>
      <c r="P265" s="231">
        <f t="shared" si="111"/>
        <v>12.95017</v>
      </c>
      <c r="Q265" s="231">
        <f t="shared" si="111"/>
        <v>175.47332</v>
      </c>
      <c r="R265" s="231">
        <f t="shared" si="111"/>
        <v>731.70337000000006</v>
      </c>
      <c r="S265" s="231">
        <f t="shared" si="111"/>
        <v>879.85803999999996</v>
      </c>
      <c r="T265" s="231">
        <f t="shared" si="111"/>
        <v>181.02941000000001</v>
      </c>
      <c r="U265" s="232">
        <f t="shared" si="105"/>
        <v>2804.88976</v>
      </c>
      <c r="V265" s="232" t="s">
        <v>11</v>
      </c>
      <c r="W265" s="194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94">
        <f t="shared" si="112"/>
        <v>52759.93</v>
      </c>
      <c r="Y265" s="194">
        <f t="shared" si="112"/>
        <v>1070</v>
      </c>
      <c r="Z265" s="194">
        <f t="shared" si="112"/>
        <v>1070</v>
      </c>
      <c r="AA265" s="194">
        <f t="shared" si="112"/>
        <v>1070</v>
      </c>
      <c r="AB265" s="194">
        <f t="shared" si="112"/>
        <v>1070</v>
      </c>
      <c r="AC265" s="194">
        <f t="shared" si="112"/>
        <v>1070</v>
      </c>
      <c r="AD265" s="194">
        <f t="shared" si="112"/>
        <v>1070</v>
      </c>
      <c r="AE265" s="194">
        <f t="shared" si="112"/>
        <v>1070</v>
      </c>
      <c r="AF265" s="194">
        <f t="shared" si="112"/>
        <v>1476.5677700000001</v>
      </c>
      <c r="AG265" s="194">
        <f t="shared" si="112"/>
        <v>1720.587</v>
      </c>
      <c r="AH265" s="231">
        <f t="shared" si="112"/>
        <v>0</v>
      </c>
      <c r="AI265" s="231">
        <f t="shared" si="112"/>
        <v>0</v>
      </c>
      <c r="AJ265" s="231">
        <f t="shared" si="112"/>
        <v>0</v>
      </c>
      <c r="AK265" s="194">
        <f t="shared" si="112"/>
        <v>2728.0277699999997</v>
      </c>
      <c r="AL265" s="194">
        <f t="shared" si="112"/>
        <v>0</v>
      </c>
      <c r="AM265" s="194">
        <f t="shared" si="112"/>
        <v>0</v>
      </c>
      <c r="AN265" s="194">
        <f t="shared" si="112"/>
        <v>0</v>
      </c>
      <c r="AO265" s="194">
        <f t="shared" si="112"/>
        <v>0</v>
      </c>
      <c r="AP265" s="194">
        <f t="shared" si="112"/>
        <v>0</v>
      </c>
      <c r="AQ265" s="194">
        <f t="shared" si="112"/>
        <v>0</v>
      </c>
      <c r="AR265" s="194">
        <f t="shared" si="112"/>
        <v>0</v>
      </c>
      <c r="AS265" s="194">
        <f t="shared" si="112"/>
        <v>0</v>
      </c>
      <c r="AT265" s="194">
        <f t="shared" si="112"/>
        <v>0</v>
      </c>
      <c r="AU265" s="231">
        <f t="shared" si="112"/>
        <v>0</v>
      </c>
      <c r="AV265" s="329"/>
    </row>
    <row r="266" spans="1:48" ht="15.75" hidden="1" customHeight="1" x14ac:dyDescent="0.25">
      <c r="A266" s="406" t="s">
        <v>28</v>
      </c>
      <c r="B266" s="407"/>
      <c r="C266" s="407"/>
      <c r="D266" s="407"/>
      <c r="E266" s="407"/>
      <c r="F266" s="407"/>
      <c r="G266" s="407"/>
      <c r="H266" s="407"/>
      <c r="I266" s="407"/>
      <c r="J266" s="407"/>
      <c r="K266" s="407"/>
      <c r="L266" s="407"/>
      <c r="M266" s="407"/>
      <c r="N266" s="407"/>
      <c r="O266" s="407"/>
      <c r="P266" s="407"/>
      <c r="Q266" s="407"/>
      <c r="R266" s="407"/>
      <c r="S266" s="407"/>
      <c r="T266" s="407"/>
      <c r="U266" s="407"/>
      <c r="V266" s="407"/>
      <c r="W266" s="408"/>
      <c r="X266" s="408"/>
      <c r="Y266" s="408"/>
      <c r="Z266" s="408"/>
      <c r="AA266" s="408"/>
      <c r="AB266" s="408"/>
      <c r="AC266" s="408"/>
      <c r="AD266" s="408"/>
      <c r="AE266" s="408"/>
      <c r="AF266" s="408"/>
      <c r="AG266" s="408"/>
      <c r="AH266" s="408"/>
      <c r="AI266" s="408"/>
      <c r="AJ266" s="408"/>
      <c r="AK266" s="408"/>
      <c r="AL266" s="408"/>
      <c r="AM266" s="408"/>
      <c r="AN266" s="408"/>
      <c r="AO266" s="408"/>
      <c r="AP266" s="408"/>
      <c r="AQ266" s="408"/>
      <c r="AR266" s="408"/>
      <c r="AS266" s="408"/>
      <c r="AT266" s="408"/>
      <c r="AU266" s="408"/>
      <c r="AV266" s="409"/>
    </row>
    <row r="267" spans="1:48" ht="15.75" hidden="1" customHeight="1" x14ac:dyDescent="0.25">
      <c r="A267" s="410" t="s">
        <v>29</v>
      </c>
      <c r="B267" s="411"/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2"/>
      <c r="X267" s="412"/>
      <c r="Y267" s="412"/>
      <c r="Z267" s="412"/>
      <c r="AA267" s="412"/>
      <c r="AB267" s="412"/>
      <c r="AC267" s="412"/>
      <c r="AD267" s="412"/>
      <c r="AE267" s="412"/>
      <c r="AF267" s="412"/>
      <c r="AG267" s="412"/>
      <c r="AH267" s="412"/>
      <c r="AI267" s="412"/>
      <c r="AJ267" s="412"/>
      <c r="AK267" s="412"/>
      <c r="AL267" s="412"/>
      <c r="AM267" s="412"/>
      <c r="AN267" s="412"/>
      <c r="AO267" s="412"/>
      <c r="AP267" s="412"/>
      <c r="AQ267" s="412"/>
      <c r="AR267" s="412"/>
      <c r="AS267" s="412"/>
      <c r="AT267" s="412"/>
      <c r="AU267" s="412"/>
      <c r="AV267" s="413"/>
    </row>
    <row r="268" spans="1:48" ht="15.75" hidden="1" customHeight="1" x14ac:dyDescent="0.25">
      <c r="A268" s="414" t="s">
        <v>170</v>
      </c>
      <c r="B268" s="415"/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  <c r="U268" s="415"/>
      <c r="V268" s="415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6"/>
      <c r="AG268" s="416"/>
      <c r="AH268" s="416"/>
      <c r="AI268" s="416"/>
      <c r="AJ268" s="416"/>
      <c r="AK268" s="416"/>
      <c r="AL268" s="416"/>
      <c r="AM268" s="416"/>
      <c r="AN268" s="416"/>
      <c r="AO268" s="416"/>
      <c r="AP268" s="416"/>
      <c r="AQ268" s="416"/>
      <c r="AR268" s="416"/>
      <c r="AS268" s="416"/>
      <c r="AT268" s="416"/>
      <c r="AU268" s="416"/>
      <c r="AV268" s="417"/>
    </row>
    <row r="269" spans="1:48" ht="19.5" customHeight="1" x14ac:dyDescent="0.25">
      <c r="A269" s="472"/>
      <c r="B269" s="421" t="s">
        <v>238</v>
      </c>
      <c r="C269" s="603" t="s">
        <v>98</v>
      </c>
      <c r="D269" s="421" t="s">
        <v>265</v>
      </c>
      <c r="E269" s="42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421" t="s">
        <v>80</v>
      </c>
      <c r="K269" s="421" t="s">
        <v>79</v>
      </c>
      <c r="L269" s="462">
        <v>5.9029999999999996</v>
      </c>
      <c r="M269" s="46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94">
        <v>192.06</v>
      </c>
      <c r="X269" s="94">
        <f>X270</f>
        <v>0</v>
      </c>
      <c r="Y269" s="94">
        <f t="shared" ref="Y269:AG269" si="114">Y270</f>
        <v>0</v>
      </c>
      <c r="Z269" s="94">
        <f t="shared" si="114"/>
        <v>0</v>
      </c>
      <c r="AA269" s="94">
        <f t="shared" si="114"/>
        <v>0</v>
      </c>
      <c r="AB269" s="94">
        <f t="shared" si="114"/>
        <v>0</v>
      </c>
      <c r="AC269" s="94">
        <f t="shared" si="114"/>
        <v>0</v>
      </c>
      <c r="AD269" s="94">
        <f t="shared" si="114"/>
        <v>0</v>
      </c>
      <c r="AE269" s="94">
        <f t="shared" si="114"/>
        <v>0</v>
      </c>
      <c r="AF269" s="94">
        <f t="shared" si="114"/>
        <v>0</v>
      </c>
      <c r="AG269" s="94">
        <f t="shared" si="114"/>
        <v>0</v>
      </c>
      <c r="AH269" s="5">
        <v>0</v>
      </c>
      <c r="AI269" s="5">
        <v>0</v>
      </c>
      <c r="AJ269" s="5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5">
        <v>0</v>
      </c>
      <c r="AV269" s="583" t="s">
        <v>998</v>
      </c>
    </row>
    <row r="270" spans="1:48" s="235" customFormat="1" ht="27.75" hidden="1" customHeight="1" x14ac:dyDescent="0.25">
      <c r="A270" s="473"/>
      <c r="B270" s="421"/>
      <c r="C270" s="603"/>
      <c r="D270" s="421"/>
      <c r="E270" s="421"/>
      <c r="F270" s="233"/>
      <c r="G270" s="233"/>
      <c r="H270" s="233"/>
      <c r="I270" s="233"/>
      <c r="J270" s="421"/>
      <c r="K270" s="421"/>
      <c r="L270" s="462"/>
      <c r="M270" s="462"/>
      <c r="N270" s="234"/>
      <c r="O270" s="234"/>
      <c r="P270" s="234"/>
      <c r="Q270" s="234"/>
      <c r="R270" s="234"/>
      <c r="S270" s="234"/>
      <c r="T270" s="234"/>
      <c r="U270" s="234"/>
      <c r="V270" s="236" t="s">
        <v>928</v>
      </c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34"/>
      <c r="AI270" s="234"/>
      <c r="AJ270" s="234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34"/>
      <c r="AV270" s="587"/>
    </row>
    <row r="271" spans="1:48" ht="19.5" customHeight="1" x14ac:dyDescent="0.25">
      <c r="A271" s="473"/>
      <c r="B271" s="421"/>
      <c r="C271" s="603"/>
      <c r="D271" s="421"/>
      <c r="E271" s="421"/>
      <c r="F271" s="6" t="s">
        <v>19</v>
      </c>
      <c r="G271" s="6" t="s">
        <v>22</v>
      </c>
      <c r="H271" s="6" t="s">
        <v>59</v>
      </c>
      <c r="I271" s="6" t="s">
        <v>101</v>
      </c>
      <c r="J271" s="421"/>
      <c r="K271" s="421"/>
      <c r="L271" s="462"/>
      <c r="M271" s="46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0</v>
      </c>
      <c r="AC271" s="94">
        <v>0</v>
      </c>
      <c r="AD271" s="94">
        <v>0</v>
      </c>
      <c r="AE271" s="94">
        <v>0</v>
      </c>
      <c r="AF271" s="94">
        <v>0</v>
      </c>
      <c r="AG271" s="94">
        <v>0</v>
      </c>
      <c r="AH271" s="5">
        <v>0</v>
      </c>
      <c r="AI271" s="5">
        <v>0</v>
      </c>
      <c r="AJ271" s="5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5">
        <v>0</v>
      </c>
      <c r="AV271" s="587"/>
    </row>
    <row r="272" spans="1:48" ht="19.5" customHeight="1" x14ac:dyDescent="0.25">
      <c r="A272" s="473"/>
      <c r="B272" s="421"/>
      <c r="C272" s="603"/>
      <c r="D272" s="421"/>
      <c r="E272" s="421"/>
      <c r="F272" s="423" t="s">
        <v>39</v>
      </c>
      <c r="G272" s="423" t="s">
        <v>21</v>
      </c>
      <c r="H272" s="423" t="s">
        <v>59</v>
      </c>
      <c r="I272" s="423" t="s">
        <v>365</v>
      </c>
      <c r="J272" s="421"/>
      <c r="K272" s="421"/>
      <c r="L272" s="462"/>
      <c r="M272" s="46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0</v>
      </c>
      <c r="AF272" s="94">
        <v>0</v>
      </c>
      <c r="AG272" s="94">
        <v>0</v>
      </c>
      <c r="AH272" s="5">
        <v>0</v>
      </c>
      <c r="AI272" s="5">
        <v>0</v>
      </c>
      <c r="AJ272" s="5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5">
        <v>0</v>
      </c>
      <c r="AV272" s="587"/>
    </row>
    <row r="273" spans="1:48" ht="19.5" customHeight="1" x14ac:dyDescent="0.25">
      <c r="A273" s="473"/>
      <c r="B273" s="421"/>
      <c r="C273" s="603"/>
      <c r="D273" s="421"/>
      <c r="E273" s="421"/>
      <c r="F273" s="423"/>
      <c r="G273" s="423"/>
      <c r="H273" s="423"/>
      <c r="I273" s="423"/>
      <c r="J273" s="421"/>
      <c r="K273" s="421"/>
      <c r="L273" s="462"/>
      <c r="M273" s="46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5">
        <v>0</v>
      </c>
      <c r="AI273" s="5">
        <v>0</v>
      </c>
      <c r="AJ273" s="5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5">
        <v>0</v>
      </c>
      <c r="AV273" s="587"/>
    </row>
    <row r="274" spans="1:48" ht="18" customHeight="1" x14ac:dyDescent="0.25">
      <c r="A274" s="473"/>
      <c r="B274" s="421"/>
      <c r="C274" s="603"/>
      <c r="D274" s="421"/>
      <c r="E274" s="421"/>
      <c r="F274" s="423"/>
      <c r="G274" s="423"/>
      <c r="H274" s="423"/>
      <c r="I274" s="423"/>
      <c r="J274" s="421"/>
      <c r="K274" s="421"/>
      <c r="L274" s="462"/>
      <c r="M274" s="46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0</v>
      </c>
      <c r="AC274" s="94">
        <v>0</v>
      </c>
      <c r="AD274" s="94">
        <v>0</v>
      </c>
      <c r="AE274" s="94">
        <v>0</v>
      </c>
      <c r="AF274" s="94">
        <v>0</v>
      </c>
      <c r="AG274" s="94">
        <v>0</v>
      </c>
      <c r="AH274" s="5">
        <v>0</v>
      </c>
      <c r="AI274" s="5">
        <v>0</v>
      </c>
      <c r="AJ274" s="5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5">
        <v>0</v>
      </c>
      <c r="AV274" s="586"/>
    </row>
    <row r="275" spans="1:48" ht="18" customHeight="1" x14ac:dyDescent="0.25">
      <c r="A275" s="473"/>
      <c r="B275" s="421"/>
      <c r="C275" s="603"/>
      <c r="D275" s="421"/>
      <c r="E275" s="421"/>
      <c r="F275" s="423"/>
      <c r="G275" s="423"/>
      <c r="H275" s="423"/>
      <c r="I275" s="423"/>
      <c r="J275" s="421"/>
      <c r="K275" s="421"/>
      <c r="L275" s="462"/>
      <c r="M275" s="488"/>
      <c r="N275" s="231">
        <f t="shared" ref="N275:T275" si="115">SUM(N269:N274)</f>
        <v>0.89344999999999997</v>
      </c>
      <c r="O275" s="231">
        <f t="shared" si="115"/>
        <v>1.05149</v>
      </c>
      <c r="P275" s="231">
        <f t="shared" si="115"/>
        <v>3.7658</v>
      </c>
      <c r="Q275" s="231">
        <f t="shared" si="115"/>
        <v>0.19206000000000001</v>
      </c>
      <c r="R275" s="231">
        <f t="shared" si="115"/>
        <v>0</v>
      </c>
      <c r="S275" s="231">
        <f t="shared" si="115"/>
        <v>0</v>
      </c>
      <c r="T275" s="231">
        <f t="shared" si="115"/>
        <v>0</v>
      </c>
      <c r="U275" s="232">
        <f t="shared" si="113"/>
        <v>5.9027999999999992</v>
      </c>
      <c r="V275" s="232" t="s">
        <v>11</v>
      </c>
      <c r="W275" s="194">
        <f t="shared" ref="W275:AU275" si="116">SUM(W269:W274)</f>
        <v>192.06</v>
      </c>
      <c r="X275" s="194">
        <f>X269+X271+X272+X273+X274</f>
        <v>0</v>
      </c>
      <c r="Y275" s="194">
        <f t="shared" si="116"/>
        <v>0</v>
      </c>
      <c r="Z275" s="194">
        <f t="shared" si="116"/>
        <v>0</v>
      </c>
      <c r="AA275" s="194">
        <f t="shared" si="116"/>
        <v>0</v>
      </c>
      <c r="AB275" s="194">
        <f t="shared" si="116"/>
        <v>0</v>
      </c>
      <c r="AC275" s="194">
        <f t="shared" si="116"/>
        <v>0</v>
      </c>
      <c r="AD275" s="194">
        <f t="shared" si="116"/>
        <v>0</v>
      </c>
      <c r="AE275" s="194">
        <f t="shared" si="116"/>
        <v>0</v>
      </c>
      <c r="AF275" s="194">
        <f t="shared" si="116"/>
        <v>0</v>
      </c>
      <c r="AG275" s="194">
        <f>AG269+AG271+AG272+AG273+AG274</f>
        <v>0</v>
      </c>
      <c r="AH275" s="231">
        <f t="shared" si="116"/>
        <v>0</v>
      </c>
      <c r="AI275" s="231">
        <f t="shared" si="116"/>
        <v>0</v>
      </c>
      <c r="AJ275" s="231">
        <f t="shared" si="116"/>
        <v>0</v>
      </c>
      <c r="AK275" s="194">
        <f t="shared" si="116"/>
        <v>0</v>
      </c>
      <c r="AL275" s="194">
        <f t="shared" si="116"/>
        <v>0</v>
      </c>
      <c r="AM275" s="194">
        <f t="shared" si="116"/>
        <v>0</v>
      </c>
      <c r="AN275" s="194">
        <f t="shared" si="116"/>
        <v>0</v>
      </c>
      <c r="AO275" s="194">
        <f t="shared" si="116"/>
        <v>0</v>
      </c>
      <c r="AP275" s="194">
        <f t="shared" si="116"/>
        <v>0</v>
      </c>
      <c r="AQ275" s="194">
        <f t="shared" si="116"/>
        <v>0</v>
      </c>
      <c r="AR275" s="194">
        <f t="shared" si="116"/>
        <v>0</v>
      </c>
      <c r="AS275" s="194">
        <f t="shared" si="116"/>
        <v>0</v>
      </c>
      <c r="AT275" s="194">
        <f t="shared" si="116"/>
        <v>0</v>
      </c>
      <c r="AU275" s="231">
        <f t="shared" si="116"/>
        <v>0</v>
      </c>
      <c r="AV275" s="329"/>
    </row>
    <row r="276" spans="1:48" ht="19.5" customHeight="1" x14ac:dyDescent="0.25">
      <c r="A276" s="473"/>
      <c r="B276" s="421" t="s">
        <v>239</v>
      </c>
      <c r="C276" s="603" t="s">
        <v>99</v>
      </c>
      <c r="D276" s="421" t="s">
        <v>265</v>
      </c>
      <c r="E276" s="421" t="s">
        <v>139</v>
      </c>
      <c r="F276" s="6" t="s">
        <v>18</v>
      </c>
      <c r="G276" s="6" t="s">
        <v>20</v>
      </c>
      <c r="H276" s="6" t="s">
        <v>59</v>
      </c>
      <c r="I276" s="6" t="s">
        <v>319</v>
      </c>
      <c r="J276" s="421" t="s">
        <v>82</v>
      </c>
      <c r="K276" s="421" t="s">
        <v>82</v>
      </c>
      <c r="L276" s="421" t="s">
        <v>102</v>
      </c>
      <c r="M276" s="46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94">
        <v>0</v>
      </c>
      <c r="X276" s="94">
        <f>SUM(X277:X279)</f>
        <v>0</v>
      </c>
      <c r="Y276" s="94">
        <f t="shared" ref="Y276:AR276" si="117">SUM(Y277:Y279)</f>
        <v>0</v>
      </c>
      <c r="Z276" s="94">
        <f t="shared" si="117"/>
        <v>0</v>
      </c>
      <c r="AA276" s="94">
        <f t="shared" si="117"/>
        <v>0</v>
      </c>
      <c r="AB276" s="94">
        <f t="shared" si="117"/>
        <v>0</v>
      </c>
      <c r="AC276" s="94">
        <f t="shared" si="117"/>
        <v>0</v>
      </c>
      <c r="AD276" s="94">
        <f t="shared" si="117"/>
        <v>0</v>
      </c>
      <c r="AE276" s="94">
        <f t="shared" si="117"/>
        <v>0</v>
      </c>
      <c r="AF276" s="94">
        <f t="shared" si="117"/>
        <v>0</v>
      </c>
      <c r="AG276" s="94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94">
        <f t="shared" si="117"/>
        <v>870.52800000000002</v>
      </c>
      <c r="AL276" s="94">
        <f t="shared" si="117"/>
        <v>0</v>
      </c>
      <c r="AM276" s="94">
        <f t="shared" si="117"/>
        <v>0</v>
      </c>
      <c r="AN276" s="94">
        <f t="shared" si="117"/>
        <v>0</v>
      </c>
      <c r="AO276" s="94">
        <f t="shared" si="117"/>
        <v>0</v>
      </c>
      <c r="AP276" s="94">
        <f t="shared" si="117"/>
        <v>0</v>
      </c>
      <c r="AQ276" s="94">
        <f t="shared" si="117"/>
        <v>0</v>
      </c>
      <c r="AR276" s="94">
        <f t="shared" si="117"/>
        <v>0</v>
      </c>
      <c r="AS276" s="94">
        <v>0</v>
      </c>
      <c r="AT276" s="94">
        <v>0</v>
      </c>
      <c r="AU276" s="5">
        <v>0</v>
      </c>
      <c r="AV276" s="583" t="s">
        <v>999</v>
      </c>
    </row>
    <row r="277" spans="1:48" s="235" customFormat="1" ht="30" hidden="1" customHeight="1" x14ac:dyDescent="0.25">
      <c r="A277" s="473"/>
      <c r="B277" s="421"/>
      <c r="C277" s="603"/>
      <c r="D277" s="421"/>
      <c r="E277" s="421"/>
      <c r="F277" s="233"/>
      <c r="G277" s="233"/>
      <c r="H277" s="233"/>
      <c r="I277" s="233"/>
      <c r="J277" s="421"/>
      <c r="K277" s="421"/>
      <c r="L277" s="421"/>
      <c r="M277" s="462"/>
      <c r="N277" s="234"/>
      <c r="O277" s="234"/>
      <c r="P277" s="234"/>
      <c r="Q277" s="234"/>
      <c r="R277" s="234"/>
      <c r="S277" s="234"/>
      <c r="T277" s="234"/>
      <c r="U277" s="234"/>
      <c r="V277" s="237" t="s">
        <v>929</v>
      </c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34"/>
      <c r="AI277" s="234"/>
      <c r="AJ277" s="234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34"/>
      <c r="AV277" s="587"/>
    </row>
    <row r="278" spans="1:48" s="235" customFormat="1" ht="28.5" hidden="1" customHeight="1" x14ac:dyDescent="0.25">
      <c r="A278" s="473"/>
      <c r="B278" s="421"/>
      <c r="C278" s="603"/>
      <c r="D278" s="421"/>
      <c r="E278" s="421"/>
      <c r="F278" s="233"/>
      <c r="G278" s="233"/>
      <c r="H278" s="233"/>
      <c r="I278" s="233"/>
      <c r="J278" s="421"/>
      <c r="K278" s="421"/>
      <c r="L278" s="421"/>
      <c r="M278" s="462"/>
      <c r="N278" s="234"/>
      <c r="O278" s="234"/>
      <c r="P278" s="234"/>
      <c r="Q278" s="234"/>
      <c r="R278" s="234"/>
      <c r="S278" s="234"/>
      <c r="T278" s="234"/>
      <c r="U278" s="234"/>
      <c r="V278" s="237" t="s">
        <v>930</v>
      </c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34">
        <v>870.53</v>
      </c>
      <c r="AI278" s="234">
        <v>870.53</v>
      </c>
      <c r="AJ278" s="234">
        <v>870.53</v>
      </c>
      <c r="AK278" s="209">
        <v>870.52800000000002</v>
      </c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34"/>
      <c r="AV278" s="587"/>
    </row>
    <row r="279" spans="1:48" s="235" customFormat="1" ht="26.25" hidden="1" customHeight="1" x14ac:dyDescent="0.25">
      <c r="A279" s="473"/>
      <c r="B279" s="421"/>
      <c r="C279" s="603"/>
      <c r="D279" s="421"/>
      <c r="E279" s="421"/>
      <c r="F279" s="233"/>
      <c r="G279" s="233"/>
      <c r="H279" s="233"/>
      <c r="I279" s="233"/>
      <c r="J279" s="421"/>
      <c r="K279" s="421"/>
      <c r="L279" s="421"/>
      <c r="M279" s="462"/>
      <c r="N279" s="234"/>
      <c r="O279" s="234"/>
      <c r="P279" s="234"/>
      <c r="Q279" s="234"/>
      <c r="R279" s="234"/>
      <c r="S279" s="234"/>
      <c r="T279" s="234"/>
      <c r="U279" s="234"/>
      <c r="V279" s="237" t="s">
        <v>931</v>
      </c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34"/>
      <c r="AI279" s="234"/>
      <c r="AJ279" s="234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34"/>
      <c r="AV279" s="587"/>
    </row>
    <row r="280" spans="1:48" ht="19.5" customHeight="1" x14ac:dyDescent="0.25">
      <c r="A280" s="473"/>
      <c r="B280" s="421"/>
      <c r="C280" s="603"/>
      <c r="D280" s="421"/>
      <c r="E280" s="421"/>
      <c r="F280" s="6" t="s">
        <v>19</v>
      </c>
      <c r="G280" s="6" t="s">
        <v>22</v>
      </c>
      <c r="H280" s="6" t="s">
        <v>59</v>
      </c>
      <c r="I280" s="6" t="s">
        <v>320</v>
      </c>
      <c r="J280" s="421"/>
      <c r="K280" s="421"/>
      <c r="L280" s="421"/>
      <c r="M280" s="46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5">
        <v>0</v>
      </c>
      <c r="AI280" s="5">
        <v>0</v>
      </c>
      <c r="AJ280" s="5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5">
        <v>0</v>
      </c>
      <c r="AV280" s="587"/>
    </row>
    <row r="281" spans="1:48" ht="19.5" customHeight="1" x14ac:dyDescent="0.25">
      <c r="A281" s="473"/>
      <c r="B281" s="421"/>
      <c r="C281" s="603"/>
      <c r="D281" s="421"/>
      <c r="E281" s="421"/>
      <c r="F281" s="423" t="s">
        <v>39</v>
      </c>
      <c r="G281" s="423" t="s">
        <v>21</v>
      </c>
      <c r="H281" s="423" t="s">
        <v>59</v>
      </c>
      <c r="I281" s="423" t="s">
        <v>365</v>
      </c>
      <c r="J281" s="421"/>
      <c r="K281" s="421"/>
      <c r="L281" s="421"/>
      <c r="M281" s="46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5">
        <v>0</v>
      </c>
      <c r="AI281" s="5">
        <v>0</v>
      </c>
      <c r="AJ281" s="5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5">
        <v>0</v>
      </c>
      <c r="AV281" s="587"/>
    </row>
    <row r="282" spans="1:48" ht="19.5" customHeight="1" x14ac:dyDescent="0.25">
      <c r="A282" s="473"/>
      <c r="B282" s="421"/>
      <c r="C282" s="603"/>
      <c r="D282" s="421"/>
      <c r="E282" s="421"/>
      <c r="F282" s="423"/>
      <c r="G282" s="423"/>
      <c r="H282" s="423"/>
      <c r="I282" s="423"/>
      <c r="J282" s="421"/>
      <c r="K282" s="421"/>
      <c r="L282" s="421"/>
      <c r="M282" s="46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5">
        <v>0</v>
      </c>
      <c r="AI282" s="5">
        <v>0</v>
      </c>
      <c r="AJ282" s="5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5">
        <v>0</v>
      </c>
      <c r="AV282" s="587"/>
    </row>
    <row r="283" spans="1:48" ht="18" customHeight="1" x14ac:dyDescent="0.25">
      <c r="A283" s="473"/>
      <c r="B283" s="421"/>
      <c r="C283" s="603"/>
      <c r="D283" s="421"/>
      <c r="E283" s="421"/>
      <c r="F283" s="423"/>
      <c r="G283" s="423"/>
      <c r="H283" s="423"/>
      <c r="I283" s="423"/>
      <c r="J283" s="421"/>
      <c r="K283" s="421"/>
      <c r="L283" s="421"/>
      <c r="M283" s="46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5">
        <v>0</v>
      </c>
      <c r="AI283" s="5">
        <v>0</v>
      </c>
      <c r="AJ283" s="5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5">
        <v>0</v>
      </c>
      <c r="AV283" s="586"/>
    </row>
    <row r="284" spans="1:48" ht="18" customHeight="1" x14ac:dyDescent="0.25">
      <c r="A284" s="473"/>
      <c r="B284" s="421"/>
      <c r="C284" s="603"/>
      <c r="D284" s="421"/>
      <c r="E284" s="421"/>
      <c r="F284" s="423"/>
      <c r="G284" s="423"/>
      <c r="H284" s="423"/>
      <c r="I284" s="423"/>
      <c r="J284" s="421"/>
      <c r="K284" s="421"/>
      <c r="L284" s="421"/>
      <c r="M284" s="488"/>
      <c r="N284" s="231">
        <f t="shared" ref="N284:T284" si="118">SUM(N276:N283)</f>
        <v>0</v>
      </c>
      <c r="O284" s="231">
        <f t="shared" si="118"/>
        <v>0</v>
      </c>
      <c r="P284" s="231">
        <f t="shared" si="118"/>
        <v>0</v>
      </c>
      <c r="Q284" s="231">
        <f t="shared" si="118"/>
        <v>0</v>
      </c>
      <c r="R284" s="231">
        <f t="shared" si="118"/>
        <v>1.29094</v>
      </c>
      <c r="S284" s="231">
        <f t="shared" si="118"/>
        <v>0</v>
      </c>
      <c r="T284" s="231">
        <f t="shared" si="118"/>
        <v>0</v>
      </c>
      <c r="U284" s="232">
        <f t="shared" si="113"/>
        <v>1.29094</v>
      </c>
      <c r="V284" s="232" t="s">
        <v>11</v>
      </c>
      <c r="W284" s="194">
        <f t="shared" ref="W284:AU284" si="119">SUM(W276:W283)</f>
        <v>0</v>
      </c>
      <c r="X284" s="194">
        <f>X276+X280+X281+X282+X283</f>
        <v>0</v>
      </c>
      <c r="Y284" s="194">
        <f t="shared" ref="Y284:AS284" si="120">Y276+Y280+Y281+Y282+Y283</f>
        <v>0</v>
      </c>
      <c r="Z284" s="194">
        <f t="shared" si="120"/>
        <v>0</v>
      </c>
      <c r="AA284" s="194">
        <f t="shared" si="120"/>
        <v>0</v>
      </c>
      <c r="AB284" s="194">
        <f t="shared" si="120"/>
        <v>0</v>
      </c>
      <c r="AC284" s="194">
        <f t="shared" si="120"/>
        <v>0</v>
      </c>
      <c r="AD284" s="194">
        <f t="shared" si="120"/>
        <v>0</v>
      </c>
      <c r="AE284" s="194">
        <f t="shared" si="120"/>
        <v>0</v>
      </c>
      <c r="AF284" s="194">
        <f t="shared" si="120"/>
        <v>0</v>
      </c>
      <c r="AG284" s="194">
        <f t="shared" si="120"/>
        <v>0</v>
      </c>
      <c r="AH284" s="231">
        <f t="shared" si="120"/>
        <v>870.53</v>
      </c>
      <c r="AI284" s="231">
        <f t="shared" si="120"/>
        <v>870.53</v>
      </c>
      <c r="AJ284" s="231">
        <f t="shared" si="120"/>
        <v>870.53</v>
      </c>
      <c r="AK284" s="194">
        <f t="shared" si="120"/>
        <v>870.52800000000002</v>
      </c>
      <c r="AL284" s="194">
        <v>906.19500000000005</v>
      </c>
      <c r="AM284" s="194">
        <f t="shared" si="120"/>
        <v>0</v>
      </c>
      <c r="AN284" s="194">
        <f t="shared" si="120"/>
        <v>0</v>
      </c>
      <c r="AO284" s="194">
        <f t="shared" si="120"/>
        <v>0</v>
      </c>
      <c r="AP284" s="194">
        <f t="shared" si="120"/>
        <v>0</v>
      </c>
      <c r="AQ284" s="194">
        <f t="shared" si="120"/>
        <v>0</v>
      </c>
      <c r="AR284" s="194">
        <f t="shared" si="120"/>
        <v>0</v>
      </c>
      <c r="AS284" s="194">
        <f t="shared" si="120"/>
        <v>0</v>
      </c>
      <c r="AT284" s="194">
        <f t="shared" ref="AT284" si="121">AT276+AT278+AT279+AT280+AT281+AT282+AT283</f>
        <v>0</v>
      </c>
      <c r="AU284" s="231">
        <f t="shared" si="119"/>
        <v>0</v>
      </c>
      <c r="AV284" s="329"/>
    </row>
    <row r="285" spans="1:48" ht="19.5" customHeight="1" x14ac:dyDescent="0.25">
      <c r="A285" s="473"/>
      <c r="B285" s="421" t="s">
        <v>240</v>
      </c>
      <c r="C285" s="603" t="s">
        <v>100</v>
      </c>
      <c r="D285" s="421" t="s">
        <v>265</v>
      </c>
      <c r="E285" s="42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421" t="s">
        <v>82</v>
      </c>
      <c r="K285" s="421" t="s">
        <v>82</v>
      </c>
      <c r="L285" s="421" t="s">
        <v>103</v>
      </c>
      <c r="M285" s="462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5">
        <v>0</v>
      </c>
      <c r="AI285" s="5">
        <v>0</v>
      </c>
      <c r="AJ285" s="5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5">
        <v>0</v>
      </c>
      <c r="AV285" s="303"/>
    </row>
    <row r="286" spans="1:48" ht="19.5" customHeight="1" x14ac:dyDescent="0.25">
      <c r="A286" s="473"/>
      <c r="B286" s="421"/>
      <c r="C286" s="603"/>
      <c r="D286" s="421"/>
      <c r="E286" s="421"/>
      <c r="F286" s="6" t="s">
        <v>19</v>
      </c>
      <c r="G286" s="6" t="s">
        <v>22</v>
      </c>
      <c r="H286" s="6" t="s">
        <v>59</v>
      </c>
      <c r="I286" s="6" t="s">
        <v>321</v>
      </c>
      <c r="J286" s="421"/>
      <c r="K286" s="421"/>
      <c r="L286" s="421"/>
      <c r="M286" s="46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5">
        <v>0</v>
      </c>
      <c r="AI286" s="5">
        <v>0</v>
      </c>
      <c r="AJ286" s="5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5">
        <v>0</v>
      </c>
      <c r="AV286" s="303"/>
    </row>
    <row r="287" spans="1:48" ht="19.5" customHeight="1" x14ac:dyDescent="0.25">
      <c r="A287" s="473"/>
      <c r="B287" s="421"/>
      <c r="C287" s="603"/>
      <c r="D287" s="421"/>
      <c r="E287" s="421"/>
      <c r="F287" s="423" t="s">
        <v>39</v>
      </c>
      <c r="G287" s="423" t="s">
        <v>21</v>
      </c>
      <c r="H287" s="423" t="s">
        <v>59</v>
      </c>
      <c r="I287" s="423" t="s">
        <v>302</v>
      </c>
      <c r="J287" s="421"/>
      <c r="K287" s="421"/>
      <c r="L287" s="421"/>
      <c r="M287" s="46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5">
        <v>0</v>
      </c>
      <c r="AI287" s="5">
        <v>0</v>
      </c>
      <c r="AJ287" s="5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5">
        <v>0</v>
      </c>
      <c r="AV287" s="303"/>
    </row>
    <row r="288" spans="1:48" ht="19.5" customHeight="1" x14ac:dyDescent="0.25">
      <c r="A288" s="473"/>
      <c r="B288" s="421"/>
      <c r="C288" s="603"/>
      <c r="D288" s="421"/>
      <c r="E288" s="421"/>
      <c r="F288" s="423"/>
      <c r="G288" s="423"/>
      <c r="H288" s="423"/>
      <c r="I288" s="423"/>
      <c r="J288" s="421"/>
      <c r="K288" s="421"/>
      <c r="L288" s="421"/>
      <c r="M288" s="46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5">
        <v>0</v>
      </c>
      <c r="AI288" s="5">
        <v>0</v>
      </c>
      <c r="AJ288" s="5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0</v>
      </c>
      <c r="AT288" s="94">
        <v>0</v>
      </c>
      <c r="AU288" s="5">
        <v>0</v>
      </c>
      <c r="AV288" s="303"/>
    </row>
    <row r="289" spans="1:48" ht="18" customHeight="1" x14ac:dyDescent="0.25">
      <c r="A289" s="473"/>
      <c r="B289" s="421"/>
      <c r="C289" s="603"/>
      <c r="D289" s="421"/>
      <c r="E289" s="421"/>
      <c r="F289" s="423"/>
      <c r="G289" s="423"/>
      <c r="H289" s="423"/>
      <c r="I289" s="423"/>
      <c r="J289" s="421"/>
      <c r="K289" s="421"/>
      <c r="L289" s="421"/>
      <c r="M289" s="46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94">
        <v>0</v>
      </c>
      <c r="X289" s="94">
        <v>0</v>
      </c>
      <c r="Y289" s="94">
        <v>0</v>
      </c>
      <c r="Z289" s="94">
        <v>0</v>
      </c>
      <c r="AA289" s="94">
        <v>0</v>
      </c>
      <c r="AB289" s="94">
        <v>0</v>
      </c>
      <c r="AC289" s="94">
        <v>0</v>
      </c>
      <c r="AD289" s="94">
        <v>0</v>
      </c>
      <c r="AE289" s="94">
        <v>0</v>
      </c>
      <c r="AF289" s="94">
        <v>0</v>
      </c>
      <c r="AG289" s="94">
        <v>0</v>
      </c>
      <c r="AH289" s="5">
        <v>0</v>
      </c>
      <c r="AI289" s="5">
        <v>0</v>
      </c>
      <c r="AJ289" s="5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5">
        <v>0</v>
      </c>
      <c r="AV289" s="303"/>
    </row>
    <row r="290" spans="1:48" ht="18" customHeight="1" x14ac:dyDescent="0.25">
      <c r="A290" s="474"/>
      <c r="B290" s="421"/>
      <c r="C290" s="603"/>
      <c r="D290" s="421"/>
      <c r="E290" s="421"/>
      <c r="F290" s="423"/>
      <c r="G290" s="423"/>
      <c r="H290" s="423"/>
      <c r="I290" s="423"/>
      <c r="J290" s="421"/>
      <c r="K290" s="421"/>
      <c r="L290" s="421"/>
      <c r="M290" s="488"/>
      <c r="N290" s="231">
        <f t="shared" ref="N290:T290" si="123">SUM(N285:N289)</f>
        <v>0</v>
      </c>
      <c r="O290" s="231">
        <f t="shared" si="123"/>
        <v>0</v>
      </c>
      <c r="P290" s="231">
        <f t="shared" si="123"/>
        <v>0</v>
      </c>
      <c r="Q290" s="231">
        <f t="shared" si="123"/>
        <v>0</v>
      </c>
      <c r="R290" s="231">
        <f t="shared" si="123"/>
        <v>3.5608399999999998</v>
      </c>
      <c r="S290" s="231">
        <f t="shared" si="123"/>
        <v>0</v>
      </c>
      <c r="T290" s="231">
        <f t="shared" si="123"/>
        <v>0</v>
      </c>
      <c r="U290" s="232">
        <f t="shared" si="113"/>
        <v>3.5608399999999998</v>
      </c>
      <c r="V290" s="232" t="s">
        <v>11</v>
      </c>
      <c r="W290" s="194">
        <f t="shared" ref="W290:AU290" si="124">SUM(W285:W289)</f>
        <v>0</v>
      </c>
      <c r="X290" s="194">
        <f t="shared" si="124"/>
        <v>0</v>
      </c>
      <c r="Y290" s="194">
        <f t="shared" si="124"/>
        <v>0</v>
      </c>
      <c r="Z290" s="194">
        <f t="shared" si="124"/>
        <v>0</v>
      </c>
      <c r="AA290" s="194">
        <f t="shared" si="124"/>
        <v>0</v>
      </c>
      <c r="AB290" s="194">
        <f t="shared" si="124"/>
        <v>0</v>
      </c>
      <c r="AC290" s="194">
        <f t="shared" si="124"/>
        <v>0</v>
      </c>
      <c r="AD290" s="194">
        <f t="shared" si="124"/>
        <v>0</v>
      </c>
      <c r="AE290" s="194">
        <f t="shared" si="124"/>
        <v>0</v>
      </c>
      <c r="AF290" s="194">
        <f t="shared" si="124"/>
        <v>0</v>
      </c>
      <c r="AG290" s="194">
        <f t="shared" si="124"/>
        <v>0</v>
      </c>
      <c r="AH290" s="231">
        <f t="shared" si="124"/>
        <v>0</v>
      </c>
      <c r="AI290" s="231">
        <f t="shared" si="124"/>
        <v>0</v>
      </c>
      <c r="AJ290" s="231">
        <f t="shared" si="124"/>
        <v>0</v>
      </c>
      <c r="AK290" s="194">
        <f t="shared" si="124"/>
        <v>0</v>
      </c>
      <c r="AL290" s="194">
        <f t="shared" si="124"/>
        <v>0</v>
      </c>
      <c r="AM290" s="194">
        <f t="shared" si="124"/>
        <v>0</v>
      </c>
      <c r="AN290" s="194">
        <f t="shared" si="124"/>
        <v>0</v>
      </c>
      <c r="AO290" s="194">
        <f t="shared" si="124"/>
        <v>0</v>
      </c>
      <c r="AP290" s="194">
        <f t="shared" si="124"/>
        <v>0</v>
      </c>
      <c r="AQ290" s="194">
        <f t="shared" si="124"/>
        <v>0</v>
      </c>
      <c r="AR290" s="194">
        <f t="shared" si="124"/>
        <v>0</v>
      </c>
      <c r="AS290" s="194">
        <f t="shared" si="124"/>
        <v>0</v>
      </c>
      <c r="AT290" s="194">
        <f t="shared" si="124"/>
        <v>0</v>
      </c>
      <c r="AU290" s="231">
        <f t="shared" si="124"/>
        <v>0</v>
      </c>
      <c r="AV290" s="329"/>
    </row>
    <row r="291" spans="1:48" ht="15.75" hidden="1" customHeight="1" x14ac:dyDescent="0.25">
      <c r="A291" s="414" t="s">
        <v>169</v>
      </c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465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89"/>
      <c r="AI291" s="189"/>
      <c r="AJ291" s="189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89"/>
      <c r="AV291" s="303"/>
    </row>
    <row r="292" spans="1:48" ht="29.25" hidden="1" customHeight="1" x14ac:dyDescent="0.25">
      <c r="A292" s="469" t="s">
        <v>65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89"/>
      <c r="AI292" s="189"/>
      <c r="AJ292" s="189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89"/>
      <c r="AV292" s="303"/>
    </row>
    <row r="293" spans="1:48" ht="15.75" hidden="1" customHeight="1" x14ac:dyDescent="0.25">
      <c r="A293" s="414" t="s">
        <v>168</v>
      </c>
      <c r="B293" s="415"/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  <c r="U293" s="415"/>
      <c r="V293" s="465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89"/>
      <c r="AI293" s="189"/>
      <c r="AJ293" s="189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89"/>
      <c r="AV293" s="303"/>
    </row>
    <row r="294" spans="1:48" ht="29.25" hidden="1" customHeight="1" x14ac:dyDescent="0.25">
      <c r="A294" s="469" t="s">
        <v>65</v>
      </c>
      <c r="B294" s="470"/>
      <c r="C294" s="470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89"/>
      <c r="AI294" s="189"/>
      <c r="AJ294" s="189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89"/>
      <c r="AV294" s="303"/>
    </row>
    <row r="295" spans="1:48" ht="15.75" hidden="1" customHeight="1" x14ac:dyDescent="0.25">
      <c r="A295" s="414" t="s">
        <v>171</v>
      </c>
      <c r="B295" s="415"/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465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89"/>
      <c r="AI295" s="189"/>
      <c r="AJ295" s="189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89"/>
      <c r="AV295" s="303"/>
    </row>
    <row r="296" spans="1:48" ht="29.25" hidden="1" customHeight="1" x14ac:dyDescent="0.25">
      <c r="A296" s="469" t="s">
        <v>65</v>
      </c>
      <c r="B296" s="470"/>
      <c r="C296" s="470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89"/>
      <c r="AI296" s="189"/>
      <c r="AJ296" s="189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89"/>
      <c r="AV296" s="303"/>
    </row>
    <row r="297" spans="1:48" ht="15.75" hidden="1" customHeight="1" x14ac:dyDescent="0.25">
      <c r="A297" s="410" t="s">
        <v>30</v>
      </c>
      <c r="B297" s="411"/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2"/>
      <c r="X297" s="412"/>
      <c r="Y297" s="412"/>
      <c r="Z297" s="412"/>
      <c r="AA297" s="412"/>
      <c r="AB297" s="412"/>
      <c r="AC297" s="412"/>
      <c r="AD297" s="412"/>
      <c r="AE297" s="412"/>
      <c r="AF297" s="412"/>
      <c r="AG297" s="412"/>
      <c r="AH297" s="412"/>
      <c r="AI297" s="412"/>
      <c r="AJ297" s="412"/>
      <c r="AK297" s="412"/>
      <c r="AL297" s="412"/>
      <c r="AM297" s="412"/>
      <c r="AN297" s="412"/>
      <c r="AO297" s="412"/>
      <c r="AP297" s="412"/>
      <c r="AQ297" s="412"/>
      <c r="AR297" s="412"/>
      <c r="AS297" s="412"/>
      <c r="AT297" s="412"/>
      <c r="AU297" s="412"/>
      <c r="AV297" s="413"/>
    </row>
    <row r="298" spans="1:48" ht="15.75" hidden="1" customHeight="1" x14ac:dyDescent="0.25">
      <c r="A298" s="414" t="s">
        <v>172</v>
      </c>
      <c r="B298" s="415"/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  <c r="U298" s="415"/>
      <c r="V298" s="415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  <c r="AN298" s="416"/>
      <c r="AO298" s="416"/>
      <c r="AP298" s="416"/>
      <c r="AQ298" s="416"/>
      <c r="AR298" s="416"/>
      <c r="AS298" s="416"/>
      <c r="AT298" s="416"/>
      <c r="AU298" s="416"/>
      <c r="AV298" s="417"/>
    </row>
    <row r="299" spans="1:48" ht="19.5" customHeight="1" x14ac:dyDescent="0.25">
      <c r="A299" s="472"/>
      <c r="B299" s="421" t="s">
        <v>241</v>
      </c>
      <c r="C299" s="603" t="s">
        <v>104</v>
      </c>
      <c r="D299" s="421" t="s">
        <v>266</v>
      </c>
      <c r="E299" s="423" t="s">
        <v>141</v>
      </c>
      <c r="F299" s="6" t="s">
        <v>18</v>
      </c>
      <c r="G299" s="6" t="s">
        <v>20</v>
      </c>
      <c r="H299" s="6" t="s">
        <v>59</v>
      </c>
      <c r="I299" s="6" t="s">
        <v>296</v>
      </c>
      <c r="J299" s="464">
        <v>2019</v>
      </c>
      <c r="K299" s="464">
        <v>2021</v>
      </c>
      <c r="L299" s="462">
        <v>22.483270000000001</v>
      </c>
      <c r="M299" s="46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94">
        <v>4809.3900000000003</v>
      </c>
      <c r="X299" s="94">
        <f>SUM(X300:X302)</f>
        <v>2975.0160000000001</v>
      </c>
      <c r="Y299" s="94">
        <f t="shared" ref="Y299:AS299" si="126">SUM(Y300:Y302)</f>
        <v>0</v>
      </c>
      <c r="Z299" s="94">
        <f t="shared" si="126"/>
        <v>0</v>
      </c>
      <c r="AA299" s="94">
        <f t="shared" si="126"/>
        <v>0</v>
      </c>
      <c r="AB299" s="94">
        <f t="shared" si="126"/>
        <v>0</v>
      </c>
      <c r="AC299" s="94">
        <f t="shared" si="126"/>
        <v>0</v>
      </c>
      <c r="AD299" s="94">
        <f t="shared" si="126"/>
        <v>0</v>
      </c>
      <c r="AE299" s="94">
        <f t="shared" si="126"/>
        <v>0</v>
      </c>
      <c r="AF299" s="94">
        <f t="shared" si="126"/>
        <v>0</v>
      </c>
      <c r="AG299" s="94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94">
        <f t="shared" si="126"/>
        <v>0</v>
      </c>
      <c r="AL299" s="94">
        <f t="shared" si="126"/>
        <v>0</v>
      </c>
      <c r="AM299" s="94">
        <f t="shared" si="126"/>
        <v>0</v>
      </c>
      <c r="AN299" s="94">
        <f t="shared" si="126"/>
        <v>0</v>
      </c>
      <c r="AO299" s="94">
        <f t="shared" si="126"/>
        <v>0</v>
      </c>
      <c r="AP299" s="94">
        <f t="shared" si="126"/>
        <v>0</v>
      </c>
      <c r="AQ299" s="94">
        <f t="shared" si="126"/>
        <v>0</v>
      </c>
      <c r="AR299" s="94">
        <f t="shared" si="126"/>
        <v>0</v>
      </c>
      <c r="AS299" s="94">
        <f t="shared" si="126"/>
        <v>0</v>
      </c>
      <c r="AT299" s="94">
        <v>0</v>
      </c>
      <c r="AU299" s="5">
        <v>0</v>
      </c>
      <c r="AV299" s="583" t="s">
        <v>1000</v>
      </c>
    </row>
    <row r="300" spans="1:48" s="276" customFormat="1" ht="40.5" hidden="1" customHeight="1" x14ac:dyDescent="0.2">
      <c r="A300" s="473"/>
      <c r="B300" s="421"/>
      <c r="C300" s="603"/>
      <c r="D300" s="421"/>
      <c r="E300" s="423"/>
      <c r="F300" s="273"/>
      <c r="G300" s="273"/>
      <c r="H300" s="273"/>
      <c r="I300" s="273"/>
      <c r="J300" s="464"/>
      <c r="K300" s="464"/>
      <c r="L300" s="462"/>
      <c r="M300" s="462"/>
      <c r="N300" s="274"/>
      <c r="O300" s="274"/>
      <c r="P300" s="274"/>
      <c r="Q300" s="274"/>
      <c r="R300" s="274"/>
      <c r="S300" s="274"/>
      <c r="T300" s="274"/>
      <c r="U300" s="274"/>
      <c r="V300" s="279" t="s">
        <v>1024</v>
      </c>
      <c r="W300" s="275"/>
      <c r="X300" s="275">
        <v>2975.0160000000001</v>
      </c>
      <c r="Y300" s="275"/>
      <c r="Z300" s="275"/>
      <c r="AA300" s="275"/>
      <c r="AB300" s="275"/>
      <c r="AC300" s="275"/>
      <c r="AD300" s="275"/>
      <c r="AE300" s="275"/>
      <c r="AF300" s="275"/>
      <c r="AG300" s="275"/>
      <c r="AH300" s="274"/>
      <c r="AI300" s="274"/>
      <c r="AJ300" s="274"/>
      <c r="AK300" s="275"/>
      <c r="AL300" s="275"/>
      <c r="AM300" s="275"/>
      <c r="AN300" s="275"/>
      <c r="AO300" s="275"/>
      <c r="AP300" s="275"/>
      <c r="AQ300" s="275"/>
      <c r="AR300" s="275"/>
      <c r="AS300" s="275"/>
      <c r="AT300" s="275"/>
      <c r="AU300" s="274"/>
      <c r="AV300" s="587"/>
    </row>
    <row r="301" spans="1:48" s="235" customFormat="1" ht="19.5" hidden="1" customHeight="1" x14ac:dyDescent="0.25">
      <c r="A301" s="473"/>
      <c r="B301" s="421"/>
      <c r="C301" s="603"/>
      <c r="D301" s="421"/>
      <c r="E301" s="423"/>
      <c r="F301" s="233"/>
      <c r="G301" s="233"/>
      <c r="H301" s="233"/>
      <c r="I301" s="233"/>
      <c r="J301" s="464"/>
      <c r="K301" s="464"/>
      <c r="L301" s="462"/>
      <c r="M301" s="462"/>
      <c r="N301" s="234"/>
      <c r="O301" s="234"/>
      <c r="P301" s="234"/>
      <c r="Q301" s="234"/>
      <c r="R301" s="234"/>
      <c r="S301" s="234"/>
      <c r="T301" s="234"/>
      <c r="U301" s="234"/>
      <c r="V301" s="237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34"/>
      <c r="AI301" s="234"/>
      <c r="AJ301" s="234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34"/>
      <c r="AV301" s="587"/>
    </row>
    <row r="302" spans="1:48" s="235" customFormat="1" ht="19.5" hidden="1" customHeight="1" x14ac:dyDescent="0.25">
      <c r="A302" s="473"/>
      <c r="B302" s="421"/>
      <c r="C302" s="603"/>
      <c r="D302" s="421"/>
      <c r="E302" s="423"/>
      <c r="F302" s="233"/>
      <c r="G302" s="233"/>
      <c r="H302" s="233"/>
      <c r="I302" s="233"/>
      <c r="J302" s="464"/>
      <c r="K302" s="464"/>
      <c r="L302" s="462"/>
      <c r="M302" s="462"/>
      <c r="N302" s="234"/>
      <c r="O302" s="234"/>
      <c r="P302" s="234"/>
      <c r="Q302" s="234"/>
      <c r="R302" s="234"/>
      <c r="S302" s="234"/>
      <c r="T302" s="234"/>
      <c r="U302" s="234"/>
      <c r="V302" s="237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34"/>
      <c r="AI302" s="234"/>
      <c r="AJ302" s="234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34"/>
      <c r="AV302" s="587"/>
    </row>
    <row r="303" spans="1:48" ht="19.5" customHeight="1" x14ac:dyDescent="0.25">
      <c r="A303" s="473"/>
      <c r="B303" s="421"/>
      <c r="C303" s="603"/>
      <c r="D303" s="421"/>
      <c r="E303" s="423"/>
      <c r="F303" s="6" t="s">
        <v>19</v>
      </c>
      <c r="G303" s="6" t="s">
        <v>22</v>
      </c>
      <c r="H303" s="6" t="s">
        <v>59</v>
      </c>
      <c r="I303" s="6" t="s">
        <v>296</v>
      </c>
      <c r="J303" s="464"/>
      <c r="K303" s="464"/>
      <c r="L303" s="462"/>
      <c r="M303" s="46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0</v>
      </c>
      <c r="AC303" s="94">
        <v>0</v>
      </c>
      <c r="AD303" s="94">
        <v>0</v>
      </c>
      <c r="AE303" s="94">
        <v>0</v>
      </c>
      <c r="AF303" s="94">
        <v>0</v>
      </c>
      <c r="AG303" s="94">
        <v>0</v>
      </c>
      <c r="AH303" s="5">
        <v>0</v>
      </c>
      <c r="AI303" s="5">
        <v>0</v>
      </c>
      <c r="AJ303" s="5">
        <v>0</v>
      </c>
      <c r="AK303" s="94">
        <v>0</v>
      </c>
      <c r="AL303" s="94">
        <v>0</v>
      </c>
      <c r="AM303" s="94">
        <v>0</v>
      </c>
      <c r="AN303" s="94">
        <v>0</v>
      </c>
      <c r="AO303" s="94">
        <v>0</v>
      </c>
      <c r="AP303" s="94">
        <v>0</v>
      </c>
      <c r="AQ303" s="94">
        <v>0</v>
      </c>
      <c r="AR303" s="94">
        <v>0</v>
      </c>
      <c r="AS303" s="94">
        <v>0</v>
      </c>
      <c r="AT303" s="94">
        <v>0</v>
      </c>
      <c r="AU303" s="5">
        <v>0</v>
      </c>
      <c r="AV303" s="587"/>
    </row>
    <row r="304" spans="1:48" ht="19.5" customHeight="1" x14ac:dyDescent="0.25">
      <c r="A304" s="473"/>
      <c r="B304" s="421"/>
      <c r="C304" s="603"/>
      <c r="D304" s="421"/>
      <c r="E304" s="423"/>
      <c r="F304" s="423" t="s">
        <v>39</v>
      </c>
      <c r="G304" s="423" t="s">
        <v>21</v>
      </c>
      <c r="H304" s="423" t="s">
        <v>59</v>
      </c>
      <c r="I304" s="423" t="s">
        <v>316</v>
      </c>
      <c r="J304" s="464"/>
      <c r="K304" s="464"/>
      <c r="L304" s="462"/>
      <c r="M304" s="46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0</v>
      </c>
      <c r="AE304" s="94">
        <v>0</v>
      </c>
      <c r="AF304" s="94">
        <v>0</v>
      </c>
      <c r="AG304" s="94">
        <v>0</v>
      </c>
      <c r="AH304" s="5">
        <v>0</v>
      </c>
      <c r="AI304" s="5">
        <v>0</v>
      </c>
      <c r="AJ304" s="5">
        <v>0</v>
      </c>
      <c r="AK304" s="94">
        <v>0</v>
      </c>
      <c r="AL304" s="94">
        <v>0</v>
      </c>
      <c r="AM304" s="94">
        <v>0</v>
      </c>
      <c r="AN304" s="94">
        <v>0</v>
      </c>
      <c r="AO304" s="94">
        <v>0</v>
      </c>
      <c r="AP304" s="94">
        <v>0</v>
      </c>
      <c r="AQ304" s="94">
        <v>0</v>
      </c>
      <c r="AR304" s="94">
        <v>0</v>
      </c>
      <c r="AS304" s="94">
        <v>0</v>
      </c>
      <c r="AT304" s="94">
        <v>0</v>
      </c>
      <c r="AU304" s="5">
        <v>0</v>
      </c>
      <c r="AV304" s="587"/>
    </row>
    <row r="305" spans="1:48" ht="19.5" customHeight="1" x14ac:dyDescent="0.25">
      <c r="A305" s="473"/>
      <c r="B305" s="421"/>
      <c r="C305" s="603"/>
      <c r="D305" s="421"/>
      <c r="E305" s="423"/>
      <c r="F305" s="423"/>
      <c r="G305" s="423"/>
      <c r="H305" s="423"/>
      <c r="I305" s="423"/>
      <c r="J305" s="464"/>
      <c r="K305" s="464"/>
      <c r="L305" s="462"/>
      <c r="M305" s="46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0</v>
      </c>
      <c r="AE305" s="94">
        <v>0</v>
      </c>
      <c r="AF305" s="94">
        <v>0</v>
      </c>
      <c r="AG305" s="94">
        <v>0</v>
      </c>
      <c r="AH305" s="5">
        <v>0</v>
      </c>
      <c r="AI305" s="5">
        <v>0</v>
      </c>
      <c r="AJ305" s="5">
        <v>0</v>
      </c>
      <c r="AK305" s="94">
        <v>0</v>
      </c>
      <c r="AL305" s="94">
        <v>0</v>
      </c>
      <c r="AM305" s="94">
        <v>0</v>
      </c>
      <c r="AN305" s="94">
        <v>0</v>
      </c>
      <c r="AO305" s="94">
        <v>0</v>
      </c>
      <c r="AP305" s="94">
        <v>0</v>
      </c>
      <c r="AQ305" s="94">
        <v>0</v>
      </c>
      <c r="AR305" s="94">
        <v>0</v>
      </c>
      <c r="AS305" s="94">
        <v>0</v>
      </c>
      <c r="AT305" s="94">
        <v>0</v>
      </c>
      <c r="AU305" s="5">
        <v>0</v>
      </c>
      <c r="AV305" s="587"/>
    </row>
    <row r="306" spans="1:48" ht="18" customHeight="1" x14ac:dyDescent="0.25">
      <c r="A306" s="473"/>
      <c r="B306" s="421"/>
      <c r="C306" s="603"/>
      <c r="D306" s="421"/>
      <c r="E306" s="423"/>
      <c r="F306" s="423"/>
      <c r="G306" s="423"/>
      <c r="H306" s="423"/>
      <c r="I306" s="423"/>
      <c r="J306" s="464"/>
      <c r="K306" s="464"/>
      <c r="L306" s="462"/>
      <c r="M306" s="46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0</v>
      </c>
      <c r="AF306" s="94">
        <v>0</v>
      </c>
      <c r="AG306" s="94">
        <v>0</v>
      </c>
      <c r="AH306" s="5">
        <v>0</v>
      </c>
      <c r="AI306" s="5">
        <v>0</v>
      </c>
      <c r="AJ306" s="5">
        <v>0</v>
      </c>
      <c r="AK306" s="94">
        <v>0</v>
      </c>
      <c r="AL306" s="94">
        <v>0</v>
      </c>
      <c r="AM306" s="94">
        <v>0</v>
      </c>
      <c r="AN306" s="94">
        <v>0</v>
      </c>
      <c r="AO306" s="94">
        <v>0</v>
      </c>
      <c r="AP306" s="94">
        <v>0</v>
      </c>
      <c r="AQ306" s="94">
        <v>0</v>
      </c>
      <c r="AR306" s="94">
        <v>0</v>
      </c>
      <c r="AS306" s="94">
        <v>0</v>
      </c>
      <c r="AT306" s="94">
        <v>0</v>
      </c>
      <c r="AU306" s="5">
        <v>0</v>
      </c>
      <c r="AV306" s="586"/>
    </row>
    <row r="307" spans="1:48" ht="17.25" customHeight="1" x14ac:dyDescent="0.25">
      <c r="A307" s="473"/>
      <c r="B307" s="421"/>
      <c r="C307" s="603"/>
      <c r="D307" s="421"/>
      <c r="E307" s="423"/>
      <c r="F307" s="423"/>
      <c r="G307" s="423"/>
      <c r="H307" s="423"/>
      <c r="I307" s="423"/>
      <c r="J307" s="464"/>
      <c r="K307" s="464"/>
      <c r="L307" s="462"/>
      <c r="M307" s="462"/>
      <c r="N307" s="231">
        <f t="shared" ref="N307:T307" si="127">SUM(N299:N306)</f>
        <v>0.61667000000000005</v>
      </c>
      <c r="O307" s="231">
        <f t="shared" si="127"/>
        <v>6.6655499999999996</v>
      </c>
      <c r="P307" s="231">
        <f t="shared" si="127"/>
        <v>0.88868999999999998</v>
      </c>
      <c r="Q307" s="231">
        <f t="shared" si="127"/>
        <v>4.8093899999999996</v>
      </c>
      <c r="R307" s="231">
        <f t="shared" si="127"/>
        <v>9.5029800000000009</v>
      </c>
      <c r="S307" s="231">
        <f t="shared" si="127"/>
        <v>0</v>
      </c>
      <c r="T307" s="231">
        <f t="shared" si="127"/>
        <v>0</v>
      </c>
      <c r="U307" s="232">
        <f t="shared" si="125"/>
        <v>22.483280000000001</v>
      </c>
      <c r="V307" s="232" t="s">
        <v>11</v>
      </c>
      <c r="W307" s="194">
        <f t="shared" ref="W307" si="128">SUM(W299:W306)</f>
        <v>4809.3900000000003</v>
      </c>
      <c r="X307" s="194">
        <f>X299+X303+X304+X305+X306</f>
        <v>2975.0160000000001</v>
      </c>
      <c r="Y307" s="194">
        <f t="shared" ref="Y307:AU307" si="129">Y299+Y303+Y304+Y305+Y306</f>
        <v>0</v>
      </c>
      <c r="Z307" s="194">
        <f t="shared" si="129"/>
        <v>0</v>
      </c>
      <c r="AA307" s="194">
        <f t="shared" si="129"/>
        <v>0</v>
      </c>
      <c r="AB307" s="194">
        <f t="shared" si="129"/>
        <v>0</v>
      </c>
      <c r="AC307" s="194">
        <f t="shared" si="129"/>
        <v>0</v>
      </c>
      <c r="AD307" s="194">
        <f t="shared" si="129"/>
        <v>0</v>
      </c>
      <c r="AE307" s="194">
        <f t="shared" si="129"/>
        <v>0</v>
      </c>
      <c r="AF307" s="194">
        <f t="shared" si="129"/>
        <v>0</v>
      </c>
      <c r="AG307" s="194">
        <f t="shared" si="129"/>
        <v>0</v>
      </c>
      <c r="AH307" s="231">
        <f t="shared" si="129"/>
        <v>0</v>
      </c>
      <c r="AI307" s="231">
        <f t="shared" si="129"/>
        <v>0</v>
      </c>
      <c r="AJ307" s="231">
        <f t="shared" si="129"/>
        <v>0</v>
      </c>
      <c r="AK307" s="194">
        <f t="shared" si="129"/>
        <v>0</v>
      </c>
      <c r="AL307" s="194">
        <f t="shared" si="129"/>
        <v>0</v>
      </c>
      <c r="AM307" s="194">
        <f t="shared" si="129"/>
        <v>0</v>
      </c>
      <c r="AN307" s="194">
        <f t="shared" si="129"/>
        <v>0</v>
      </c>
      <c r="AO307" s="194">
        <f t="shared" si="129"/>
        <v>0</v>
      </c>
      <c r="AP307" s="194">
        <f t="shared" si="129"/>
        <v>0</v>
      </c>
      <c r="AQ307" s="194">
        <f t="shared" si="129"/>
        <v>0</v>
      </c>
      <c r="AR307" s="194">
        <f t="shared" si="129"/>
        <v>0</v>
      </c>
      <c r="AS307" s="194">
        <f t="shared" si="129"/>
        <v>0</v>
      </c>
      <c r="AT307" s="194">
        <f t="shared" si="129"/>
        <v>0</v>
      </c>
      <c r="AU307" s="231">
        <f t="shared" si="129"/>
        <v>0</v>
      </c>
      <c r="AV307" s="329"/>
    </row>
    <row r="308" spans="1:48" ht="19.5" customHeight="1" x14ac:dyDescent="0.25">
      <c r="A308" s="473"/>
      <c r="B308" s="421" t="s">
        <v>242</v>
      </c>
      <c r="C308" s="603" t="s">
        <v>964</v>
      </c>
      <c r="D308" s="421" t="s">
        <v>267</v>
      </c>
      <c r="E308" s="423" t="s">
        <v>280</v>
      </c>
      <c r="F308" s="6" t="s">
        <v>18</v>
      </c>
      <c r="G308" s="6" t="s">
        <v>20</v>
      </c>
      <c r="H308" s="6" t="s">
        <v>296</v>
      </c>
      <c r="I308" s="6" t="s">
        <v>296</v>
      </c>
      <c r="J308" s="464">
        <v>2021</v>
      </c>
      <c r="K308" s="464">
        <v>2021</v>
      </c>
      <c r="L308" s="462">
        <v>9.9091000000000005</v>
      </c>
      <c r="M308" s="462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94">
        <v>7317.14</v>
      </c>
      <c r="X308" s="94">
        <v>0</v>
      </c>
      <c r="Y308" s="94">
        <v>0</v>
      </c>
      <c r="Z308" s="94">
        <v>0</v>
      </c>
      <c r="AA308" s="94">
        <v>0</v>
      </c>
      <c r="AB308" s="94">
        <v>0</v>
      </c>
      <c r="AC308" s="94">
        <v>0</v>
      </c>
      <c r="AD308" s="94">
        <v>0</v>
      </c>
      <c r="AE308" s="94">
        <v>0</v>
      </c>
      <c r="AF308" s="94">
        <v>0</v>
      </c>
      <c r="AG308" s="94">
        <v>0</v>
      </c>
      <c r="AH308" s="5">
        <v>0</v>
      </c>
      <c r="AI308" s="5">
        <v>0</v>
      </c>
      <c r="AJ308" s="5">
        <v>0</v>
      </c>
      <c r="AK308" s="94">
        <v>0</v>
      </c>
      <c r="AL308" s="94">
        <v>0</v>
      </c>
      <c r="AM308" s="94">
        <v>0</v>
      </c>
      <c r="AN308" s="94">
        <v>0</v>
      </c>
      <c r="AO308" s="94">
        <v>0</v>
      </c>
      <c r="AP308" s="94">
        <v>0</v>
      </c>
      <c r="AQ308" s="94">
        <v>0</v>
      </c>
      <c r="AR308" s="94">
        <v>0</v>
      </c>
      <c r="AS308" s="94">
        <v>0</v>
      </c>
      <c r="AT308" s="94">
        <v>0</v>
      </c>
      <c r="AU308" s="5">
        <v>0</v>
      </c>
      <c r="AV308" s="583" t="s">
        <v>1001</v>
      </c>
    </row>
    <row r="309" spans="1:48" ht="19.5" customHeight="1" x14ac:dyDescent="0.25">
      <c r="A309" s="473"/>
      <c r="B309" s="421"/>
      <c r="C309" s="603"/>
      <c r="D309" s="421"/>
      <c r="E309" s="423"/>
      <c r="F309" s="6" t="s">
        <v>19</v>
      </c>
      <c r="G309" s="6" t="s">
        <v>22</v>
      </c>
      <c r="H309" s="6" t="s">
        <v>296</v>
      </c>
      <c r="I309" s="6" t="s">
        <v>296</v>
      </c>
      <c r="J309" s="464"/>
      <c r="K309" s="464"/>
      <c r="L309" s="462"/>
      <c r="M309" s="46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0</v>
      </c>
      <c r="AE309" s="94">
        <v>0</v>
      </c>
      <c r="AF309" s="94">
        <v>0</v>
      </c>
      <c r="AG309" s="94">
        <v>0</v>
      </c>
      <c r="AH309" s="5">
        <v>0</v>
      </c>
      <c r="AI309" s="5">
        <v>0</v>
      </c>
      <c r="AJ309" s="5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0</v>
      </c>
      <c r="AS309" s="94">
        <v>0</v>
      </c>
      <c r="AT309" s="94">
        <v>0</v>
      </c>
      <c r="AU309" s="5">
        <v>0</v>
      </c>
      <c r="AV309" s="584"/>
    </row>
    <row r="310" spans="1:48" ht="19.5" customHeight="1" x14ac:dyDescent="0.25">
      <c r="A310" s="473"/>
      <c r="B310" s="421"/>
      <c r="C310" s="603"/>
      <c r="D310" s="421"/>
      <c r="E310" s="423"/>
      <c r="F310" s="423" t="s">
        <v>39</v>
      </c>
      <c r="G310" s="423" t="s">
        <v>21</v>
      </c>
      <c r="H310" s="423" t="s">
        <v>296</v>
      </c>
      <c r="I310" s="423" t="s">
        <v>296</v>
      </c>
      <c r="J310" s="464"/>
      <c r="K310" s="464"/>
      <c r="L310" s="462"/>
      <c r="M310" s="46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5">
        <v>0</v>
      </c>
      <c r="AI310" s="5">
        <v>0</v>
      </c>
      <c r="AJ310" s="5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0</v>
      </c>
      <c r="AQ310" s="94">
        <v>0</v>
      </c>
      <c r="AR310" s="94">
        <v>0</v>
      </c>
      <c r="AS310" s="94">
        <v>0</v>
      </c>
      <c r="AT310" s="94">
        <v>0</v>
      </c>
      <c r="AU310" s="5">
        <v>0</v>
      </c>
      <c r="AV310" s="584"/>
    </row>
    <row r="311" spans="1:48" ht="19.5" customHeight="1" x14ac:dyDescent="0.25">
      <c r="A311" s="473"/>
      <c r="B311" s="421"/>
      <c r="C311" s="603"/>
      <c r="D311" s="421"/>
      <c r="E311" s="423"/>
      <c r="F311" s="423"/>
      <c r="G311" s="423"/>
      <c r="H311" s="423"/>
      <c r="I311" s="423"/>
      <c r="J311" s="464"/>
      <c r="K311" s="464"/>
      <c r="L311" s="462"/>
      <c r="M311" s="46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0</v>
      </c>
      <c r="AC311" s="94">
        <v>0</v>
      </c>
      <c r="AD311" s="94">
        <v>0</v>
      </c>
      <c r="AE311" s="94">
        <v>0</v>
      </c>
      <c r="AF311" s="94">
        <v>0</v>
      </c>
      <c r="AG311" s="94">
        <v>0</v>
      </c>
      <c r="AH311" s="5">
        <v>0</v>
      </c>
      <c r="AI311" s="5">
        <v>0</v>
      </c>
      <c r="AJ311" s="5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5">
        <v>0</v>
      </c>
      <c r="AV311" s="584"/>
    </row>
    <row r="312" spans="1:48" ht="18" customHeight="1" x14ac:dyDescent="0.25">
      <c r="A312" s="473"/>
      <c r="B312" s="421"/>
      <c r="C312" s="603"/>
      <c r="D312" s="421"/>
      <c r="E312" s="423"/>
      <c r="F312" s="423"/>
      <c r="G312" s="423"/>
      <c r="H312" s="423"/>
      <c r="I312" s="423"/>
      <c r="J312" s="464"/>
      <c r="K312" s="464"/>
      <c r="L312" s="462"/>
      <c r="M312" s="46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5">
        <v>0</v>
      </c>
      <c r="AI312" s="5">
        <v>0</v>
      </c>
      <c r="AJ312" s="5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5">
        <v>0</v>
      </c>
      <c r="AV312" s="585"/>
    </row>
    <row r="313" spans="1:48" ht="17.25" customHeight="1" x14ac:dyDescent="0.25">
      <c r="A313" s="473"/>
      <c r="B313" s="421"/>
      <c r="C313" s="603"/>
      <c r="D313" s="421"/>
      <c r="E313" s="423"/>
      <c r="F313" s="423"/>
      <c r="G313" s="423"/>
      <c r="H313" s="423"/>
      <c r="I313" s="423"/>
      <c r="J313" s="464"/>
      <c r="K313" s="464"/>
      <c r="L313" s="462"/>
      <c r="M313" s="462"/>
      <c r="N313" s="231">
        <f t="shared" ref="N313:T313" si="131">SUM(N308:N312)</f>
        <v>0</v>
      </c>
      <c r="O313" s="231">
        <f t="shared" si="131"/>
        <v>0</v>
      </c>
      <c r="P313" s="231">
        <f t="shared" si="131"/>
        <v>2.5919599999999998</v>
      </c>
      <c r="Q313" s="231">
        <f t="shared" si="131"/>
        <v>7.3171400000000002</v>
      </c>
      <c r="R313" s="231">
        <f t="shared" si="131"/>
        <v>0</v>
      </c>
      <c r="S313" s="231">
        <f t="shared" si="131"/>
        <v>0</v>
      </c>
      <c r="T313" s="231">
        <f t="shared" si="131"/>
        <v>0</v>
      </c>
      <c r="U313" s="232">
        <f t="shared" si="125"/>
        <v>9.9091000000000005</v>
      </c>
      <c r="V313" s="232" t="s">
        <v>11</v>
      </c>
      <c r="W313" s="194">
        <f t="shared" ref="W313:AU313" si="132">SUM(W308:W312)</f>
        <v>7317.14</v>
      </c>
      <c r="X313" s="194">
        <f t="shared" si="132"/>
        <v>0</v>
      </c>
      <c r="Y313" s="194">
        <f t="shared" si="132"/>
        <v>0</v>
      </c>
      <c r="Z313" s="194">
        <f t="shared" si="132"/>
        <v>0</v>
      </c>
      <c r="AA313" s="194">
        <f t="shared" si="132"/>
        <v>0</v>
      </c>
      <c r="AB313" s="194">
        <f t="shared" si="132"/>
        <v>0</v>
      </c>
      <c r="AC313" s="194">
        <f t="shared" si="132"/>
        <v>0</v>
      </c>
      <c r="AD313" s="194">
        <f t="shared" si="132"/>
        <v>0</v>
      </c>
      <c r="AE313" s="194">
        <f t="shared" si="132"/>
        <v>0</v>
      </c>
      <c r="AF313" s="194">
        <f t="shared" si="132"/>
        <v>0</v>
      </c>
      <c r="AG313" s="194">
        <f t="shared" si="132"/>
        <v>0</v>
      </c>
      <c r="AH313" s="231">
        <f t="shared" si="132"/>
        <v>0</v>
      </c>
      <c r="AI313" s="231">
        <f t="shared" si="132"/>
        <v>0</v>
      </c>
      <c r="AJ313" s="231">
        <f t="shared" si="132"/>
        <v>0</v>
      </c>
      <c r="AK313" s="194">
        <f t="shared" si="132"/>
        <v>0</v>
      </c>
      <c r="AL313" s="194">
        <f t="shared" si="132"/>
        <v>0</v>
      </c>
      <c r="AM313" s="194">
        <f t="shared" si="132"/>
        <v>0</v>
      </c>
      <c r="AN313" s="194">
        <f t="shared" si="132"/>
        <v>0</v>
      </c>
      <c r="AO313" s="194">
        <f t="shared" si="132"/>
        <v>0</v>
      </c>
      <c r="AP313" s="194">
        <f t="shared" si="132"/>
        <v>0</v>
      </c>
      <c r="AQ313" s="194">
        <f t="shared" si="132"/>
        <v>0</v>
      </c>
      <c r="AR313" s="194">
        <f t="shared" si="132"/>
        <v>0</v>
      </c>
      <c r="AS313" s="194">
        <f t="shared" si="132"/>
        <v>0</v>
      </c>
      <c r="AT313" s="194">
        <f t="shared" si="132"/>
        <v>0</v>
      </c>
      <c r="AU313" s="231">
        <f t="shared" si="132"/>
        <v>0</v>
      </c>
      <c r="AV313" s="329"/>
    </row>
    <row r="314" spans="1:48" ht="19.5" customHeight="1" x14ac:dyDescent="0.25">
      <c r="A314" s="473"/>
      <c r="B314" s="421" t="s">
        <v>243</v>
      </c>
      <c r="C314" s="603" t="s">
        <v>105</v>
      </c>
      <c r="D314" s="421" t="s">
        <v>268</v>
      </c>
      <c r="E314" s="423" t="s">
        <v>278</v>
      </c>
      <c r="F314" s="6" t="s">
        <v>18</v>
      </c>
      <c r="G314" s="6" t="s">
        <v>20</v>
      </c>
      <c r="H314" s="6" t="s">
        <v>296</v>
      </c>
      <c r="I314" s="6" t="s">
        <v>296</v>
      </c>
      <c r="J314" s="464">
        <v>2020</v>
      </c>
      <c r="K314" s="464">
        <v>2022</v>
      </c>
      <c r="L314" s="462">
        <v>12.912570000000001</v>
      </c>
      <c r="M314" s="462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94">
        <v>11314.88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5">
        <v>0</v>
      </c>
      <c r="AI314" s="5">
        <v>0</v>
      </c>
      <c r="AJ314" s="5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5">
        <v>0</v>
      </c>
      <c r="AV314" s="583" t="s">
        <v>1002</v>
      </c>
    </row>
    <row r="315" spans="1:48" ht="19.5" hidden="1" customHeight="1" x14ac:dyDescent="0.25">
      <c r="A315" s="473"/>
      <c r="B315" s="421"/>
      <c r="C315" s="603"/>
      <c r="D315" s="421"/>
      <c r="E315" s="423"/>
      <c r="F315" s="6"/>
      <c r="G315" s="6"/>
      <c r="H315" s="6"/>
      <c r="I315" s="6"/>
      <c r="J315" s="464"/>
      <c r="K315" s="464"/>
      <c r="L315" s="462"/>
      <c r="M315" s="462"/>
      <c r="N315" s="5"/>
      <c r="O315" s="5"/>
      <c r="P315" s="5"/>
      <c r="Q315" s="5"/>
      <c r="R315" s="5"/>
      <c r="S315" s="5"/>
      <c r="T315" s="5"/>
      <c r="U315" s="5"/>
      <c r="V315" s="7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5"/>
      <c r="AI315" s="5"/>
      <c r="AJ315" s="5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5"/>
      <c r="AV315" s="584"/>
    </row>
    <row r="316" spans="1:48" ht="19.5" customHeight="1" x14ac:dyDescent="0.25">
      <c r="A316" s="473"/>
      <c r="B316" s="421"/>
      <c r="C316" s="603"/>
      <c r="D316" s="421"/>
      <c r="E316" s="423"/>
      <c r="F316" s="6" t="s">
        <v>19</v>
      </c>
      <c r="G316" s="6" t="s">
        <v>22</v>
      </c>
      <c r="H316" s="6" t="s">
        <v>296</v>
      </c>
      <c r="I316" s="6" t="s">
        <v>296</v>
      </c>
      <c r="J316" s="464"/>
      <c r="K316" s="464"/>
      <c r="L316" s="462"/>
      <c r="M316" s="46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5">
        <v>0</v>
      </c>
      <c r="AI316" s="5">
        <v>0</v>
      </c>
      <c r="AJ316" s="5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5">
        <v>0</v>
      </c>
      <c r="AV316" s="584"/>
    </row>
    <row r="317" spans="1:48" ht="19.5" customHeight="1" x14ac:dyDescent="0.25">
      <c r="A317" s="473"/>
      <c r="B317" s="421"/>
      <c r="C317" s="603"/>
      <c r="D317" s="421"/>
      <c r="E317" s="423"/>
      <c r="F317" s="423" t="s">
        <v>39</v>
      </c>
      <c r="G317" s="423" t="s">
        <v>21</v>
      </c>
      <c r="H317" s="423" t="s">
        <v>296</v>
      </c>
      <c r="I317" s="423" t="s">
        <v>296</v>
      </c>
      <c r="J317" s="464"/>
      <c r="K317" s="464"/>
      <c r="L317" s="462"/>
      <c r="M317" s="46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5">
        <v>0</v>
      </c>
      <c r="AI317" s="5">
        <v>0</v>
      </c>
      <c r="AJ317" s="5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5">
        <v>0</v>
      </c>
      <c r="AV317" s="584"/>
    </row>
    <row r="318" spans="1:48" ht="19.5" customHeight="1" x14ac:dyDescent="0.25">
      <c r="A318" s="473"/>
      <c r="B318" s="421"/>
      <c r="C318" s="603"/>
      <c r="D318" s="421"/>
      <c r="E318" s="423"/>
      <c r="F318" s="423"/>
      <c r="G318" s="423"/>
      <c r="H318" s="423"/>
      <c r="I318" s="423"/>
      <c r="J318" s="464"/>
      <c r="K318" s="464"/>
      <c r="L318" s="462"/>
      <c r="M318" s="46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5">
        <v>0</v>
      </c>
      <c r="AI318" s="5">
        <v>0</v>
      </c>
      <c r="AJ318" s="5">
        <v>0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5">
        <v>0</v>
      </c>
      <c r="AV318" s="584"/>
    </row>
    <row r="319" spans="1:48" ht="18" customHeight="1" x14ac:dyDescent="0.25">
      <c r="A319" s="473"/>
      <c r="B319" s="421"/>
      <c r="C319" s="603"/>
      <c r="D319" s="421"/>
      <c r="E319" s="423"/>
      <c r="F319" s="423"/>
      <c r="G319" s="423"/>
      <c r="H319" s="423"/>
      <c r="I319" s="423"/>
      <c r="J319" s="464"/>
      <c r="K319" s="464"/>
      <c r="L319" s="462"/>
      <c r="M319" s="46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5">
        <v>0</v>
      </c>
      <c r="AI319" s="5">
        <v>0</v>
      </c>
      <c r="AJ319" s="5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5">
        <v>0</v>
      </c>
      <c r="AV319" s="586"/>
    </row>
    <row r="320" spans="1:48" ht="17.25" customHeight="1" x14ac:dyDescent="0.25">
      <c r="A320" s="473"/>
      <c r="B320" s="421"/>
      <c r="C320" s="603"/>
      <c r="D320" s="421"/>
      <c r="E320" s="423"/>
      <c r="F320" s="423"/>
      <c r="G320" s="423"/>
      <c r="H320" s="423"/>
      <c r="I320" s="423"/>
      <c r="J320" s="464"/>
      <c r="K320" s="464"/>
      <c r="L320" s="462"/>
      <c r="M320" s="462"/>
      <c r="N320" s="231">
        <f t="shared" ref="N320:T320" si="134">SUM(N314:N319)</f>
        <v>0</v>
      </c>
      <c r="O320" s="231">
        <f t="shared" si="134"/>
        <v>0</v>
      </c>
      <c r="P320" s="231">
        <f t="shared" si="134"/>
        <v>0.98</v>
      </c>
      <c r="Q320" s="231">
        <f t="shared" si="134"/>
        <v>11.31488</v>
      </c>
      <c r="R320" s="231">
        <f t="shared" si="134"/>
        <v>0.61768999999999996</v>
      </c>
      <c r="S320" s="231">
        <f t="shared" si="134"/>
        <v>0</v>
      </c>
      <c r="T320" s="231">
        <f t="shared" si="134"/>
        <v>0</v>
      </c>
      <c r="U320" s="232">
        <f t="shared" si="125"/>
        <v>12.912570000000001</v>
      </c>
      <c r="V320" s="232" t="s">
        <v>11</v>
      </c>
      <c r="W320" s="194">
        <f t="shared" ref="W320:AU320" si="135">SUM(W314:W319)</f>
        <v>11314.88</v>
      </c>
      <c r="X320" s="194">
        <f t="shared" si="135"/>
        <v>0</v>
      </c>
      <c r="Y320" s="194">
        <f t="shared" si="135"/>
        <v>0</v>
      </c>
      <c r="Z320" s="194">
        <f t="shared" si="135"/>
        <v>0</v>
      </c>
      <c r="AA320" s="194">
        <f t="shared" si="135"/>
        <v>0</v>
      </c>
      <c r="AB320" s="194">
        <f t="shared" si="135"/>
        <v>0</v>
      </c>
      <c r="AC320" s="194">
        <f t="shared" si="135"/>
        <v>0</v>
      </c>
      <c r="AD320" s="194">
        <f t="shared" si="135"/>
        <v>0</v>
      </c>
      <c r="AE320" s="194">
        <f t="shared" si="135"/>
        <v>0</v>
      </c>
      <c r="AF320" s="194">
        <f t="shared" si="135"/>
        <v>0</v>
      </c>
      <c r="AG320" s="194">
        <f t="shared" si="135"/>
        <v>0</v>
      </c>
      <c r="AH320" s="231">
        <f t="shared" si="135"/>
        <v>0</v>
      </c>
      <c r="AI320" s="231">
        <f t="shared" si="135"/>
        <v>0</v>
      </c>
      <c r="AJ320" s="231">
        <f t="shared" si="135"/>
        <v>0</v>
      </c>
      <c r="AK320" s="194">
        <f t="shared" si="135"/>
        <v>0</v>
      </c>
      <c r="AL320" s="194">
        <f t="shared" si="135"/>
        <v>0</v>
      </c>
      <c r="AM320" s="194">
        <f t="shared" si="135"/>
        <v>0</v>
      </c>
      <c r="AN320" s="194">
        <f t="shared" si="135"/>
        <v>0</v>
      </c>
      <c r="AO320" s="194">
        <f t="shared" si="135"/>
        <v>0</v>
      </c>
      <c r="AP320" s="194">
        <f t="shared" si="135"/>
        <v>0</v>
      </c>
      <c r="AQ320" s="194">
        <f t="shared" si="135"/>
        <v>0</v>
      </c>
      <c r="AR320" s="194">
        <f t="shared" si="135"/>
        <v>0</v>
      </c>
      <c r="AS320" s="194">
        <f t="shared" si="135"/>
        <v>0</v>
      </c>
      <c r="AT320" s="194">
        <f t="shared" si="135"/>
        <v>0</v>
      </c>
      <c r="AU320" s="231">
        <f t="shared" si="135"/>
        <v>0</v>
      </c>
      <c r="AV320" s="329"/>
    </row>
    <row r="321" spans="1:48" ht="19.5" customHeight="1" x14ac:dyDescent="0.25">
      <c r="A321" s="473"/>
      <c r="B321" s="421" t="s">
        <v>244</v>
      </c>
      <c r="C321" s="603" t="s">
        <v>106</v>
      </c>
      <c r="D321" s="421" t="s">
        <v>269</v>
      </c>
      <c r="E321" s="423" t="s">
        <v>281</v>
      </c>
      <c r="F321" s="6" t="s">
        <v>18</v>
      </c>
      <c r="G321" s="6" t="s">
        <v>20</v>
      </c>
      <c r="H321" s="6" t="s">
        <v>296</v>
      </c>
      <c r="I321" s="6" t="s">
        <v>296</v>
      </c>
      <c r="J321" s="464">
        <v>2021</v>
      </c>
      <c r="K321" s="464">
        <v>2022</v>
      </c>
      <c r="L321" s="462">
        <v>1.68618</v>
      </c>
      <c r="M321" s="462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94">
        <v>86.18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5">
        <v>0</v>
      </c>
      <c r="AI321" s="5">
        <v>0</v>
      </c>
      <c r="AJ321" s="5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5">
        <v>0</v>
      </c>
      <c r="AV321" s="583" t="s">
        <v>998</v>
      </c>
    </row>
    <row r="322" spans="1:48" ht="19.5" customHeight="1" x14ac:dyDescent="0.25">
      <c r="A322" s="473"/>
      <c r="B322" s="421"/>
      <c r="C322" s="603"/>
      <c r="D322" s="421"/>
      <c r="E322" s="423"/>
      <c r="F322" s="6" t="s">
        <v>19</v>
      </c>
      <c r="G322" s="6" t="s">
        <v>22</v>
      </c>
      <c r="H322" s="6" t="s">
        <v>296</v>
      </c>
      <c r="I322" s="6" t="s">
        <v>296</v>
      </c>
      <c r="J322" s="464"/>
      <c r="K322" s="464"/>
      <c r="L322" s="462"/>
      <c r="M322" s="46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5">
        <v>0</v>
      </c>
      <c r="AI322" s="5">
        <v>0</v>
      </c>
      <c r="AJ322" s="5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0</v>
      </c>
      <c r="AQ322" s="94">
        <v>0</v>
      </c>
      <c r="AR322" s="94">
        <v>0</v>
      </c>
      <c r="AS322" s="94">
        <v>0</v>
      </c>
      <c r="AT322" s="94">
        <v>0</v>
      </c>
      <c r="AU322" s="5">
        <v>0</v>
      </c>
      <c r="AV322" s="584"/>
    </row>
    <row r="323" spans="1:48" ht="19.5" customHeight="1" x14ac:dyDescent="0.25">
      <c r="A323" s="473"/>
      <c r="B323" s="421"/>
      <c r="C323" s="603"/>
      <c r="D323" s="421"/>
      <c r="E323" s="423"/>
      <c r="F323" s="423" t="s">
        <v>39</v>
      </c>
      <c r="G323" s="423" t="s">
        <v>21</v>
      </c>
      <c r="H323" s="423" t="s">
        <v>296</v>
      </c>
      <c r="I323" s="423" t="s">
        <v>296</v>
      </c>
      <c r="J323" s="464"/>
      <c r="K323" s="464"/>
      <c r="L323" s="462"/>
      <c r="M323" s="46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5">
        <v>0</v>
      </c>
      <c r="AI323" s="5">
        <v>0</v>
      </c>
      <c r="AJ323" s="5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5">
        <v>0</v>
      </c>
      <c r="AV323" s="584"/>
    </row>
    <row r="324" spans="1:48" ht="19.5" customHeight="1" x14ac:dyDescent="0.25">
      <c r="A324" s="473"/>
      <c r="B324" s="421"/>
      <c r="C324" s="603"/>
      <c r="D324" s="421"/>
      <c r="E324" s="423"/>
      <c r="F324" s="423"/>
      <c r="G324" s="423"/>
      <c r="H324" s="423"/>
      <c r="I324" s="423"/>
      <c r="J324" s="464"/>
      <c r="K324" s="464"/>
      <c r="L324" s="462"/>
      <c r="M324" s="46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0</v>
      </c>
      <c r="AF324" s="94">
        <v>0</v>
      </c>
      <c r="AG324" s="94">
        <v>0</v>
      </c>
      <c r="AH324" s="5">
        <v>0</v>
      </c>
      <c r="AI324" s="5">
        <v>0</v>
      </c>
      <c r="AJ324" s="5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5">
        <v>0</v>
      </c>
      <c r="AV324" s="584"/>
    </row>
    <row r="325" spans="1:48" ht="18" customHeight="1" x14ac:dyDescent="0.25">
      <c r="A325" s="473"/>
      <c r="B325" s="421"/>
      <c r="C325" s="603"/>
      <c r="D325" s="421"/>
      <c r="E325" s="423"/>
      <c r="F325" s="423"/>
      <c r="G325" s="423"/>
      <c r="H325" s="423"/>
      <c r="I325" s="423"/>
      <c r="J325" s="464"/>
      <c r="K325" s="464"/>
      <c r="L325" s="462"/>
      <c r="M325" s="46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5">
        <v>0</v>
      </c>
      <c r="AI325" s="5">
        <v>0</v>
      </c>
      <c r="AJ325" s="5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5">
        <v>0</v>
      </c>
      <c r="AV325" s="584"/>
    </row>
    <row r="326" spans="1:48" ht="17.25" customHeight="1" x14ac:dyDescent="0.25">
      <c r="A326" s="473"/>
      <c r="B326" s="421"/>
      <c r="C326" s="603"/>
      <c r="D326" s="421"/>
      <c r="E326" s="423"/>
      <c r="F326" s="423"/>
      <c r="G326" s="423"/>
      <c r="H326" s="423"/>
      <c r="I326" s="423"/>
      <c r="J326" s="464"/>
      <c r="K326" s="464"/>
      <c r="L326" s="462"/>
      <c r="M326" s="462"/>
      <c r="N326" s="231">
        <f t="shared" ref="N326:T326" si="137">SUM(N321:N325)</f>
        <v>0</v>
      </c>
      <c r="O326" s="231">
        <f t="shared" si="137"/>
        <v>0</v>
      </c>
      <c r="P326" s="231">
        <f t="shared" si="137"/>
        <v>1.6</v>
      </c>
      <c r="Q326" s="231">
        <f t="shared" si="137"/>
        <v>8.6180000000000007E-2</v>
      </c>
      <c r="R326" s="231">
        <f t="shared" si="137"/>
        <v>0</v>
      </c>
      <c r="S326" s="231">
        <f t="shared" si="137"/>
        <v>0</v>
      </c>
      <c r="T326" s="231">
        <f t="shared" si="137"/>
        <v>0</v>
      </c>
      <c r="U326" s="232">
        <f t="shared" si="125"/>
        <v>1.68618</v>
      </c>
      <c r="V326" s="232" t="s">
        <v>11</v>
      </c>
      <c r="W326" s="194">
        <f t="shared" ref="W326:AU326" si="138">SUM(W321:W325)</f>
        <v>86.18</v>
      </c>
      <c r="X326" s="194">
        <f t="shared" si="138"/>
        <v>0</v>
      </c>
      <c r="Y326" s="194">
        <f t="shared" si="138"/>
        <v>0</v>
      </c>
      <c r="Z326" s="194">
        <f t="shared" si="138"/>
        <v>0</v>
      </c>
      <c r="AA326" s="194">
        <f t="shared" si="138"/>
        <v>0</v>
      </c>
      <c r="AB326" s="194">
        <f t="shared" si="138"/>
        <v>0</v>
      </c>
      <c r="AC326" s="194">
        <f t="shared" si="138"/>
        <v>0</v>
      </c>
      <c r="AD326" s="194">
        <f t="shared" si="138"/>
        <v>0</v>
      </c>
      <c r="AE326" s="194">
        <f t="shared" si="138"/>
        <v>0</v>
      </c>
      <c r="AF326" s="194">
        <f t="shared" si="138"/>
        <v>0</v>
      </c>
      <c r="AG326" s="194">
        <f t="shared" si="138"/>
        <v>0</v>
      </c>
      <c r="AH326" s="231">
        <f t="shared" si="138"/>
        <v>0</v>
      </c>
      <c r="AI326" s="231">
        <f t="shared" si="138"/>
        <v>0</v>
      </c>
      <c r="AJ326" s="231">
        <f t="shared" si="138"/>
        <v>0</v>
      </c>
      <c r="AK326" s="194">
        <f t="shared" si="138"/>
        <v>0</v>
      </c>
      <c r="AL326" s="194">
        <f t="shared" si="138"/>
        <v>0</v>
      </c>
      <c r="AM326" s="194">
        <f t="shared" si="138"/>
        <v>0</v>
      </c>
      <c r="AN326" s="194">
        <f t="shared" si="138"/>
        <v>0</v>
      </c>
      <c r="AO326" s="194">
        <f t="shared" si="138"/>
        <v>0</v>
      </c>
      <c r="AP326" s="194">
        <f t="shared" si="138"/>
        <v>0</v>
      </c>
      <c r="AQ326" s="194">
        <f t="shared" si="138"/>
        <v>0</v>
      </c>
      <c r="AR326" s="194">
        <f t="shared" si="138"/>
        <v>0</v>
      </c>
      <c r="AS326" s="194">
        <f t="shared" si="138"/>
        <v>0</v>
      </c>
      <c r="AT326" s="194">
        <f t="shared" si="138"/>
        <v>0</v>
      </c>
      <c r="AU326" s="231">
        <f t="shared" si="138"/>
        <v>0</v>
      </c>
      <c r="AV326" s="329"/>
    </row>
    <row r="327" spans="1:48" ht="19.5" customHeight="1" x14ac:dyDescent="0.25">
      <c r="A327" s="473"/>
      <c r="B327" s="421" t="s">
        <v>245</v>
      </c>
      <c r="C327" s="603" t="s">
        <v>107</v>
      </c>
      <c r="D327" s="421" t="s">
        <v>270</v>
      </c>
      <c r="E327" s="423" t="s">
        <v>142</v>
      </c>
      <c r="F327" s="6" t="s">
        <v>18</v>
      </c>
      <c r="G327" s="6" t="s">
        <v>20</v>
      </c>
      <c r="H327" s="6" t="s">
        <v>296</v>
      </c>
      <c r="I327" s="6" t="s">
        <v>296</v>
      </c>
      <c r="J327" s="464">
        <v>2022</v>
      </c>
      <c r="K327" s="464">
        <v>2023</v>
      </c>
      <c r="L327" s="462">
        <v>17.08165</v>
      </c>
      <c r="M327" s="46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94">
        <v>1539.37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5">
        <v>0</v>
      </c>
      <c r="AI327" s="5">
        <v>0</v>
      </c>
      <c r="AJ327" s="5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5">
        <v>0</v>
      </c>
      <c r="AV327" s="583" t="s">
        <v>1003</v>
      </c>
    </row>
    <row r="328" spans="1:48" ht="19.5" customHeight="1" x14ac:dyDescent="0.25">
      <c r="A328" s="473"/>
      <c r="B328" s="421"/>
      <c r="C328" s="603"/>
      <c r="D328" s="421"/>
      <c r="E328" s="423"/>
      <c r="F328" s="6" t="s">
        <v>19</v>
      </c>
      <c r="G328" s="6" t="s">
        <v>22</v>
      </c>
      <c r="H328" s="6" t="s">
        <v>296</v>
      </c>
      <c r="I328" s="6" t="s">
        <v>296</v>
      </c>
      <c r="J328" s="464"/>
      <c r="K328" s="464"/>
      <c r="L328" s="462"/>
      <c r="M328" s="46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5">
        <v>0</v>
      </c>
      <c r="AI328" s="5">
        <v>0</v>
      </c>
      <c r="AJ328" s="5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5">
        <v>0</v>
      </c>
      <c r="AV328" s="584"/>
    </row>
    <row r="329" spans="1:48" ht="19.5" customHeight="1" x14ac:dyDescent="0.25">
      <c r="A329" s="473"/>
      <c r="B329" s="421"/>
      <c r="C329" s="603"/>
      <c r="D329" s="421"/>
      <c r="E329" s="423"/>
      <c r="F329" s="423" t="s">
        <v>39</v>
      </c>
      <c r="G329" s="423" t="s">
        <v>21</v>
      </c>
      <c r="H329" s="423" t="s">
        <v>296</v>
      </c>
      <c r="I329" s="423" t="s">
        <v>296</v>
      </c>
      <c r="J329" s="464"/>
      <c r="K329" s="464"/>
      <c r="L329" s="462"/>
      <c r="M329" s="46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0</v>
      </c>
      <c r="AC329" s="94">
        <v>0</v>
      </c>
      <c r="AD329" s="94">
        <v>0</v>
      </c>
      <c r="AE329" s="94">
        <v>0</v>
      </c>
      <c r="AF329" s="94">
        <v>0</v>
      </c>
      <c r="AG329" s="94">
        <v>0</v>
      </c>
      <c r="AH329" s="5">
        <v>0</v>
      </c>
      <c r="AI329" s="5">
        <v>0</v>
      </c>
      <c r="AJ329" s="5">
        <v>0</v>
      </c>
      <c r="AK329" s="94">
        <v>0</v>
      </c>
      <c r="AL329" s="94">
        <v>0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5">
        <v>0</v>
      </c>
      <c r="AV329" s="584"/>
    </row>
    <row r="330" spans="1:48" ht="19.5" customHeight="1" x14ac:dyDescent="0.25">
      <c r="A330" s="473"/>
      <c r="B330" s="421"/>
      <c r="C330" s="603"/>
      <c r="D330" s="421"/>
      <c r="E330" s="423"/>
      <c r="F330" s="423"/>
      <c r="G330" s="423"/>
      <c r="H330" s="423"/>
      <c r="I330" s="423"/>
      <c r="J330" s="464"/>
      <c r="K330" s="464"/>
      <c r="L330" s="462"/>
      <c r="M330" s="46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5">
        <v>0</v>
      </c>
      <c r="AI330" s="5">
        <v>0</v>
      </c>
      <c r="AJ330" s="5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5">
        <v>0</v>
      </c>
      <c r="AV330" s="584"/>
    </row>
    <row r="331" spans="1:48" ht="18" customHeight="1" x14ac:dyDescent="0.25">
      <c r="A331" s="473"/>
      <c r="B331" s="421"/>
      <c r="C331" s="603"/>
      <c r="D331" s="421"/>
      <c r="E331" s="423"/>
      <c r="F331" s="423"/>
      <c r="G331" s="423"/>
      <c r="H331" s="423"/>
      <c r="I331" s="423"/>
      <c r="J331" s="464"/>
      <c r="K331" s="464"/>
      <c r="L331" s="462"/>
      <c r="M331" s="46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5">
        <v>0</v>
      </c>
      <c r="AI331" s="5">
        <v>0</v>
      </c>
      <c r="AJ331" s="5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5">
        <v>0</v>
      </c>
      <c r="AV331" s="584"/>
    </row>
    <row r="332" spans="1:48" ht="17.25" customHeight="1" x14ac:dyDescent="0.25">
      <c r="A332" s="474"/>
      <c r="B332" s="421"/>
      <c r="C332" s="603"/>
      <c r="D332" s="421"/>
      <c r="E332" s="423"/>
      <c r="F332" s="423"/>
      <c r="G332" s="423"/>
      <c r="H332" s="423"/>
      <c r="I332" s="423"/>
      <c r="J332" s="464"/>
      <c r="K332" s="464"/>
      <c r="L332" s="462"/>
      <c r="M332" s="462"/>
      <c r="N332" s="231">
        <f t="shared" ref="N332:T332" si="139">SUM(N327:N331)</f>
        <v>0</v>
      </c>
      <c r="O332" s="231">
        <f t="shared" si="139"/>
        <v>0</v>
      </c>
      <c r="P332" s="231">
        <f t="shared" si="139"/>
        <v>0</v>
      </c>
      <c r="Q332" s="231">
        <f t="shared" si="139"/>
        <v>1.5393699999999999</v>
      </c>
      <c r="R332" s="231">
        <f t="shared" si="139"/>
        <v>15.54228</v>
      </c>
      <c r="S332" s="231">
        <f t="shared" si="139"/>
        <v>0</v>
      </c>
      <c r="T332" s="231">
        <f t="shared" si="139"/>
        <v>0</v>
      </c>
      <c r="U332" s="232">
        <f t="shared" si="125"/>
        <v>17.08165</v>
      </c>
      <c r="V332" s="232" t="s">
        <v>11</v>
      </c>
      <c r="W332" s="194">
        <f t="shared" ref="W332:AU332" si="140">SUM(W327:W331)</f>
        <v>1539.37</v>
      </c>
      <c r="X332" s="194">
        <f t="shared" si="140"/>
        <v>0</v>
      </c>
      <c r="Y332" s="194">
        <f t="shared" si="140"/>
        <v>0</v>
      </c>
      <c r="Z332" s="194">
        <f t="shared" si="140"/>
        <v>0</v>
      </c>
      <c r="AA332" s="194">
        <f t="shared" si="140"/>
        <v>0</v>
      </c>
      <c r="AB332" s="194">
        <f t="shared" si="140"/>
        <v>0</v>
      </c>
      <c r="AC332" s="194">
        <f t="shared" si="140"/>
        <v>0</v>
      </c>
      <c r="AD332" s="194">
        <f t="shared" si="140"/>
        <v>0</v>
      </c>
      <c r="AE332" s="194">
        <f t="shared" si="140"/>
        <v>0</v>
      </c>
      <c r="AF332" s="194">
        <f t="shared" si="140"/>
        <v>0</v>
      </c>
      <c r="AG332" s="194">
        <f t="shared" si="140"/>
        <v>0</v>
      </c>
      <c r="AH332" s="231">
        <f t="shared" si="140"/>
        <v>0</v>
      </c>
      <c r="AI332" s="231">
        <f t="shared" si="140"/>
        <v>0</v>
      </c>
      <c r="AJ332" s="231">
        <f t="shared" si="140"/>
        <v>0</v>
      </c>
      <c r="AK332" s="194">
        <f t="shared" si="140"/>
        <v>0</v>
      </c>
      <c r="AL332" s="194">
        <f t="shared" si="140"/>
        <v>0</v>
      </c>
      <c r="AM332" s="194">
        <f t="shared" si="140"/>
        <v>0</v>
      </c>
      <c r="AN332" s="194">
        <f t="shared" si="140"/>
        <v>0</v>
      </c>
      <c r="AO332" s="194">
        <f t="shared" si="140"/>
        <v>0</v>
      </c>
      <c r="AP332" s="194">
        <f t="shared" si="140"/>
        <v>0</v>
      </c>
      <c r="AQ332" s="194">
        <f t="shared" si="140"/>
        <v>0</v>
      </c>
      <c r="AR332" s="194">
        <f t="shared" si="140"/>
        <v>0</v>
      </c>
      <c r="AS332" s="194">
        <f t="shared" si="140"/>
        <v>0</v>
      </c>
      <c r="AT332" s="194">
        <f t="shared" si="140"/>
        <v>0</v>
      </c>
      <c r="AU332" s="231">
        <f t="shared" si="140"/>
        <v>0</v>
      </c>
      <c r="AV332" s="329"/>
    </row>
    <row r="333" spans="1:48" ht="15.75" hidden="1" customHeight="1" x14ac:dyDescent="0.25">
      <c r="A333" s="414" t="s">
        <v>173</v>
      </c>
      <c r="B333" s="415"/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  <c r="U333" s="415"/>
      <c r="V333" s="465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89"/>
      <c r="AI333" s="189"/>
      <c r="AJ333" s="189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89"/>
      <c r="AV333" s="303"/>
    </row>
    <row r="334" spans="1:48" ht="29.25" hidden="1" customHeight="1" x14ac:dyDescent="0.25">
      <c r="A334" s="469" t="s">
        <v>65</v>
      </c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89"/>
      <c r="AI334" s="189"/>
      <c r="AJ334" s="189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89"/>
      <c r="AV334" s="303"/>
    </row>
    <row r="335" spans="1:48" ht="15.75" hidden="1" customHeight="1" x14ac:dyDescent="0.25">
      <c r="A335" s="414" t="s">
        <v>174</v>
      </c>
      <c r="B335" s="415"/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465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89"/>
      <c r="AI335" s="189"/>
      <c r="AJ335" s="189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89"/>
      <c r="AV335" s="303"/>
    </row>
    <row r="336" spans="1:48" ht="29.25" hidden="1" customHeight="1" x14ac:dyDescent="0.25">
      <c r="A336" s="469" t="s">
        <v>65</v>
      </c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89"/>
      <c r="AI336" s="189"/>
      <c r="AJ336" s="189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89"/>
      <c r="AV336" s="303"/>
    </row>
    <row r="337" spans="1:48" ht="15.75" hidden="1" customHeight="1" x14ac:dyDescent="0.25">
      <c r="A337" s="414" t="s">
        <v>175</v>
      </c>
      <c r="B337" s="415"/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  <c r="U337" s="415"/>
      <c r="V337" s="465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89"/>
      <c r="AI337" s="189"/>
      <c r="AJ337" s="189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89"/>
      <c r="AV337" s="303"/>
    </row>
    <row r="338" spans="1:48" ht="29.25" hidden="1" customHeight="1" x14ac:dyDescent="0.25">
      <c r="A338" s="469" t="s">
        <v>65</v>
      </c>
      <c r="B338" s="470"/>
      <c r="C338" s="470"/>
      <c r="D338" s="470"/>
      <c r="E338" s="470"/>
      <c r="F338" s="470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  <c r="U338" s="470"/>
      <c r="V338" s="47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89"/>
      <c r="AI338" s="189"/>
      <c r="AJ338" s="189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89"/>
      <c r="AV338" s="303"/>
    </row>
    <row r="339" spans="1:48" ht="18.75" hidden="1" customHeight="1" x14ac:dyDescent="0.25">
      <c r="A339" s="491" t="s">
        <v>45</v>
      </c>
      <c r="B339" s="492"/>
      <c r="C339" s="492"/>
      <c r="D339" s="492"/>
      <c r="E339" s="492"/>
      <c r="F339" s="492"/>
      <c r="G339" s="492"/>
      <c r="H339" s="492"/>
      <c r="I339" s="492"/>
      <c r="J339" s="492"/>
      <c r="K339" s="492"/>
      <c r="L339" s="492"/>
      <c r="M339" s="492"/>
      <c r="N339" s="492"/>
      <c r="O339" s="492"/>
      <c r="P339" s="492"/>
      <c r="Q339" s="492"/>
      <c r="R339" s="492"/>
      <c r="S339" s="492"/>
      <c r="T339" s="492"/>
      <c r="U339" s="492"/>
      <c r="V339" s="493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89"/>
      <c r="AI339" s="189"/>
      <c r="AJ339" s="189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89"/>
      <c r="AV339" s="303"/>
    </row>
    <row r="340" spans="1:48" ht="17.25" hidden="1" customHeight="1" x14ac:dyDescent="0.25">
      <c r="A340" s="489"/>
      <c r="B340" s="490"/>
      <c r="C340" s="490"/>
      <c r="D340" s="490"/>
      <c r="E340" s="490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94">
        <f t="shared" ref="W340:AU340" si="143">W269+W276+W285+W299+W308+W314+W321+W327</f>
        <v>25259.02</v>
      </c>
      <c r="X340" s="94">
        <f t="shared" si="143"/>
        <v>2975.0160000000001</v>
      </c>
      <c r="Y340" s="94">
        <f t="shared" si="143"/>
        <v>0</v>
      </c>
      <c r="Z340" s="94">
        <f t="shared" si="143"/>
        <v>0</v>
      </c>
      <c r="AA340" s="94">
        <f t="shared" si="143"/>
        <v>0</v>
      </c>
      <c r="AB340" s="94">
        <f t="shared" si="143"/>
        <v>0</v>
      </c>
      <c r="AC340" s="94">
        <f t="shared" si="143"/>
        <v>0</v>
      </c>
      <c r="AD340" s="94">
        <f t="shared" si="143"/>
        <v>0</v>
      </c>
      <c r="AE340" s="94">
        <f t="shared" si="143"/>
        <v>0</v>
      </c>
      <c r="AF340" s="94">
        <f t="shared" si="143"/>
        <v>0</v>
      </c>
      <c r="AG340" s="94">
        <f t="shared" si="143"/>
        <v>0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94">
        <f t="shared" si="143"/>
        <v>870.52800000000002</v>
      </c>
      <c r="AL340" s="94">
        <f t="shared" si="143"/>
        <v>0</v>
      </c>
      <c r="AM340" s="94">
        <f t="shared" si="143"/>
        <v>0</v>
      </c>
      <c r="AN340" s="94">
        <f t="shared" si="143"/>
        <v>0</v>
      </c>
      <c r="AO340" s="94">
        <f t="shared" si="143"/>
        <v>0</v>
      </c>
      <c r="AP340" s="94">
        <f t="shared" si="143"/>
        <v>0</v>
      </c>
      <c r="AQ340" s="94">
        <f t="shared" si="143"/>
        <v>0</v>
      </c>
      <c r="AR340" s="94">
        <f t="shared" si="143"/>
        <v>0</v>
      </c>
      <c r="AS340" s="94">
        <f t="shared" si="143"/>
        <v>0</v>
      </c>
      <c r="AT340" s="94">
        <f t="shared" si="143"/>
        <v>0</v>
      </c>
      <c r="AU340" s="9">
        <f t="shared" si="143"/>
        <v>0</v>
      </c>
      <c r="AV340" s="303"/>
    </row>
    <row r="341" spans="1:48" ht="17.25" hidden="1" customHeight="1" x14ac:dyDescent="0.25">
      <c r="A341" s="489"/>
      <c r="B341" s="490"/>
      <c r="C341" s="490"/>
      <c r="D341" s="490"/>
      <c r="E341" s="490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94">
        <f t="shared" ref="W341:AU345" si="145">W271+W280+W286+W303+W309+W316+W322+W328</f>
        <v>0</v>
      </c>
      <c r="X341" s="94">
        <f t="shared" si="145"/>
        <v>0</v>
      </c>
      <c r="Y341" s="94">
        <f t="shared" si="145"/>
        <v>0</v>
      </c>
      <c r="Z341" s="94">
        <f t="shared" si="145"/>
        <v>0</v>
      </c>
      <c r="AA341" s="94">
        <f t="shared" si="145"/>
        <v>0</v>
      </c>
      <c r="AB341" s="94">
        <f t="shared" si="145"/>
        <v>0</v>
      </c>
      <c r="AC341" s="94">
        <f t="shared" si="145"/>
        <v>0</v>
      </c>
      <c r="AD341" s="94">
        <f t="shared" si="145"/>
        <v>0</v>
      </c>
      <c r="AE341" s="94">
        <f t="shared" si="145"/>
        <v>0</v>
      </c>
      <c r="AF341" s="94">
        <f t="shared" si="145"/>
        <v>0</v>
      </c>
      <c r="AG341" s="94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94">
        <f t="shared" si="145"/>
        <v>0</v>
      </c>
      <c r="AL341" s="94">
        <f t="shared" si="145"/>
        <v>0</v>
      </c>
      <c r="AM341" s="94">
        <f t="shared" si="145"/>
        <v>0</v>
      </c>
      <c r="AN341" s="94">
        <f t="shared" si="145"/>
        <v>0</v>
      </c>
      <c r="AO341" s="94">
        <f t="shared" si="145"/>
        <v>0</v>
      </c>
      <c r="AP341" s="94">
        <f t="shared" si="145"/>
        <v>0</v>
      </c>
      <c r="AQ341" s="94">
        <f t="shared" si="145"/>
        <v>0</v>
      </c>
      <c r="AR341" s="94">
        <f t="shared" si="145"/>
        <v>0</v>
      </c>
      <c r="AS341" s="94">
        <f t="shared" si="145"/>
        <v>0</v>
      </c>
      <c r="AT341" s="94">
        <f t="shared" si="145"/>
        <v>0</v>
      </c>
      <c r="AU341" s="9">
        <f t="shared" si="145"/>
        <v>0</v>
      </c>
      <c r="AV341" s="303"/>
    </row>
    <row r="342" spans="1:48" ht="17.25" hidden="1" customHeight="1" x14ac:dyDescent="0.25">
      <c r="A342" s="489"/>
      <c r="B342" s="490"/>
      <c r="C342" s="490"/>
      <c r="D342" s="490"/>
      <c r="E342" s="490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94">
        <f t="shared" si="145"/>
        <v>0</v>
      </c>
      <c r="X342" s="94">
        <f t="shared" si="145"/>
        <v>0</v>
      </c>
      <c r="Y342" s="94">
        <f t="shared" si="145"/>
        <v>0</v>
      </c>
      <c r="Z342" s="94">
        <f t="shared" si="145"/>
        <v>0</v>
      </c>
      <c r="AA342" s="94">
        <f t="shared" si="145"/>
        <v>0</v>
      </c>
      <c r="AB342" s="94">
        <f t="shared" si="145"/>
        <v>0</v>
      </c>
      <c r="AC342" s="94">
        <f t="shared" si="145"/>
        <v>0</v>
      </c>
      <c r="AD342" s="94">
        <f t="shared" si="145"/>
        <v>0</v>
      </c>
      <c r="AE342" s="94">
        <f t="shared" si="145"/>
        <v>0</v>
      </c>
      <c r="AF342" s="94">
        <f t="shared" si="145"/>
        <v>0</v>
      </c>
      <c r="AG342" s="94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94">
        <f t="shared" si="145"/>
        <v>0</v>
      </c>
      <c r="AL342" s="94">
        <f t="shared" si="145"/>
        <v>0</v>
      </c>
      <c r="AM342" s="94">
        <f t="shared" si="145"/>
        <v>0</v>
      </c>
      <c r="AN342" s="94">
        <f t="shared" si="145"/>
        <v>0</v>
      </c>
      <c r="AO342" s="94">
        <f t="shared" si="145"/>
        <v>0</v>
      </c>
      <c r="AP342" s="94">
        <f t="shared" si="145"/>
        <v>0</v>
      </c>
      <c r="AQ342" s="94">
        <f t="shared" si="145"/>
        <v>0</v>
      </c>
      <c r="AR342" s="94">
        <f t="shared" si="145"/>
        <v>0</v>
      </c>
      <c r="AS342" s="94">
        <f t="shared" si="145"/>
        <v>0</v>
      </c>
      <c r="AT342" s="94">
        <f t="shared" si="145"/>
        <v>0</v>
      </c>
      <c r="AU342" s="9">
        <f t="shared" si="145"/>
        <v>0</v>
      </c>
      <c r="AV342" s="303"/>
    </row>
    <row r="343" spans="1:48" ht="17.25" hidden="1" customHeight="1" x14ac:dyDescent="0.25">
      <c r="A343" s="489"/>
      <c r="B343" s="490"/>
      <c r="C343" s="490"/>
      <c r="D343" s="490"/>
      <c r="E343" s="490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94">
        <f t="shared" si="145"/>
        <v>0</v>
      </c>
      <c r="X343" s="94">
        <f t="shared" si="145"/>
        <v>0</v>
      </c>
      <c r="Y343" s="94">
        <f t="shared" si="145"/>
        <v>0</v>
      </c>
      <c r="Z343" s="94">
        <f t="shared" si="145"/>
        <v>0</v>
      </c>
      <c r="AA343" s="94">
        <f t="shared" si="145"/>
        <v>0</v>
      </c>
      <c r="AB343" s="94">
        <f t="shared" si="145"/>
        <v>0</v>
      </c>
      <c r="AC343" s="94">
        <f t="shared" si="145"/>
        <v>0</v>
      </c>
      <c r="AD343" s="94">
        <f t="shared" si="145"/>
        <v>0</v>
      </c>
      <c r="AE343" s="94">
        <f t="shared" si="145"/>
        <v>0</v>
      </c>
      <c r="AF343" s="94">
        <f t="shared" si="145"/>
        <v>0</v>
      </c>
      <c r="AG343" s="94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94">
        <f t="shared" si="145"/>
        <v>0</v>
      </c>
      <c r="AL343" s="94">
        <f t="shared" si="145"/>
        <v>0</v>
      </c>
      <c r="AM343" s="94">
        <f t="shared" si="145"/>
        <v>0</v>
      </c>
      <c r="AN343" s="94">
        <f t="shared" si="145"/>
        <v>0</v>
      </c>
      <c r="AO343" s="94">
        <f t="shared" si="145"/>
        <v>0</v>
      </c>
      <c r="AP343" s="94">
        <f t="shared" si="145"/>
        <v>0</v>
      </c>
      <c r="AQ343" s="94">
        <f t="shared" si="145"/>
        <v>0</v>
      </c>
      <c r="AR343" s="94">
        <f t="shared" si="145"/>
        <v>0</v>
      </c>
      <c r="AS343" s="94">
        <f t="shared" si="145"/>
        <v>0</v>
      </c>
      <c r="AT343" s="94">
        <f t="shared" si="145"/>
        <v>0</v>
      </c>
      <c r="AU343" s="9">
        <f t="shared" si="145"/>
        <v>0</v>
      </c>
      <c r="AV343" s="303"/>
    </row>
    <row r="344" spans="1:48" ht="17.25" hidden="1" customHeight="1" x14ac:dyDescent="0.25">
      <c r="A344" s="18"/>
      <c r="B344" s="19"/>
      <c r="C344" s="358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94">
        <f t="shared" si="145"/>
        <v>0</v>
      </c>
      <c r="X344" s="94">
        <f t="shared" si="145"/>
        <v>0</v>
      </c>
      <c r="Y344" s="94">
        <f t="shared" si="145"/>
        <v>0</v>
      </c>
      <c r="Z344" s="94">
        <f t="shared" si="145"/>
        <v>0</v>
      </c>
      <c r="AA344" s="94">
        <f t="shared" si="145"/>
        <v>0</v>
      </c>
      <c r="AB344" s="94">
        <f t="shared" si="145"/>
        <v>0</v>
      </c>
      <c r="AC344" s="94">
        <f t="shared" si="145"/>
        <v>0</v>
      </c>
      <c r="AD344" s="94">
        <f t="shared" si="145"/>
        <v>0</v>
      </c>
      <c r="AE344" s="94">
        <f t="shared" si="145"/>
        <v>0</v>
      </c>
      <c r="AF344" s="94">
        <f t="shared" si="145"/>
        <v>0</v>
      </c>
      <c r="AG344" s="94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94">
        <f t="shared" si="145"/>
        <v>0</v>
      </c>
      <c r="AL344" s="94">
        <f t="shared" si="145"/>
        <v>0</v>
      </c>
      <c r="AM344" s="94">
        <f t="shared" si="145"/>
        <v>0</v>
      </c>
      <c r="AN344" s="94">
        <f t="shared" si="145"/>
        <v>0</v>
      </c>
      <c r="AO344" s="94">
        <f t="shared" si="145"/>
        <v>0</v>
      </c>
      <c r="AP344" s="94">
        <f t="shared" si="145"/>
        <v>0</v>
      </c>
      <c r="AQ344" s="94">
        <f t="shared" si="145"/>
        <v>0</v>
      </c>
      <c r="AR344" s="94">
        <f t="shared" si="145"/>
        <v>0</v>
      </c>
      <c r="AS344" s="94">
        <f t="shared" si="145"/>
        <v>0</v>
      </c>
      <c r="AT344" s="94">
        <f t="shared" si="145"/>
        <v>0</v>
      </c>
      <c r="AU344" s="9">
        <f t="shared" si="145"/>
        <v>0</v>
      </c>
      <c r="AV344" s="303"/>
    </row>
    <row r="345" spans="1:48" ht="17.25" hidden="1" customHeight="1" x14ac:dyDescent="0.25">
      <c r="A345" s="489"/>
      <c r="B345" s="490"/>
      <c r="C345" s="490"/>
      <c r="D345" s="490"/>
      <c r="E345" s="490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31">
        <f t="shared" si="144"/>
        <v>1.5101200000000001</v>
      </c>
      <c r="O345" s="231">
        <f t="shared" si="144"/>
        <v>7.7170399999999999</v>
      </c>
      <c r="P345" s="231">
        <f t="shared" si="144"/>
        <v>9.8264499999999995</v>
      </c>
      <c r="Q345" s="231">
        <f t="shared" si="144"/>
        <v>25.25902</v>
      </c>
      <c r="R345" s="231">
        <f t="shared" si="144"/>
        <v>30.51473</v>
      </c>
      <c r="S345" s="231">
        <f t="shared" si="144"/>
        <v>0</v>
      </c>
      <c r="T345" s="231">
        <f t="shared" si="144"/>
        <v>0</v>
      </c>
      <c r="U345" s="232">
        <f t="shared" si="142"/>
        <v>74.827359999999999</v>
      </c>
      <c r="V345" s="232" t="s">
        <v>11</v>
      </c>
      <c r="W345" s="194">
        <f t="shared" si="145"/>
        <v>25259.02</v>
      </c>
      <c r="X345" s="194">
        <f t="shared" si="145"/>
        <v>2975.0160000000001</v>
      </c>
      <c r="Y345" s="194">
        <f t="shared" si="145"/>
        <v>0</v>
      </c>
      <c r="Z345" s="194">
        <f t="shared" si="145"/>
        <v>0</v>
      </c>
      <c r="AA345" s="194">
        <f t="shared" si="145"/>
        <v>0</v>
      </c>
      <c r="AB345" s="194">
        <f t="shared" si="145"/>
        <v>0</v>
      </c>
      <c r="AC345" s="194">
        <f t="shared" si="145"/>
        <v>0</v>
      </c>
      <c r="AD345" s="194">
        <f t="shared" si="145"/>
        <v>0</v>
      </c>
      <c r="AE345" s="194">
        <f t="shared" si="145"/>
        <v>0</v>
      </c>
      <c r="AF345" s="194">
        <f t="shared" si="145"/>
        <v>0</v>
      </c>
      <c r="AG345" s="194">
        <f t="shared" si="145"/>
        <v>0</v>
      </c>
      <c r="AH345" s="231">
        <f t="shared" si="145"/>
        <v>870.53</v>
      </c>
      <c r="AI345" s="231">
        <f t="shared" si="145"/>
        <v>870.53</v>
      </c>
      <c r="AJ345" s="231">
        <f t="shared" si="145"/>
        <v>870.53</v>
      </c>
      <c r="AK345" s="194">
        <f t="shared" si="145"/>
        <v>870.52800000000002</v>
      </c>
      <c r="AL345" s="194">
        <f>AL275+AL284+AL290+AL307+AL313+AL320+AL326+AL332</f>
        <v>906.19500000000005</v>
      </c>
      <c r="AM345" s="194">
        <f t="shared" si="145"/>
        <v>0</v>
      </c>
      <c r="AN345" s="194">
        <f t="shared" si="145"/>
        <v>0</v>
      </c>
      <c r="AO345" s="194">
        <f t="shared" si="145"/>
        <v>0</v>
      </c>
      <c r="AP345" s="194">
        <f t="shared" si="145"/>
        <v>0</v>
      </c>
      <c r="AQ345" s="194">
        <f t="shared" si="145"/>
        <v>0</v>
      </c>
      <c r="AR345" s="194">
        <f t="shared" si="145"/>
        <v>0</v>
      </c>
      <c r="AS345" s="194">
        <f t="shared" si="145"/>
        <v>0</v>
      </c>
      <c r="AT345" s="194">
        <f t="shared" si="145"/>
        <v>0</v>
      </c>
      <c r="AU345" s="231">
        <f t="shared" si="145"/>
        <v>0</v>
      </c>
      <c r="AV345" s="329"/>
    </row>
    <row r="346" spans="1:48" ht="15.75" hidden="1" customHeight="1" x14ac:dyDescent="0.25">
      <c r="A346" s="406" t="s">
        <v>31</v>
      </c>
      <c r="B346" s="407"/>
      <c r="C346" s="407"/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  <c r="O346" s="407"/>
      <c r="P346" s="407"/>
      <c r="Q346" s="407"/>
      <c r="R346" s="407"/>
      <c r="S346" s="407"/>
      <c r="T346" s="407"/>
      <c r="U346" s="407"/>
      <c r="V346" s="407"/>
      <c r="W346" s="408"/>
      <c r="X346" s="408"/>
      <c r="Y346" s="408"/>
      <c r="Z346" s="408"/>
      <c r="AA346" s="408"/>
      <c r="AB346" s="408"/>
      <c r="AC346" s="408"/>
      <c r="AD346" s="408"/>
      <c r="AE346" s="408"/>
      <c r="AF346" s="408"/>
      <c r="AG346" s="408"/>
      <c r="AH346" s="408"/>
      <c r="AI346" s="408"/>
      <c r="AJ346" s="408"/>
      <c r="AK346" s="408"/>
      <c r="AL346" s="408"/>
      <c r="AM346" s="408"/>
      <c r="AN346" s="408"/>
      <c r="AO346" s="408"/>
      <c r="AP346" s="408"/>
      <c r="AQ346" s="408"/>
      <c r="AR346" s="408"/>
      <c r="AS346" s="408"/>
      <c r="AT346" s="408"/>
      <c r="AU346" s="408"/>
      <c r="AV346" s="409"/>
    </row>
    <row r="347" spans="1:48" ht="15.75" hidden="1" customHeight="1" x14ac:dyDescent="0.25">
      <c r="A347" s="410" t="s">
        <v>33</v>
      </c>
      <c r="B347" s="411"/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1"/>
      <c r="U347" s="411"/>
      <c r="V347" s="411"/>
      <c r="W347" s="412"/>
      <c r="X347" s="412"/>
      <c r="Y347" s="412"/>
      <c r="Z347" s="412"/>
      <c r="AA347" s="412"/>
      <c r="AB347" s="412"/>
      <c r="AC347" s="412"/>
      <c r="AD347" s="412"/>
      <c r="AE347" s="412"/>
      <c r="AF347" s="412"/>
      <c r="AG347" s="412"/>
      <c r="AH347" s="412"/>
      <c r="AI347" s="412"/>
      <c r="AJ347" s="412"/>
      <c r="AK347" s="412"/>
      <c r="AL347" s="412"/>
      <c r="AM347" s="412"/>
      <c r="AN347" s="412"/>
      <c r="AO347" s="412"/>
      <c r="AP347" s="412"/>
      <c r="AQ347" s="412"/>
      <c r="AR347" s="412"/>
      <c r="AS347" s="412"/>
      <c r="AT347" s="412"/>
      <c r="AU347" s="412"/>
      <c r="AV347" s="413"/>
    </row>
    <row r="348" spans="1:48" ht="15.75" hidden="1" customHeight="1" x14ac:dyDescent="0.25">
      <c r="A348" s="414" t="s">
        <v>176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415"/>
      <c r="W348" s="416"/>
      <c r="X348" s="416"/>
      <c r="Y348" s="416"/>
      <c r="Z348" s="416"/>
      <c r="AA348" s="416"/>
      <c r="AB348" s="416"/>
      <c r="AC348" s="416"/>
      <c r="AD348" s="416"/>
      <c r="AE348" s="416"/>
      <c r="AF348" s="416"/>
      <c r="AG348" s="416"/>
      <c r="AH348" s="416"/>
      <c r="AI348" s="416"/>
      <c r="AJ348" s="416"/>
      <c r="AK348" s="416"/>
      <c r="AL348" s="416"/>
      <c r="AM348" s="416"/>
      <c r="AN348" s="416"/>
      <c r="AO348" s="416"/>
      <c r="AP348" s="416"/>
      <c r="AQ348" s="416"/>
      <c r="AR348" s="416"/>
      <c r="AS348" s="416"/>
      <c r="AT348" s="416"/>
      <c r="AU348" s="416"/>
      <c r="AV348" s="417"/>
    </row>
    <row r="349" spans="1:48" ht="19.5" customHeight="1" x14ac:dyDescent="0.25">
      <c r="A349" s="472"/>
      <c r="B349" s="421" t="s">
        <v>246</v>
      </c>
      <c r="C349" s="603" t="s">
        <v>205</v>
      </c>
      <c r="D349" s="421" t="s">
        <v>265</v>
      </c>
      <c r="E349" s="42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464">
        <v>2022</v>
      </c>
      <c r="K349" s="464">
        <v>2023</v>
      </c>
      <c r="L349" s="462">
        <v>0.97536999999999996</v>
      </c>
      <c r="M349" s="46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94">
        <v>725.37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5">
        <v>0</v>
      </c>
      <c r="AI349" s="5">
        <v>0</v>
      </c>
      <c r="AJ349" s="5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5">
        <v>0</v>
      </c>
      <c r="AV349" s="583" t="s">
        <v>999</v>
      </c>
    </row>
    <row r="350" spans="1:48" ht="19.5" customHeight="1" x14ac:dyDescent="0.25">
      <c r="A350" s="473"/>
      <c r="B350" s="421"/>
      <c r="C350" s="603"/>
      <c r="D350" s="421"/>
      <c r="E350" s="423"/>
      <c r="F350" s="6" t="s">
        <v>19</v>
      </c>
      <c r="G350" s="6" t="s">
        <v>22</v>
      </c>
      <c r="H350" s="6" t="s">
        <v>322</v>
      </c>
      <c r="I350" s="6" t="s">
        <v>322</v>
      </c>
      <c r="J350" s="464"/>
      <c r="K350" s="464"/>
      <c r="L350" s="462"/>
      <c r="M350" s="46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5">
        <v>0</v>
      </c>
      <c r="AI350" s="5">
        <v>0</v>
      </c>
      <c r="AJ350" s="5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5">
        <v>0</v>
      </c>
      <c r="AV350" s="584"/>
    </row>
    <row r="351" spans="1:48" ht="19.5" customHeight="1" x14ac:dyDescent="0.25">
      <c r="A351" s="473"/>
      <c r="B351" s="421"/>
      <c r="C351" s="603"/>
      <c r="D351" s="421"/>
      <c r="E351" s="423"/>
      <c r="F351" s="423" t="s">
        <v>39</v>
      </c>
      <c r="G351" s="423" t="s">
        <v>21</v>
      </c>
      <c r="H351" s="423" t="s">
        <v>323</v>
      </c>
      <c r="I351" s="423" t="s">
        <v>307</v>
      </c>
      <c r="J351" s="464"/>
      <c r="K351" s="464"/>
      <c r="L351" s="462"/>
      <c r="M351" s="46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5">
        <v>0</v>
      </c>
      <c r="AI351" s="5">
        <v>0</v>
      </c>
      <c r="AJ351" s="5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5">
        <v>0</v>
      </c>
      <c r="AV351" s="584"/>
    </row>
    <row r="352" spans="1:48" ht="19.5" customHeight="1" x14ac:dyDescent="0.25">
      <c r="A352" s="473"/>
      <c r="B352" s="421"/>
      <c r="C352" s="603"/>
      <c r="D352" s="421"/>
      <c r="E352" s="423"/>
      <c r="F352" s="423"/>
      <c r="G352" s="423"/>
      <c r="H352" s="423"/>
      <c r="I352" s="423"/>
      <c r="J352" s="464"/>
      <c r="K352" s="464"/>
      <c r="L352" s="462"/>
      <c r="M352" s="46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5">
        <v>0</v>
      </c>
      <c r="AI352" s="5">
        <v>0</v>
      </c>
      <c r="AJ352" s="5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5">
        <v>0</v>
      </c>
      <c r="AV352" s="584"/>
    </row>
    <row r="353" spans="1:48" ht="18" customHeight="1" x14ac:dyDescent="0.25">
      <c r="A353" s="473"/>
      <c r="B353" s="421"/>
      <c r="C353" s="603"/>
      <c r="D353" s="421"/>
      <c r="E353" s="423"/>
      <c r="F353" s="423"/>
      <c r="G353" s="423"/>
      <c r="H353" s="423"/>
      <c r="I353" s="423"/>
      <c r="J353" s="464"/>
      <c r="K353" s="464"/>
      <c r="L353" s="462"/>
      <c r="M353" s="46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5">
        <v>0</v>
      </c>
      <c r="AI353" s="5">
        <v>0</v>
      </c>
      <c r="AJ353" s="5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5">
        <v>0</v>
      </c>
      <c r="AV353" s="584"/>
    </row>
    <row r="354" spans="1:48" ht="17.25" customHeight="1" x14ac:dyDescent="0.25">
      <c r="A354" s="474"/>
      <c r="B354" s="421"/>
      <c r="C354" s="603"/>
      <c r="D354" s="421"/>
      <c r="E354" s="423"/>
      <c r="F354" s="423"/>
      <c r="G354" s="423"/>
      <c r="H354" s="423"/>
      <c r="I354" s="423"/>
      <c r="J354" s="464"/>
      <c r="K354" s="464"/>
      <c r="L354" s="462"/>
      <c r="M354" s="462"/>
      <c r="N354" s="231">
        <f t="shared" ref="N354:T354" si="147">SUM(N349:N353)</f>
        <v>0</v>
      </c>
      <c r="O354" s="231">
        <f t="shared" si="147"/>
        <v>0</v>
      </c>
      <c r="P354" s="231">
        <f t="shared" si="147"/>
        <v>0.25</v>
      </c>
      <c r="Q354" s="231">
        <f t="shared" si="147"/>
        <v>0.72536999999999996</v>
      </c>
      <c r="R354" s="231">
        <f t="shared" si="147"/>
        <v>0</v>
      </c>
      <c r="S354" s="231">
        <f t="shared" si="147"/>
        <v>0</v>
      </c>
      <c r="T354" s="231">
        <f t="shared" si="147"/>
        <v>0</v>
      </c>
      <c r="U354" s="232">
        <f t="shared" si="146"/>
        <v>0.97536999999999996</v>
      </c>
      <c r="V354" s="232" t="s">
        <v>11</v>
      </c>
      <c r="W354" s="194">
        <f t="shared" ref="W354:AU354" si="148">SUM(W349:W353)</f>
        <v>725.37</v>
      </c>
      <c r="X354" s="194">
        <f t="shared" si="148"/>
        <v>0</v>
      </c>
      <c r="Y354" s="194">
        <f t="shared" si="148"/>
        <v>0</v>
      </c>
      <c r="Z354" s="194">
        <f t="shared" si="148"/>
        <v>0</v>
      </c>
      <c r="AA354" s="194">
        <f t="shared" si="148"/>
        <v>0</v>
      </c>
      <c r="AB354" s="194">
        <f t="shared" si="148"/>
        <v>0</v>
      </c>
      <c r="AC354" s="194">
        <f t="shared" si="148"/>
        <v>0</v>
      </c>
      <c r="AD354" s="194">
        <f t="shared" si="148"/>
        <v>0</v>
      </c>
      <c r="AE354" s="194">
        <f t="shared" si="148"/>
        <v>0</v>
      </c>
      <c r="AF354" s="194">
        <f t="shared" si="148"/>
        <v>0</v>
      </c>
      <c r="AG354" s="194">
        <f t="shared" si="148"/>
        <v>0</v>
      </c>
      <c r="AH354" s="231">
        <f t="shared" si="148"/>
        <v>0</v>
      </c>
      <c r="AI354" s="231">
        <f t="shared" si="148"/>
        <v>0</v>
      </c>
      <c r="AJ354" s="231">
        <f t="shared" si="148"/>
        <v>0</v>
      </c>
      <c r="AK354" s="194">
        <f t="shared" si="148"/>
        <v>0</v>
      </c>
      <c r="AL354" s="194">
        <f t="shared" si="148"/>
        <v>0</v>
      </c>
      <c r="AM354" s="194">
        <f t="shared" si="148"/>
        <v>0</v>
      </c>
      <c r="AN354" s="194">
        <f t="shared" si="148"/>
        <v>0</v>
      </c>
      <c r="AO354" s="194">
        <f t="shared" si="148"/>
        <v>0</v>
      </c>
      <c r="AP354" s="194">
        <f t="shared" si="148"/>
        <v>0</v>
      </c>
      <c r="AQ354" s="194">
        <f t="shared" si="148"/>
        <v>0</v>
      </c>
      <c r="AR354" s="194">
        <f t="shared" si="148"/>
        <v>0</v>
      </c>
      <c r="AS354" s="194">
        <f t="shared" si="148"/>
        <v>0</v>
      </c>
      <c r="AT354" s="194">
        <f t="shared" si="148"/>
        <v>0</v>
      </c>
      <c r="AU354" s="231">
        <f t="shared" si="148"/>
        <v>0</v>
      </c>
      <c r="AV354" s="329"/>
    </row>
    <row r="355" spans="1:48" ht="15.75" hidden="1" customHeight="1" x14ac:dyDescent="0.25">
      <c r="A355" s="414" t="s">
        <v>177</v>
      </c>
      <c r="B355" s="415"/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  <c r="U355" s="415"/>
      <c r="V355" s="465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89"/>
      <c r="AI355" s="189"/>
      <c r="AJ355" s="189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89"/>
      <c r="AV355" s="303"/>
    </row>
    <row r="356" spans="1:48" ht="29.25" hidden="1" customHeight="1" x14ac:dyDescent="0.25">
      <c r="A356" s="469" t="s">
        <v>65</v>
      </c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89"/>
      <c r="AI356" s="189"/>
      <c r="AJ356" s="189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89"/>
      <c r="AV356" s="303"/>
    </row>
    <row r="357" spans="1:48" ht="15.75" hidden="1" customHeight="1" x14ac:dyDescent="0.25">
      <c r="A357" s="414" t="s">
        <v>178</v>
      </c>
      <c r="B357" s="415"/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  <c r="U357" s="415"/>
      <c r="V357" s="465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89"/>
      <c r="AI357" s="189"/>
      <c r="AJ357" s="189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89"/>
      <c r="AV357" s="303"/>
    </row>
    <row r="358" spans="1:48" ht="29.25" hidden="1" customHeight="1" x14ac:dyDescent="0.25">
      <c r="A358" s="469" t="s">
        <v>65</v>
      </c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89"/>
      <c r="AI358" s="189"/>
      <c r="AJ358" s="189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89"/>
      <c r="AV358" s="303"/>
    </row>
    <row r="359" spans="1:48" ht="15.75" hidden="1" customHeight="1" x14ac:dyDescent="0.25">
      <c r="A359" s="414" t="s">
        <v>179</v>
      </c>
      <c r="B359" s="415"/>
      <c r="C359" s="415"/>
      <c r="D359" s="415"/>
      <c r="E359" s="415"/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5"/>
      <c r="S359" s="415"/>
      <c r="T359" s="415"/>
      <c r="U359" s="415"/>
      <c r="V359" s="465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89"/>
      <c r="AI359" s="189"/>
      <c r="AJ359" s="189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89"/>
      <c r="AV359" s="303"/>
    </row>
    <row r="360" spans="1:48" ht="29.25" hidden="1" customHeight="1" x14ac:dyDescent="0.25">
      <c r="A360" s="469" t="s">
        <v>65</v>
      </c>
      <c r="B360" s="470"/>
      <c r="C360" s="470"/>
      <c r="D360" s="470"/>
      <c r="E360" s="470"/>
      <c r="F360" s="470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89"/>
      <c r="AI360" s="189"/>
      <c r="AJ360" s="189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89"/>
      <c r="AV360" s="303"/>
    </row>
    <row r="361" spans="1:48" ht="15.75" hidden="1" customHeight="1" x14ac:dyDescent="0.25">
      <c r="A361" s="410" t="s">
        <v>32</v>
      </c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1"/>
      <c r="U361" s="411"/>
      <c r="V361" s="411"/>
      <c r="W361" s="412"/>
      <c r="X361" s="412"/>
      <c r="Y361" s="412"/>
      <c r="Z361" s="412"/>
      <c r="AA361" s="412"/>
      <c r="AB361" s="412"/>
      <c r="AC361" s="412"/>
      <c r="AD361" s="412"/>
      <c r="AE361" s="412"/>
      <c r="AF361" s="412"/>
      <c r="AG361" s="412"/>
      <c r="AH361" s="412"/>
      <c r="AI361" s="412"/>
      <c r="AJ361" s="412"/>
      <c r="AK361" s="412"/>
      <c r="AL361" s="412"/>
      <c r="AM361" s="412"/>
      <c r="AN361" s="412"/>
      <c r="AO361" s="412"/>
      <c r="AP361" s="412"/>
      <c r="AQ361" s="412"/>
      <c r="AR361" s="412"/>
      <c r="AS361" s="412"/>
      <c r="AT361" s="412"/>
      <c r="AU361" s="412"/>
      <c r="AV361" s="413"/>
    </row>
    <row r="362" spans="1:48" ht="15.75" hidden="1" customHeight="1" x14ac:dyDescent="0.25">
      <c r="A362" s="414" t="s">
        <v>180</v>
      </c>
      <c r="B362" s="415"/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  <c r="U362" s="415"/>
      <c r="V362" s="415"/>
      <c r="W362" s="416"/>
      <c r="X362" s="416"/>
      <c r="Y362" s="416"/>
      <c r="Z362" s="416"/>
      <c r="AA362" s="416"/>
      <c r="AB362" s="416"/>
      <c r="AC362" s="416"/>
      <c r="AD362" s="416"/>
      <c r="AE362" s="416"/>
      <c r="AF362" s="416"/>
      <c r="AG362" s="416"/>
      <c r="AH362" s="416"/>
      <c r="AI362" s="416"/>
      <c r="AJ362" s="416"/>
      <c r="AK362" s="416"/>
      <c r="AL362" s="416"/>
      <c r="AM362" s="416"/>
      <c r="AN362" s="416"/>
      <c r="AO362" s="416"/>
      <c r="AP362" s="416"/>
      <c r="AQ362" s="416"/>
      <c r="AR362" s="416"/>
      <c r="AS362" s="416"/>
      <c r="AT362" s="416"/>
      <c r="AU362" s="416"/>
      <c r="AV362" s="417"/>
    </row>
    <row r="363" spans="1:48" ht="19.5" customHeight="1" x14ac:dyDescent="0.25">
      <c r="A363" s="472"/>
      <c r="B363" s="421" t="s">
        <v>247</v>
      </c>
      <c r="C363" s="603" t="s">
        <v>108</v>
      </c>
      <c r="D363" s="421" t="s">
        <v>271</v>
      </c>
      <c r="E363" s="423" t="s">
        <v>283</v>
      </c>
      <c r="F363" s="6" t="s">
        <v>18</v>
      </c>
      <c r="G363" s="6" t="s">
        <v>20</v>
      </c>
      <c r="H363" s="6" t="s">
        <v>296</v>
      </c>
      <c r="I363" s="6" t="s">
        <v>296</v>
      </c>
      <c r="J363" s="464">
        <v>2019</v>
      </c>
      <c r="K363" s="464">
        <v>2020</v>
      </c>
      <c r="L363" s="462">
        <v>30.83333</v>
      </c>
      <c r="M363" s="46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94">
        <v>0</v>
      </c>
      <c r="X363" s="94">
        <v>0</v>
      </c>
      <c r="Y363" s="94">
        <v>0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0</v>
      </c>
      <c r="AF363" s="94">
        <v>0</v>
      </c>
      <c r="AG363" s="94">
        <v>0</v>
      </c>
      <c r="AH363" s="5">
        <v>0</v>
      </c>
      <c r="AI363" s="5">
        <v>0</v>
      </c>
      <c r="AJ363" s="5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5">
        <v>0</v>
      </c>
      <c r="AV363" s="583" t="s">
        <v>999</v>
      </c>
    </row>
    <row r="364" spans="1:48" ht="19.5" customHeight="1" x14ac:dyDescent="0.25">
      <c r="A364" s="473"/>
      <c r="B364" s="421"/>
      <c r="C364" s="603"/>
      <c r="D364" s="421"/>
      <c r="E364" s="423"/>
      <c r="F364" s="6" t="s">
        <v>19</v>
      </c>
      <c r="G364" s="6" t="s">
        <v>22</v>
      </c>
      <c r="H364" s="6" t="s">
        <v>296</v>
      </c>
      <c r="I364" s="6" t="s">
        <v>296</v>
      </c>
      <c r="J364" s="464"/>
      <c r="K364" s="464"/>
      <c r="L364" s="462"/>
      <c r="M364" s="46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94">
        <v>0</v>
      </c>
      <c r="X364" s="94">
        <v>0</v>
      </c>
      <c r="Y364" s="94">
        <v>0</v>
      </c>
      <c r="Z364" s="94">
        <v>0</v>
      </c>
      <c r="AA364" s="94">
        <v>0</v>
      </c>
      <c r="AB364" s="94">
        <v>0</v>
      </c>
      <c r="AC364" s="94">
        <v>0</v>
      </c>
      <c r="AD364" s="94">
        <v>0</v>
      </c>
      <c r="AE364" s="94">
        <v>0</v>
      </c>
      <c r="AF364" s="94">
        <v>0</v>
      </c>
      <c r="AG364" s="94">
        <v>0</v>
      </c>
      <c r="AH364" s="5">
        <v>0</v>
      </c>
      <c r="AI364" s="5">
        <v>0</v>
      </c>
      <c r="AJ364" s="5">
        <v>0</v>
      </c>
      <c r="AK364" s="94">
        <v>0</v>
      </c>
      <c r="AL364" s="94">
        <v>0</v>
      </c>
      <c r="AM364" s="94">
        <v>0</v>
      </c>
      <c r="AN364" s="94">
        <v>0</v>
      </c>
      <c r="AO364" s="94">
        <v>0</v>
      </c>
      <c r="AP364" s="94">
        <v>0</v>
      </c>
      <c r="AQ364" s="94">
        <v>0</v>
      </c>
      <c r="AR364" s="94">
        <v>0</v>
      </c>
      <c r="AS364" s="94">
        <v>0</v>
      </c>
      <c r="AT364" s="94">
        <v>0</v>
      </c>
      <c r="AU364" s="5">
        <v>0</v>
      </c>
      <c r="AV364" s="584"/>
    </row>
    <row r="365" spans="1:48" ht="19.5" customHeight="1" x14ac:dyDescent="0.25">
      <c r="A365" s="473"/>
      <c r="B365" s="421"/>
      <c r="C365" s="603"/>
      <c r="D365" s="421"/>
      <c r="E365" s="423"/>
      <c r="F365" s="423" t="s">
        <v>39</v>
      </c>
      <c r="G365" s="423" t="s">
        <v>21</v>
      </c>
      <c r="H365" s="485" t="s">
        <v>311</v>
      </c>
      <c r="I365" s="485" t="s">
        <v>312</v>
      </c>
      <c r="J365" s="464"/>
      <c r="K365" s="464"/>
      <c r="L365" s="462"/>
      <c r="M365" s="46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5">
        <v>0</v>
      </c>
      <c r="AI365" s="5">
        <v>0</v>
      </c>
      <c r="AJ365" s="5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5">
        <v>0</v>
      </c>
      <c r="AV365" s="584"/>
    </row>
    <row r="366" spans="1:48" ht="19.5" customHeight="1" x14ac:dyDescent="0.25">
      <c r="A366" s="473"/>
      <c r="B366" s="421"/>
      <c r="C366" s="603"/>
      <c r="D366" s="421"/>
      <c r="E366" s="423"/>
      <c r="F366" s="423"/>
      <c r="G366" s="423"/>
      <c r="H366" s="486"/>
      <c r="I366" s="486"/>
      <c r="J366" s="464"/>
      <c r="K366" s="464"/>
      <c r="L366" s="462"/>
      <c r="M366" s="46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5">
        <v>0</v>
      </c>
      <c r="AI366" s="5">
        <v>0</v>
      </c>
      <c r="AJ366" s="5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0</v>
      </c>
      <c r="AQ366" s="94">
        <v>0</v>
      </c>
      <c r="AR366" s="94">
        <v>0</v>
      </c>
      <c r="AS366" s="94">
        <v>0</v>
      </c>
      <c r="AT366" s="94">
        <v>0</v>
      </c>
      <c r="AU366" s="5">
        <v>0</v>
      </c>
      <c r="AV366" s="584"/>
    </row>
    <row r="367" spans="1:48" ht="18" customHeight="1" x14ac:dyDescent="0.25">
      <c r="A367" s="473"/>
      <c r="B367" s="421"/>
      <c r="C367" s="603"/>
      <c r="D367" s="421"/>
      <c r="E367" s="423"/>
      <c r="F367" s="423"/>
      <c r="G367" s="423"/>
      <c r="H367" s="486"/>
      <c r="I367" s="486"/>
      <c r="J367" s="464"/>
      <c r="K367" s="464"/>
      <c r="L367" s="462"/>
      <c r="M367" s="46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5">
        <v>0</v>
      </c>
      <c r="AI367" s="5">
        <v>0</v>
      </c>
      <c r="AJ367" s="5">
        <v>0</v>
      </c>
      <c r="AK367" s="94">
        <v>0</v>
      </c>
      <c r="AL367" s="94">
        <v>0</v>
      </c>
      <c r="AM367" s="94">
        <v>0</v>
      </c>
      <c r="AN367" s="94">
        <v>0</v>
      </c>
      <c r="AO367" s="94">
        <v>0</v>
      </c>
      <c r="AP367" s="94">
        <v>0</v>
      </c>
      <c r="AQ367" s="94">
        <v>0</v>
      </c>
      <c r="AR367" s="94">
        <v>0</v>
      </c>
      <c r="AS367" s="94">
        <v>0</v>
      </c>
      <c r="AT367" s="94">
        <v>0</v>
      </c>
      <c r="AU367" s="5">
        <v>0</v>
      </c>
      <c r="AV367" s="584"/>
    </row>
    <row r="368" spans="1:48" ht="17.25" customHeight="1" x14ac:dyDescent="0.25">
      <c r="A368" s="473"/>
      <c r="B368" s="421"/>
      <c r="C368" s="603"/>
      <c r="D368" s="421"/>
      <c r="E368" s="423"/>
      <c r="F368" s="423"/>
      <c r="G368" s="423"/>
      <c r="H368" s="487"/>
      <c r="I368" s="487"/>
      <c r="J368" s="464"/>
      <c r="K368" s="464"/>
      <c r="L368" s="462"/>
      <c r="M368" s="462"/>
      <c r="N368" s="231">
        <f t="shared" ref="N368:T368" si="150">SUM(N363:N367)</f>
        <v>20</v>
      </c>
      <c r="O368" s="231">
        <f t="shared" si="150"/>
        <v>9.1514100000000003</v>
      </c>
      <c r="P368" s="231">
        <f>SUM(P363:P367)</f>
        <v>1.6819200000000001</v>
      </c>
      <c r="Q368" s="231">
        <f t="shared" si="150"/>
        <v>0</v>
      </c>
      <c r="R368" s="231">
        <f t="shared" si="150"/>
        <v>0</v>
      </c>
      <c r="S368" s="231">
        <f t="shared" si="150"/>
        <v>0</v>
      </c>
      <c r="T368" s="231">
        <f t="shared" si="150"/>
        <v>0</v>
      </c>
      <c r="U368" s="232">
        <f t="shared" si="149"/>
        <v>30.83333</v>
      </c>
      <c r="V368" s="232" t="s">
        <v>11</v>
      </c>
      <c r="W368" s="194">
        <f t="shared" ref="W368:AU368" si="151">SUM(W363:W367)</f>
        <v>0</v>
      </c>
      <c r="X368" s="194">
        <f t="shared" si="151"/>
        <v>0</v>
      </c>
      <c r="Y368" s="194">
        <f t="shared" si="151"/>
        <v>0</v>
      </c>
      <c r="Z368" s="194">
        <f t="shared" si="151"/>
        <v>0</v>
      </c>
      <c r="AA368" s="194">
        <f t="shared" si="151"/>
        <v>0</v>
      </c>
      <c r="AB368" s="194">
        <f t="shared" si="151"/>
        <v>0</v>
      </c>
      <c r="AC368" s="194">
        <f t="shared" si="151"/>
        <v>0</v>
      </c>
      <c r="AD368" s="194">
        <f t="shared" si="151"/>
        <v>0</v>
      </c>
      <c r="AE368" s="194">
        <f t="shared" si="151"/>
        <v>0</v>
      </c>
      <c r="AF368" s="194">
        <f t="shared" si="151"/>
        <v>0</v>
      </c>
      <c r="AG368" s="194">
        <f t="shared" si="151"/>
        <v>0</v>
      </c>
      <c r="AH368" s="231">
        <f t="shared" si="151"/>
        <v>0</v>
      </c>
      <c r="AI368" s="231">
        <f t="shared" si="151"/>
        <v>0</v>
      </c>
      <c r="AJ368" s="231">
        <f t="shared" si="151"/>
        <v>0</v>
      </c>
      <c r="AK368" s="194">
        <f t="shared" si="151"/>
        <v>0</v>
      </c>
      <c r="AL368" s="194">
        <f t="shared" si="151"/>
        <v>0</v>
      </c>
      <c r="AM368" s="194">
        <f t="shared" si="151"/>
        <v>0</v>
      </c>
      <c r="AN368" s="194">
        <f t="shared" si="151"/>
        <v>0</v>
      </c>
      <c r="AO368" s="194">
        <f t="shared" si="151"/>
        <v>0</v>
      </c>
      <c r="AP368" s="194">
        <f t="shared" si="151"/>
        <v>0</v>
      </c>
      <c r="AQ368" s="194">
        <f t="shared" si="151"/>
        <v>0</v>
      </c>
      <c r="AR368" s="194">
        <f t="shared" si="151"/>
        <v>0</v>
      </c>
      <c r="AS368" s="194">
        <f t="shared" si="151"/>
        <v>0</v>
      </c>
      <c r="AT368" s="194">
        <f t="shared" si="151"/>
        <v>0</v>
      </c>
      <c r="AU368" s="231">
        <f t="shared" si="151"/>
        <v>0</v>
      </c>
      <c r="AV368" s="329"/>
    </row>
    <row r="369" spans="1:48" ht="19.5" customHeight="1" x14ac:dyDescent="0.25">
      <c r="A369" s="473"/>
      <c r="B369" s="421" t="s">
        <v>248</v>
      </c>
      <c r="C369" s="603" t="s">
        <v>109</v>
      </c>
      <c r="D369" s="421" t="s">
        <v>272</v>
      </c>
      <c r="E369" s="421" t="s">
        <v>279</v>
      </c>
      <c r="F369" s="6" t="s">
        <v>18</v>
      </c>
      <c r="G369" s="6" t="s">
        <v>20</v>
      </c>
      <c r="H369" s="6" t="s">
        <v>296</v>
      </c>
      <c r="I369" s="6" t="s">
        <v>296</v>
      </c>
      <c r="J369" s="464">
        <v>2020</v>
      </c>
      <c r="K369" s="464">
        <v>2020</v>
      </c>
      <c r="L369" s="462">
        <v>4.1156300000000003</v>
      </c>
      <c r="M369" s="462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5">
        <v>0</v>
      </c>
      <c r="AI369" s="5">
        <v>0</v>
      </c>
      <c r="AJ369" s="5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5">
        <v>0</v>
      </c>
      <c r="AV369" s="303"/>
    </row>
    <row r="370" spans="1:48" ht="19.5" customHeight="1" x14ac:dyDescent="0.25">
      <c r="A370" s="473"/>
      <c r="B370" s="421"/>
      <c r="C370" s="603"/>
      <c r="D370" s="421"/>
      <c r="E370" s="421"/>
      <c r="F370" s="6" t="s">
        <v>19</v>
      </c>
      <c r="G370" s="6" t="s">
        <v>22</v>
      </c>
      <c r="H370" s="6" t="s">
        <v>296</v>
      </c>
      <c r="I370" s="6" t="s">
        <v>296</v>
      </c>
      <c r="J370" s="464"/>
      <c r="K370" s="464"/>
      <c r="L370" s="462"/>
      <c r="M370" s="46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94">
        <v>0</v>
      </c>
      <c r="X370" s="94">
        <v>0</v>
      </c>
      <c r="Y370" s="94">
        <v>0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5">
        <v>0</v>
      </c>
      <c r="AI370" s="5">
        <v>0</v>
      </c>
      <c r="AJ370" s="5">
        <v>0</v>
      </c>
      <c r="AK370" s="94">
        <v>0</v>
      </c>
      <c r="AL370" s="94">
        <v>0</v>
      </c>
      <c r="AM370" s="94">
        <v>0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5">
        <v>0</v>
      </c>
      <c r="AV370" s="303"/>
    </row>
    <row r="371" spans="1:48" ht="19.5" customHeight="1" x14ac:dyDescent="0.25">
      <c r="A371" s="473"/>
      <c r="B371" s="421"/>
      <c r="C371" s="603"/>
      <c r="D371" s="421"/>
      <c r="E371" s="421"/>
      <c r="F371" s="423" t="s">
        <v>39</v>
      </c>
      <c r="G371" s="423" t="s">
        <v>21</v>
      </c>
      <c r="H371" s="423" t="s">
        <v>296</v>
      </c>
      <c r="I371" s="423" t="s">
        <v>296</v>
      </c>
      <c r="J371" s="464"/>
      <c r="K371" s="464"/>
      <c r="L371" s="462"/>
      <c r="M371" s="46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5">
        <v>0</v>
      </c>
      <c r="AI371" s="5">
        <v>0</v>
      </c>
      <c r="AJ371" s="5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5">
        <v>0</v>
      </c>
      <c r="AV371" s="303"/>
    </row>
    <row r="372" spans="1:48" ht="19.5" customHeight="1" x14ac:dyDescent="0.25">
      <c r="A372" s="473"/>
      <c r="B372" s="421"/>
      <c r="C372" s="603"/>
      <c r="D372" s="421"/>
      <c r="E372" s="421"/>
      <c r="F372" s="423"/>
      <c r="G372" s="423"/>
      <c r="H372" s="423"/>
      <c r="I372" s="423"/>
      <c r="J372" s="464"/>
      <c r="K372" s="464"/>
      <c r="L372" s="462"/>
      <c r="M372" s="46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5">
        <v>0</v>
      </c>
      <c r="AI372" s="5">
        <v>0</v>
      </c>
      <c r="AJ372" s="5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5">
        <v>0</v>
      </c>
      <c r="AV372" s="303"/>
    </row>
    <row r="373" spans="1:48" ht="18" customHeight="1" x14ac:dyDescent="0.25">
      <c r="A373" s="473"/>
      <c r="B373" s="421"/>
      <c r="C373" s="603"/>
      <c r="D373" s="421"/>
      <c r="E373" s="421"/>
      <c r="F373" s="423"/>
      <c r="G373" s="423"/>
      <c r="H373" s="423"/>
      <c r="I373" s="423"/>
      <c r="J373" s="464"/>
      <c r="K373" s="464"/>
      <c r="L373" s="462"/>
      <c r="M373" s="46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5">
        <v>0</v>
      </c>
      <c r="AI373" s="5">
        <v>0</v>
      </c>
      <c r="AJ373" s="5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5">
        <v>0</v>
      </c>
      <c r="AV373" s="303"/>
    </row>
    <row r="374" spans="1:48" ht="17.25" customHeight="1" x14ac:dyDescent="0.25">
      <c r="A374" s="473"/>
      <c r="B374" s="421"/>
      <c r="C374" s="603"/>
      <c r="D374" s="421"/>
      <c r="E374" s="421"/>
      <c r="F374" s="423"/>
      <c r="G374" s="423"/>
      <c r="H374" s="423"/>
      <c r="I374" s="423"/>
      <c r="J374" s="464"/>
      <c r="K374" s="464"/>
      <c r="L374" s="462"/>
      <c r="M374" s="462"/>
      <c r="N374" s="231">
        <f t="shared" ref="N374:T374" si="153">SUM(N369:N373)</f>
        <v>0</v>
      </c>
      <c r="O374" s="231">
        <f t="shared" si="153"/>
        <v>3.9950700000000001</v>
      </c>
      <c r="P374" s="231">
        <f>SUM(P369:P373)</f>
        <v>0.12076000000000001</v>
      </c>
      <c r="Q374" s="231">
        <f t="shared" si="153"/>
        <v>0</v>
      </c>
      <c r="R374" s="231">
        <f t="shared" si="153"/>
        <v>0</v>
      </c>
      <c r="S374" s="231">
        <f t="shared" si="153"/>
        <v>0</v>
      </c>
      <c r="T374" s="231">
        <f t="shared" si="153"/>
        <v>0</v>
      </c>
      <c r="U374" s="232">
        <f t="shared" si="149"/>
        <v>4.1158299999999999</v>
      </c>
      <c r="V374" s="232" t="s">
        <v>11</v>
      </c>
      <c r="W374" s="194">
        <f t="shared" ref="W374:AU374" si="154">SUM(W369:W373)</f>
        <v>0</v>
      </c>
      <c r="X374" s="194">
        <f t="shared" si="154"/>
        <v>0</v>
      </c>
      <c r="Y374" s="194">
        <f t="shared" si="154"/>
        <v>0</v>
      </c>
      <c r="Z374" s="194">
        <f t="shared" si="154"/>
        <v>0</v>
      </c>
      <c r="AA374" s="194">
        <f t="shared" si="154"/>
        <v>0</v>
      </c>
      <c r="AB374" s="194">
        <f t="shared" si="154"/>
        <v>0</v>
      </c>
      <c r="AC374" s="194">
        <f t="shared" si="154"/>
        <v>0</v>
      </c>
      <c r="AD374" s="194">
        <f t="shared" si="154"/>
        <v>0</v>
      </c>
      <c r="AE374" s="194">
        <f t="shared" si="154"/>
        <v>0</v>
      </c>
      <c r="AF374" s="194">
        <f t="shared" si="154"/>
        <v>0</v>
      </c>
      <c r="AG374" s="194">
        <f t="shared" si="154"/>
        <v>0</v>
      </c>
      <c r="AH374" s="231">
        <f t="shared" si="154"/>
        <v>0</v>
      </c>
      <c r="AI374" s="231">
        <f t="shared" si="154"/>
        <v>0</v>
      </c>
      <c r="AJ374" s="231">
        <f t="shared" si="154"/>
        <v>0</v>
      </c>
      <c r="AK374" s="194">
        <f t="shared" si="154"/>
        <v>0</v>
      </c>
      <c r="AL374" s="194">
        <f t="shared" si="154"/>
        <v>0</v>
      </c>
      <c r="AM374" s="194">
        <f t="shared" si="154"/>
        <v>0</v>
      </c>
      <c r="AN374" s="194">
        <f t="shared" si="154"/>
        <v>0</v>
      </c>
      <c r="AO374" s="194">
        <f t="shared" si="154"/>
        <v>0</v>
      </c>
      <c r="AP374" s="194">
        <f t="shared" si="154"/>
        <v>0</v>
      </c>
      <c r="AQ374" s="194">
        <f t="shared" si="154"/>
        <v>0</v>
      </c>
      <c r="AR374" s="194">
        <f t="shared" si="154"/>
        <v>0</v>
      </c>
      <c r="AS374" s="194">
        <f t="shared" si="154"/>
        <v>0</v>
      </c>
      <c r="AT374" s="194">
        <f t="shared" si="154"/>
        <v>0</v>
      </c>
      <c r="AU374" s="231">
        <f t="shared" si="154"/>
        <v>0</v>
      </c>
      <c r="AV374" s="329"/>
    </row>
    <row r="375" spans="1:48" ht="19.5" customHeight="1" x14ac:dyDescent="0.25">
      <c r="A375" s="473"/>
      <c r="B375" s="421" t="s">
        <v>249</v>
      </c>
      <c r="C375" s="603" t="s">
        <v>110</v>
      </c>
      <c r="D375" s="421" t="s">
        <v>272</v>
      </c>
      <c r="E375" s="421" t="s">
        <v>279</v>
      </c>
      <c r="F375" s="6" t="s">
        <v>18</v>
      </c>
      <c r="G375" s="6" t="s">
        <v>20</v>
      </c>
      <c r="H375" s="6" t="s">
        <v>296</v>
      </c>
      <c r="I375" s="6" t="s">
        <v>296</v>
      </c>
      <c r="J375" s="464">
        <v>2020</v>
      </c>
      <c r="K375" s="464">
        <v>2020</v>
      </c>
      <c r="L375" s="462">
        <v>3.0526</v>
      </c>
      <c r="M375" s="462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5">
        <v>0</v>
      </c>
      <c r="AI375" s="5">
        <v>0</v>
      </c>
      <c r="AJ375" s="5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0</v>
      </c>
      <c r="AQ375" s="94">
        <v>0</v>
      </c>
      <c r="AR375" s="94">
        <v>0</v>
      </c>
      <c r="AS375" s="94">
        <v>0</v>
      </c>
      <c r="AT375" s="94">
        <v>0</v>
      </c>
      <c r="AU375" s="5">
        <v>0</v>
      </c>
      <c r="AV375" s="303"/>
    </row>
    <row r="376" spans="1:48" ht="19.5" customHeight="1" x14ac:dyDescent="0.25">
      <c r="A376" s="473"/>
      <c r="B376" s="421"/>
      <c r="C376" s="603"/>
      <c r="D376" s="421"/>
      <c r="E376" s="421"/>
      <c r="F376" s="6" t="s">
        <v>19</v>
      </c>
      <c r="G376" s="6" t="s">
        <v>22</v>
      </c>
      <c r="H376" s="6" t="s">
        <v>296</v>
      </c>
      <c r="I376" s="6" t="s">
        <v>296</v>
      </c>
      <c r="J376" s="464"/>
      <c r="K376" s="464"/>
      <c r="L376" s="462"/>
      <c r="M376" s="46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5">
        <v>0</v>
      </c>
      <c r="AI376" s="5">
        <v>0</v>
      </c>
      <c r="AJ376" s="5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5">
        <v>0</v>
      </c>
      <c r="AV376" s="303"/>
    </row>
    <row r="377" spans="1:48" ht="19.5" customHeight="1" x14ac:dyDescent="0.25">
      <c r="A377" s="473"/>
      <c r="B377" s="421"/>
      <c r="C377" s="603"/>
      <c r="D377" s="421"/>
      <c r="E377" s="421"/>
      <c r="F377" s="423" t="s">
        <v>39</v>
      </c>
      <c r="G377" s="423" t="s">
        <v>21</v>
      </c>
      <c r="H377" s="423" t="s">
        <v>296</v>
      </c>
      <c r="I377" s="423" t="s">
        <v>296</v>
      </c>
      <c r="J377" s="464"/>
      <c r="K377" s="464"/>
      <c r="L377" s="462"/>
      <c r="M377" s="46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5">
        <v>0</v>
      </c>
      <c r="AI377" s="5">
        <v>0</v>
      </c>
      <c r="AJ377" s="5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5">
        <v>0</v>
      </c>
      <c r="AV377" s="303"/>
    </row>
    <row r="378" spans="1:48" ht="19.5" customHeight="1" x14ac:dyDescent="0.25">
      <c r="A378" s="473"/>
      <c r="B378" s="421"/>
      <c r="C378" s="603"/>
      <c r="D378" s="421"/>
      <c r="E378" s="421"/>
      <c r="F378" s="423"/>
      <c r="G378" s="423"/>
      <c r="H378" s="423"/>
      <c r="I378" s="423"/>
      <c r="J378" s="464"/>
      <c r="K378" s="464"/>
      <c r="L378" s="462"/>
      <c r="M378" s="46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5">
        <v>0</v>
      </c>
      <c r="AI378" s="5">
        <v>0</v>
      </c>
      <c r="AJ378" s="5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5">
        <v>0</v>
      </c>
      <c r="AV378" s="303"/>
    </row>
    <row r="379" spans="1:48" ht="18" customHeight="1" x14ac:dyDescent="0.25">
      <c r="A379" s="473"/>
      <c r="B379" s="421"/>
      <c r="C379" s="603"/>
      <c r="D379" s="421"/>
      <c r="E379" s="421"/>
      <c r="F379" s="423"/>
      <c r="G379" s="423"/>
      <c r="H379" s="423"/>
      <c r="I379" s="423"/>
      <c r="J379" s="464"/>
      <c r="K379" s="464"/>
      <c r="L379" s="462"/>
      <c r="M379" s="46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5">
        <v>0</v>
      </c>
      <c r="AI379" s="5">
        <v>0</v>
      </c>
      <c r="AJ379" s="5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5">
        <v>0</v>
      </c>
      <c r="AV379" s="303"/>
    </row>
    <row r="380" spans="1:48" ht="17.25" customHeight="1" x14ac:dyDescent="0.25">
      <c r="A380" s="473"/>
      <c r="B380" s="421"/>
      <c r="C380" s="603"/>
      <c r="D380" s="421"/>
      <c r="E380" s="421"/>
      <c r="F380" s="423"/>
      <c r="G380" s="423"/>
      <c r="H380" s="423"/>
      <c r="I380" s="423"/>
      <c r="J380" s="464"/>
      <c r="K380" s="464"/>
      <c r="L380" s="462"/>
      <c r="M380" s="462"/>
      <c r="N380" s="231">
        <f t="shared" ref="N380:T380" si="156">SUM(N375:N379)</f>
        <v>0</v>
      </c>
      <c r="O380" s="231">
        <f t="shared" si="156"/>
        <v>2.95668</v>
      </c>
      <c r="P380" s="231">
        <f t="shared" si="156"/>
        <v>9.5920000000000005E-2</v>
      </c>
      <c r="Q380" s="231">
        <f t="shared" si="156"/>
        <v>0</v>
      </c>
      <c r="R380" s="231">
        <f t="shared" si="156"/>
        <v>0</v>
      </c>
      <c r="S380" s="231">
        <f t="shared" si="156"/>
        <v>0</v>
      </c>
      <c r="T380" s="231">
        <f t="shared" si="156"/>
        <v>0</v>
      </c>
      <c r="U380" s="232">
        <f t="shared" si="149"/>
        <v>3.0526</v>
      </c>
      <c r="V380" s="232" t="s">
        <v>11</v>
      </c>
      <c r="W380" s="194">
        <f t="shared" ref="W380:AU380" si="157">SUM(W375:W379)</f>
        <v>0</v>
      </c>
      <c r="X380" s="194">
        <f t="shared" si="157"/>
        <v>0</v>
      </c>
      <c r="Y380" s="194">
        <f t="shared" si="157"/>
        <v>0</v>
      </c>
      <c r="Z380" s="194">
        <f t="shared" si="157"/>
        <v>0</v>
      </c>
      <c r="AA380" s="194">
        <f t="shared" si="157"/>
        <v>0</v>
      </c>
      <c r="AB380" s="194">
        <f t="shared" si="157"/>
        <v>0</v>
      </c>
      <c r="AC380" s="194">
        <f t="shared" si="157"/>
        <v>0</v>
      </c>
      <c r="AD380" s="194">
        <f t="shared" si="157"/>
        <v>0</v>
      </c>
      <c r="AE380" s="194">
        <f t="shared" si="157"/>
        <v>0</v>
      </c>
      <c r="AF380" s="194">
        <f t="shared" si="157"/>
        <v>0</v>
      </c>
      <c r="AG380" s="194">
        <f t="shared" si="157"/>
        <v>0</v>
      </c>
      <c r="AH380" s="231">
        <f t="shared" si="157"/>
        <v>0</v>
      </c>
      <c r="AI380" s="231">
        <f t="shared" si="157"/>
        <v>0</v>
      </c>
      <c r="AJ380" s="231">
        <f t="shared" si="157"/>
        <v>0</v>
      </c>
      <c r="AK380" s="194">
        <f t="shared" si="157"/>
        <v>0</v>
      </c>
      <c r="AL380" s="194">
        <f t="shared" si="157"/>
        <v>0</v>
      </c>
      <c r="AM380" s="194">
        <f t="shared" si="157"/>
        <v>0</v>
      </c>
      <c r="AN380" s="194">
        <f t="shared" si="157"/>
        <v>0</v>
      </c>
      <c r="AO380" s="194">
        <f t="shared" si="157"/>
        <v>0</v>
      </c>
      <c r="AP380" s="194">
        <f t="shared" si="157"/>
        <v>0</v>
      </c>
      <c r="AQ380" s="194">
        <f t="shared" si="157"/>
        <v>0</v>
      </c>
      <c r="AR380" s="194">
        <f t="shared" si="157"/>
        <v>0</v>
      </c>
      <c r="AS380" s="194">
        <f t="shared" si="157"/>
        <v>0</v>
      </c>
      <c r="AT380" s="194">
        <f t="shared" si="157"/>
        <v>0</v>
      </c>
      <c r="AU380" s="231">
        <f t="shared" si="157"/>
        <v>0</v>
      </c>
      <c r="AV380" s="329"/>
    </row>
    <row r="381" spans="1:48" ht="19.5" customHeight="1" x14ac:dyDescent="0.25">
      <c r="A381" s="473"/>
      <c r="B381" s="421" t="s">
        <v>250</v>
      </c>
      <c r="C381" s="603" t="s">
        <v>111</v>
      </c>
      <c r="D381" s="421" t="s">
        <v>272</v>
      </c>
      <c r="E381" s="423" t="s">
        <v>280</v>
      </c>
      <c r="F381" s="6" t="s">
        <v>18</v>
      </c>
      <c r="G381" s="6" t="s">
        <v>20</v>
      </c>
      <c r="H381" s="6" t="s">
        <v>296</v>
      </c>
      <c r="I381" s="6" t="s">
        <v>296</v>
      </c>
      <c r="J381" s="464">
        <v>2019</v>
      </c>
      <c r="K381" s="464">
        <v>2019</v>
      </c>
      <c r="L381" s="462">
        <v>0.37290000000000001</v>
      </c>
      <c r="M381" s="462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5">
        <v>0</v>
      </c>
      <c r="AI381" s="5">
        <v>0</v>
      </c>
      <c r="AJ381" s="5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5">
        <v>0</v>
      </c>
      <c r="AV381" s="303"/>
    </row>
    <row r="382" spans="1:48" ht="19.5" customHeight="1" x14ac:dyDescent="0.25">
      <c r="A382" s="473"/>
      <c r="B382" s="421"/>
      <c r="C382" s="603"/>
      <c r="D382" s="421"/>
      <c r="E382" s="423"/>
      <c r="F382" s="6" t="s">
        <v>19</v>
      </c>
      <c r="G382" s="6" t="s">
        <v>22</v>
      </c>
      <c r="H382" s="6" t="s">
        <v>296</v>
      </c>
      <c r="I382" s="6" t="s">
        <v>296</v>
      </c>
      <c r="J382" s="464"/>
      <c r="K382" s="464"/>
      <c r="L382" s="462"/>
      <c r="M382" s="46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5">
        <v>0</v>
      </c>
      <c r="AI382" s="5">
        <v>0</v>
      </c>
      <c r="AJ382" s="5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5">
        <v>0</v>
      </c>
      <c r="AV382" s="303"/>
    </row>
    <row r="383" spans="1:48" ht="19.5" customHeight="1" x14ac:dyDescent="0.25">
      <c r="A383" s="473"/>
      <c r="B383" s="421"/>
      <c r="C383" s="603"/>
      <c r="D383" s="421"/>
      <c r="E383" s="423"/>
      <c r="F383" s="423" t="s">
        <v>39</v>
      </c>
      <c r="G383" s="423" t="s">
        <v>21</v>
      </c>
      <c r="H383" s="423" t="s">
        <v>296</v>
      </c>
      <c r="I383" s="423" t="s">
        <v>296</v>
      </c>
      <c r="J383" s="464"/>
      <c r="K383" s="464"/>
      <c r="L383" s="462"/>
      <c r="M383" s="46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5">
        <v>0</v>
      </c>
      <c r="AI383" s="5">
        <v>0</v>
      </c>
      <c r="AJ383" s="5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5">
        <v>0</v>
      </c>
      <c r="AV383" s="303"/>
    </row>
    <row r="384" spans="1:48" ht="19.5" customHeight="1" x14ac:dyDescent="0.25">
      <c r="A384" s="473"/>
      <c r="B384" s="421"/>
      <c r="C384" s="603"/>
      <c r="D384" s="421"/>
      <c r="E384" s="423"/>
      <c r="F384" s="423"/>
      <c r="G384" s="423"/>
      <c r="H384" s="423"/>
      <c r="I384" s="423"/>
      <c r="J384" s="464"/>
      <c r="K384" s="464"/>
      <c r="L384" s="462"/>
      <c r="M384" s="46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5">
        <v>0</v>
      </c>
      <c r="AI384" s="5">
        <v>0</v>
      </c>
      <c r="AJ384" s="5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5">
        <v>0</v>
      </c>
      <c r="AV384" s="303"/>
    </row>
    <row r="385" spans="1:48" ht="18" customHeight="1" x14ac:dyDescent="0.25">
      <c r="A385" s="473"/>
      <c r="B385" s="421"/>
      <c r="C385" s="603"/>
      <c r="D385" s="421"/>
      <c r="E385" s="423"/>
      <c r="F385" s="423"/>
      <c r="G385" s="423"/>
      <c r="H385" s="423"/>
      <c r="I385" s="423"/>
      <c r="J385" s="464"/>
      <c r="K385" s="464"/>
      <c r="L385" s="462"/>
      <c r="M385" s="46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5">
        <v>0</v>
      </c>
      <c r="AI385" s="5">
        <v>0</v>
      </c>
      <c r="AJ385" s="5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5">
        <v>0</v>
      </c>
      <c r="AV385" s="303"/>
    </row>
    <row r="386" spans="1:48" ht="17.25" customHeight="1" x14ac:dyDescent="0.25">
      <c r="A386" s="473"/>
      <c r="B386" s="421"/>
      <c r="C386" s="603"/>
      <c r="D386" s="421"/>
      <c r="E386" s="423"/>
      <c r="F386" s="423"/>
      <c r="G386" s="423"/>
      <c r="H386" s="423"/>
      <c r="I386" s="423"/>
      <c r="J386" s="464"/>
      <c r="K386" s="464"/>
      <c r="L386" s="462"/>
      <c r="M386" s="462"/>
      <c r="N386" s="231">
        <f t="shared" ref="N386:T386" si="159">SUM(N381:N385)</f>
        <v>0</v>
      </c>
      <c r="O386" s="231">
        <f t="shared" si="159"/>
        <v>0.37290000000000001</v>
      </c>
      <c r="P386" s="231">
        <f t="shared" si="159"/>
        <v>0</v>
      </c>
      <c r="Q386" s="231">
        <f t="shared" si="159"/>
        <v>0</v>
      </c>
      <c r="R386" s="231">
        <f t="shared" si="159"/>
        <v>0</v>
      </c>
      <c r="S386" s="231">
        <f t="shared" si="159"/>
        <v>0</v>
      </c>
      <c r="T386" s="231">
        <f t="shared" si="159"/>
        <v>0</v>
      </c>
      <c r="U386" s="232">
        <f t="shared" si="149"/>
        <v>0.37290000000000001</v>
      </c>
      <c r="V386" s="232" t="s">
        <v>11</v>
      </c>
      <c r="W386" s="194">
        <f t="shared" ref="W386:AU386" si="160">SUM(W381:W385)</f>
        <v>0</v>
      </c>
      <c r="X386" s="194">
        <f t="shared" si="160"/>
        <v>0</v>
      </c>
      <c r="Y386" s="194">
        <f t="shared" si="160"/>
        <v>0</v>
      </c>
      <c r="Z386" s="194">
        <f t="shared" si="160"/>
        <v>0</v>
      </c>
      <c r="AA386" s="194">
        <f t="shared" si="160"/>
        <v>0</v>
      </c>
      <c r="AB386" s="194">
        <f t="shared" si="160"/>
        <v>0</v>
      </c>
      <c r="AC386" s="194">
        <f t="shared" si="160"/>
        <v>0</v>
      </c>
      <c r="AD386" s="194">
        <f t="shared" si="160"/>
        <v>0</v>
      </c>
      <c r="AE386" s="194">
        <f t="shared" si="160"/>
        <v>0</v>
      </c>
      <c r="AF386" s="194">
        <f t="shared" si="160"/>
        <v>0</v>
      </c>
      <c r="AG386" s="194">
        <f t="shared" si="160"/>
        <v>0</v>
      </c>
      <c r="AH386" s="231">
        <f t="shared" si="160"/>
        <v>0</v>
      </c>
      <c r="AI386" s="231">
        <f t="shared" si="160"/>
        <v>0</v>
      </c>
      <c r="AJ386" s="231">
        <f t="shared" si="160"/>
        <v>0</v>
      </c>
      <c r="AK386" s="194">
        <f t="shared" si="160"/>
        <v>0</v>
      </c>
      <c r="AL386" s="194">
        <f t="shared" si="160"/>
        <v>0</v>
      </c>
      <c r="AM386" s="194">
        <f t="shared" si="160"/>
        <v>0</v>
      </c>
      <c r="AN386" s="194">
        <f t="shared" si="160"/>
        <v>0</v>
      </c>
      <c r="AO386" s="194">
        <f t="shared" si="160"/>
        <v>0</v>
      </c>
      <c r="AP386" s="194">
        <f t="shared" si="160"/>
        <v>0</v>
      </c>
      <c r="AQ386" s="194">
        <f t="shared" si="160"/>
        <v>0</v>
      </c>
      <c r="AR386" s="194">
        <f t="shared" si="160"/>
        <v>0</v>
      </c>
      <c r="AS386" s="194">
        <f t="shared" si="160"/>
        <v>0</v>
      </c>
      <c r="AT386" s="194">
        <f t="shared" si="160"/>
        <v>0</v>
      </c>
      <c r="AU386" s="231">
        <f t="shared" si="160"/>
        <v>0</v>
      </c>
      <c r="AV386" s="329"/>
    </row>
    <row r="387" spans="1:48" ht="19.5" customHeight="1" x14ac:dyDescent="0.25">
      <c r="A387" s="473"/>
      <c r="B387" s="421" t="s">
        <v>251</v>
      </c>
      <c r="C387" s="603" t="s">
        <v>112</v>
      </c>
      <c r="D387" s="421" t="s">
        <v>273</v>
      </c>
      <c r="E387" s="423" t="s">
        <v>143</v>
      </c>
      <c r="F387" s="6" t="s">
        <v>18</v>
      </c>
      <c r="G387" s="6" t="s">
        <v>20</v>
      </c>
      <c r="H387" s="6" t="s">
        <v>296</v>
      </c>
      <c r="I387" s="6" t="s">
        <v>296</v>
      </c>
      <c r="J387" s="464">
        <v>2019</v>
      </c>
      <c r="K387" s="464">
        <v>2020</v>
      </c>
      <c r="L387" s="462">
        <v>2.7569499999999998</v>
      </c>
      <c r="M387" s="462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5">
        <v>0</v>
      </c>
      <c r="AI387" s="5">
        <v>0</v>
      </c>
      <c r="AJ387" s="5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5">
        <v>0</v>
      </c>
      <c r="AV387" s="303"/>
    </row>
    <row r="388" spans="1:48" ht="19.5" customHeight="1" x14ac:dyDescent="0.25">
      <c r="A388" s="473"/>
      <c r="B388" s="421"/>
      <c r="C388" s="603"/>
      <c r="D388" s="421"/>
      <c r="E388" s="423"/>
      <c r="F388" s="6" t="s">
        <v>19</v>
      </c>
      <c r="G388" s="6" t="s">
        <v>22</v>
      </c>
      <c r="H388" s="6" t="s">
        <v>296</v>
      </c>
      <c r="I388" s="6" t="s">
        <v>296</v>
      </c>
      <c r="J388" s="464"/>
      <c r="K388" s="464"/>
      <c r="L388" s="462"/>
      <c r="M388" s="46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94">
        <v>0</v>
      </c>
      <c r="X388" s="94">
        <v>0</v>
      </c>
      <c r="Y388" s="94">
        <v>0</v>
      </c>
      <c r="Z388" s="94">
        <v>0</v>
      </c>
      <c r="AA388" s="94">
        <v>0</v>
      </c>
      <c r="AB388" s="94">
        <v>0</v>
      </c>
      <c r="AC388" s="94">
        <v>0</v>
      </c>
      <c r="AD388" s="94">
        <v>0</v>
      </c>
      <c r="AE388" s="94">
        <v>0</v>
      </c>
      <c r="AF388" s="94">
        <v>0</v>
      </c>
      <c r="AG388" s="94">
        <v>0</v>
      </c>
      <c r="AH388" s="5">
        <v>0</v>
      </c>
      <c r="AI388" s="5">
        <v>0</v>
      </c>
      <c r="AJ388" s="5">
        <v>0</v>
      </c>
      <c r="AK388" s="94">
        <v>0</v>
      </c>
      <c r="AL388" s="94">
        <v>0</v>
      </c>
      <c r="AM388" s="94">
        <v>0</v>
      </c>
      <c r="AN388" s="94">
        <v>0</v>
      </c>
      <c r="AO388" s="94">
        <v>0</v>
      </c>
      <c r="AP388" s="94">
        <v>0</v>
      </c>
      <c r="AQ388" s="94">
        <v>0</v>
      </c>
      <c r="AR388" s="94">
        <v>0</v>
      </c>
      <c r="AS388" s="94">
        <v>0</v>
      </c>
      <c r="AT388" s="94">
        <v>0</v>
      </c>
      <c r="AU388" s="5">
        <v>0</v>
      </c>
      <c r="AV388" s="303"/>
    </row>
    <row r="389" spans="1:48" ht="19.5" customHeight="1" x14ac:dyDescent="0.25">
      <c r="A389" s="473"/>
      <c r="B389" s="421"/>
      <c r="C389" s="603"/>
      <c r="D389" s="421"/>
      <c r="E389" s="423"/>
      <c r="F389" s="423" t="s">
        <v>39</v>
      </c>
      <c r="G389" s="423" t="s">
        <v>21</v>
      </c>
      <c r="H389" s="423" t="s">
        <v>296</v>
      </c>
      <c r="I389" s="423" t="s">
        <v>296</v>
      </c>
      <c r="J389" s="464"/>
      <c r="K389" s="464"/>
      <c r="L389" s="462"/>
      <c r="M389" s="46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5">
        <v>0</v>
      </c>
      <c r="AI389" s="5">
        <v>0</v>
      </c>
      <c r="AJ389" s="5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5">
        <v>0</v>
      </c>
      <c r="AV389" s="303"/>
    </row>
    <row r="390" spans="1:48" ht="19.5" customHeight="1" x14ac:dyDescent="0.25">
      <c r="A390" s="473"/>
      <c r="B390" s="421"/>
      <c r="C390" s="603"/>
      <c r="D390" s="421"/>
      <c r="E390" s="423"/>
      <c r="F390" s="423"/>
      <c r="G390" s="423"/>
      <c r="H390" s="423"/>
      <c r="I390" s="423"/>
      <c r="J390" s="464"/>
      <c r="K390" s="464"/>
      <c r="L390" s="462"/>
      <c r="M390" s="46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5">
        <v>0</v>
      </c>
      <c r="AI390" s="5">
        <v>0</v>
      </c>
      <c r="AJ390" s="5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5">
        <v>0</v>
      </c>
      <c r="AV390" s="303"/>
    </row>
    <row r="391" spans="1:48" ht="18" customHeight="1" x14ac:dyDescent="0.25">
      <c r="A391" s="473"/>
      <c r="B391" s="421"/>
      <c r="C391" s="603"/>
      <c r="D391" s="421"/>
      <c r="E391" s="423"/>
      <c r="F391" s="423"/>
      <c r="G391" s="423"/>
      <c r="H391" s="423"/>
      <c r="I391" s="423"/>
      <c r="J391" s="464"/>
      <c r="K391" s="464"/>
      <c r="L391" s="462"/>
      <c r="M391" s="46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5">
        <v>0</v>
      </c>
      <c r="AI391" s="5">
        <v>0</v>
      </c>
      <c r="AJ391" s="5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5">
        <v>0</v>
      </c>
      <c r="AV391" s="303"/>
    </row>
    <row r="392" spans="1:48" ht="17.25" customHeight="1" x14ac:dyDescent="0.25">
      <c r="A392" s="473"/>
      <c r="B392" s="421"/>
      <c r="C392" s="603"/>
      <c r="D392" s="421"/>
      <c r="E392" s="423"/>
      <c r="F392" s="423"/>
      <c r="G392" s="423"/>
      <c r="H392" s="423"/>
      <c r="I392" s="423"/>
      <c r="J392" s="464"/>
      <c r="K392" s="464"/>
      <c r="L392" s="462"/>
      <c r="M392" s="462"/>
      <c r="N392" s="231">
        <f t="shared" ref="N392:T392" si="162">SUM(N387:N391)</f>
        <v>0.29718</v>
      </c>
      <c r="O392" s="231">
        <f t="shared" si="162"/>
        <v>1.63984</v>
      </c>
      <c r="P392" s="231">
        <f t="shared" si="162"/>
        <v>0</v>
      </c>
      <c r="Q392" s="231">
        <f t="shared" si="162"/>
        <v>0</v>
      </c>
      <c r="R392" s="231">
        <f t="shared" si="162"/>
        <v>0</v>
      </c>
      <c r="S392" s="231">
        <f t="shared" si="162"/>
        <v>0</v>
      </c>
      <c r="T392" s="231">
        <f t="shared" si="162"/>
        <v>0</v>
      </c>
      <c r="U392" s="232">
        <f t="shared" si="149"/>
        <v>1.93702</v>
      </c>
      <c r="V392" s="232" t="s">
        <v>11</v>
      </c>
      <c r="W392" s="194">
        <f t="shared" ref="W392:AU392" si="163">SUM(W387:W391)</f>
        <v>0</v>
      </c>
      <c r="X392" s="194">
        <f t="shared" si="163"/>
        <v>0</v>
      </c>
      <c r="Y392" s="194">
        <f t="shared" si="163"/>
        <v>0</v>
      </c>
      <c r="Z392" s="194">
        <f t="shared" si="163"/>
        <v>0</v>
      </c>
      <c r="AA392" s="194">
        <f t="shared" si="163"/>
        <v>0</v>
      </c>
      <c r="AB392" s="194">
        <f t="shared" si="163"/>
        <v>0</v>
      </c>
      <c r="AC392" s="194">
        <f t="shared" si="163"/>
        <v>0</v>
      </c>
      <c r="AD392" s="194">
        <f t="shared" si="163"/>
        <v>0</v>
      </c>
      <c r="AE392" s="194">
        <f t="shared" si="163"/>
        <v>0</v>
      </c>
      <c r="AF392" s="194">
        <f t="shared" si="163"/>
        <v>0</v>
      </c>
      <c r="AG392" s="194">
        <f t="shared" si="163"/>
        <v>0</v>
      </c>
      <c r="AH392" s="231">
        <f t="shared" si="163"/>
        <v>0</v>
      </c>
      <c r="AI392" s="231">
        <f t="shared" si="163"/>
        <v>0</v>
      </c>
      <c r="AJ392" s="231">
        <f t="shared" si="163"/>
        <v>0</v>
      </c>
      <c r="AK392" s="194">
        <f t="shared" si="163"/>
        <v>0</v>
      </c>
      <c r="AL392" s="194">
        <f t="shared" si="163"/>
        <v>0</v>
      </c>
      <c r="AM392" s="194">
        <f t="shared" si="163"/>
        <v>0</v>
      </c>
      <c r="AN392" s="194">
        <f t="shared" si="163"/>
        <v>0</v>
      </c>
      <c r="AO392" s="194">
        <f t="shared" si="163"/>
        <v>0</v>
      </c>
      <c r="AP392" s="194">
        <f t="shared" si="163"/>
        <v>0</v>
      </c>
      <c r="AQ392" s="194">
        <f t="shared" si="163"/>
        <v>0</v>
      </c>
      <c r="AR392" s="194">
        <f t="shared" si="163"/>
        <v>0</v>
      </c>
      <c r="AS392" s="194">
        <f t="shared" si="163"/>
        <v>0</v>
      </c>
      <c r="AT392" s="194">
        <f t="shared" si="163"/>
        <v>0</v>
      </c>
      <c r="AU392" s="231">
        <f t="shared" si="163"/>
        <v>0</v>
      </c>
      <c r="AV392" s="329"/>
    </row>
    <row r="393" spans="1:48" ht="19.5" customHeight="1" x14ac:dyDescent="0.25">
      <c r="A393" s="473"/>
      <c r="B393" s="421" t="s">
        <v>252</v>
      </c>
      <c r="C393" s="603" t="s">
        <v>113</v>
      </c>
      <c r="D393" s="421" t="s">
        <v>273</v>
      </c>
      <c r="E393" s="423" t="s">
        <v>144</v>
      </c>
      <c r="F393" s="6" t="s">
        <v>18</v>
      </c>
      <c r="G393" s="6" t="s">
        <v>20</v>
      </c>
      <c r="H393" s="6" t="s">
        <v>296</v>
      </c>
      <c r="I393" s="6" t="s">
        <v>296</v>
      </c>
      <c r="J393" s="464">
        <v>2019</v>
      </c>
      <c r="K393" s="464">
        <v>2023</v>
      </c>
      <c r="L393" s="462">
        <v>47.437759999999997</v>
      </c>
      <c r="M393" s="462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94">
        <v>18622.57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0</v>
      </c>
      <c r="AF393" s="94">
        <v>0</v>
      </c>
      <c r="AG393" s="94">
        <v>0</v>
      </c>
      <c r="AH393" s="5">
        <v>0</v>
      </c>
      <c r="AI393" s="5">
        <v>0</v>
      </c>
      <c r="AJ393" s="5">
        <v>0</v>
      </c>
      <c r="AK393" s="94">
        <v>0</v>
      </c>
      <c r="AL393" s="94">
        <v>0</v>
      </c>
      <c r="AM393" s="94">
        <v>0</v>
      </c>
      <c r="AN393" s="94">
        <v>0</v>
      </c>
      <c r="AO393" s="94">
        <v>0</v>
      </c>
      <c r="AP393" s="94">
        <v>0</v>
      </c>
      <c r="AQ393" s="94">
        <v>0</v>
      </c>
      <c r="AR393" s="94">
        <v>0</v>
      </c>
      <c r="AS393" s="94">
        <v>0</v>
      </c>
      <c r="AT393" s="94">
        <v>0</v>
      </c>
      <c r="AU393" s="5">
        <v>0</v>
      </c>
      <c r="AV393" s="303"/>
    </row>
    <row r="394" spans="1:48" ht="19.5" customHeight="1" x14ac:dyDescent="0.25">
      <c r="A394" s="473"/>
      <c r="B394" s="421"/>
      <c r="C394" s="603"/>
      <c r="D394" s="421"/>
      <c r="E394" s="423"/>
      <c r="F394" s="6" t="s">
        <v>19</v>
      </c>
      <c r="G394" s="6" t="s">
        <v>22</v>
      </c>
      <c r="H394" s="6" t="s">
        <v>296</v>
      </c>
      <c r="I394" s="6" t="s">
        <v>296</v>
      </c>
      <c r="J394" s="464"/>
      <c r="K394" s="464"/>
      <c r="L394" s="462"/>
      <c r="M394" s="46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5">
        <v>0</v>
      </c>
      <c r="AI394" s="5">
        <v>0</v>
      </c>
      <c r="AJ394" s="5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5">
        <v>0</v>
      </c>
      <c r="AV394" s="303"/>
    </row>
    <row r="395" spans="1:48" ht="19.5" customHeight="1" x14ac:dyDescent="0.25">
      <c r="A395" s="473"/>
      <c r="B395" s="421"/>
      <c r="C395" s="603"/>
      <c r="D395" s="421"/>
      <c r="E395" s="423"/>
      <c r="F395" s="423" t="s">
        <v>39</v>
      </c>
      <c r="G395" s="423" t="s">
        <v>21</v>
      </c>
      <c r="H395" s="423" t="s">
        <v>296</v>
      </c>
      <c r="I395" s="423" t="s">
        <v>296</v>
      </c>
      <c r="J395" s="464"/>
      <c r="K395" s="464"/>
      <c r="L395" s="462"/>
      <c r="M395" s="46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5">
        <v>0</v>
      </c>
      <c r="AI395" s="5">
        <v>0</v>
      </c>
      <c r="AJ395" s="5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0</v>
      </c>
      <c r="AQ395" s="94">
        <v>0</v>
      </c>
      <c r="AR395" s="94">
        <v>0</v>
      </c>
      <c r="AS395" s="94">
        <v>0</v>
      </c>
      <c r="AT395" s="94">
        <v>0</v>
      </c>
      <c r="AU395" s="5">
        <v>0</v>
      </c>
      <c r="AV395" s="303"/>
    </row>
    <row r="396" spans="1:48" ht="19.5" customHeight="1" x14ac:dyDescent="0.25">
      <c r="A396" s="473"/>
      <c r="B396" s="421"/>
      <c r="C396" s="603"/>
      <c r="D396" s="421"/>
      <c r="E396" s="423"/>
      <c r="F396" s="423"/>
      <c r="G396" s="423"/>
      <c r="H396" s="423"/>
      <c r="I396" s="423"/>
      <c r="J396" s="464"/>
      <c r="K396" s="464"/>
      <c r="L396" s="462"/>
      <c r="M396" s="46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5">
        <v>0</v>
      </c>
      <c r="AI396" s="5">
        <v>0</v>
      </c>
      <c r="AJ396" s="5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5">
        <v>0</v>
      </c>
      <c r="AV396" s="303"/>
    </row>
    <row r="397" spans="1:48" ht="18" customHeight="1" x14ac:dyDescent="0.25">
      <c r="A397" s="473"/>
      <c r="B397" s="421"/>
      <c r="C397" s="603"/>
      <c r="D397" s="421"/>
      <c r="E397" s="423"/>
      <c r="F397" s="423"/>
      <c r="G397" s="423"/>
      <c r="H397" s="423"/>
      <c r="I397" s="423"/>
      <c r="J397" s="464"/>
      <c r="K397" s="464"/>
      <c r="L397" s="462"/>
      <c r="M397" s="46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5">
        <v>0</v>
      </c>
      <c r="AI397" s="5">
        <v>0</v>
      </c>
      <c r="AJ397" s="5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5">
        <v>0</v>
      </c>
      <c r="AV397" s="303"/>
    </row>
    <row r="398" spans="1:48" ht="17.25" customHeight="1" x14ac:dyDescent="0.25">
      <c r="A398" s="473"/>
      <c r="B398" s="421"/>
      <c r="C398" s="603"/>
      <c r="D398" s="421"/>
      <c r="E398" s="423"/>
      <c r="F398" s="423"/>
      <c r="G398" s="423"/>
      <c r="H398" s="423"/>
      <c r="I398" s="423"/>
      <c r="J398" s="464"/>
      <c r="K398" s="464"/>
      <c r="L398" s="462"/>
      <c r="M398" s="462"/>
      <c r="N398" s="231">
        <f t="shared" ref="N398:T398" si="166">SUM(N393:N397)</f>
        <v>2.7614399999999999</v>
      </c>
      <c r="O398" s="231">
        <f t="shared" si="166"/>
        <v>9.6296700000000008</v>
      </c>
      <c r="P398" s="231">
        <f t="shared" si="166"/>
        <v>2.6059899999999998</v>
      </c>
      <c r="Q398" s="231">
        <f t="shared" si="166"/>
        <v>18.62257</v>
      </c>
      <c r="R398" s="231">
        <f t="shared" si="166"/>
        <v>13.81809</v>
      </c>
      <c r="S398" s="231">
        <f t="shared" si="166"/>
        <v>0</v>
      </c>
      <c r="T398" s="231">
        <f t="shared" si="166"/>
        <v>0</v>
      </c>
      <c r="U398" s="232">
        <f t="shared" si="165"/>
        <v>47.437759999999997</v>
      </c>
      <c r="V398" s="232" t="s">
        <v>11</v>
      </c>
      <c r="W398" s="194">
        <f t="shared" ref="W398:AU398" si="167">SUM(W393:W397)</f>
        <v>18622.57</v>
      </c>
      <c r="X398" s="194">
        <f t="shared" si="167"/>
        <v>0</v>
      </c>
      <c r="Y398" s="194">
        <f t="shared" si="167"/>
        <v>0</v>
      </c>
      <c r="Z398" s="194">
        <f t="shared" si="167"/>
        <v>0</v>
      </c>
      <c r="AA398" s="194">
        <f t="shared" si="167"/>
        <v>0</v>
      </c>
      <c r="AB398" s="194">
        <f t="shared" si="167"/>
        <v>0</v>
      </c>
      <c r="AC398" s="194">
        <f t="shared" si="167"/>
        <v>0</v>
      </c>
      <c r="AD398" s="194">
        <f t="shared" si="167"/>
        <v>0</v>
      </c>
      <c r="AE398" s="194">
        <f t="shared" si="167"/>
        <v>0</v>
      </c>
      <c r="AF398" s="194">
        <f t="shared" si="167"/>
        <v>0</v>
      </c>
      <c r="AG398" s="194">
        <f t="shared" si="167"/>
        <v>0</v>
      </c>
      <c r="AH398" s="231">
        <f t="shared" si="167"/>
        <v>0</v>
      </c>
      <c r="AI398" s="231">
        <f t="shared" si="167"/>
        <v>0</v>
      </c>
      <c r="AJ398" s="231">
        <f t="shared" si="167"/>
        <v>0</v>
      </c>
      <c r="AK398" s="194">
        <f t="shared" si="167"/>
        <v>0</v>
      </c>
      <c r="AL398" s="194">
        <f t="shared" si="167"/>
        <v>0</v>
      </c>
      <c r="AM398" s="194">
        <f t="shared" si="167"/>
        <v>0</v>
      </c>
      <c r="AN398" s="194">
        <f t="shared" si="167"/>
        <v>0</v>
      </c>
      <c r="AO398" s="194">
        <f t="shared" si="167"/>
        <v>0</v>
      </c>
      <c r="AP398" s="194">
        <f t="shared" si="167"/>
        <v>0</v>
      </c>
      <c r="AQ398" s="194">
        <f t="shared" si="167"/>
        <v>0</v>
      </c>
      <c r="AR398" s="194">
        <f t="shared" si="167"/>
        <v>0</v>
      </c>
      <c r="AS398" s="194">
        <f t="shared" si="167"/>
        <v>0</v>
      </c>
      <c r="AT398" s="194">
        <f t="shared" si="167"/>
        <v>0</v>
      </c>
      <c r="AU398" s="231">
        <f t="shared" si="167"/>
        <v>0</v>
      </c>
      <c r="AV398" s="329"/>
    </row>
    <row r="399" spans="1:48" ht="19.5" customHeight="1" x14ac:dyDescent="0.25">
      <c r="A399" s="473"/>
      <c r="B399" s="421" t="s">
        <v>253</v>
      </c>
      <c r="C399" s="603" t="s">
        <v>114</v>
      </c>
      <c r="D399" s="421" t="s">
        <v>272</v>
      </c>
      <c r="E399" s="423" t="s">
        <v>145</v>
      </c>
      <c r="F399" s="6" t="s">
        <v>18</v>
      </c>
      <c r="G399" s="6" t="s">
        <v>20</v>
      </c>
      <c r="H399" s="6" t="s">
        <v>296</v>
      </c>
      <c r="I399" s="6" t="s">
        <v>296</v>
      </c>
      <c r="J399" s="464">
        <v>2020</v>
      </c>
      <c r="K399" s="464">
        <v>2020</v>
      </c>
      <c r="L399" s="462">
        <v>28.99</v>
      </c>
      <c r="M399" s="462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5">
        <v>0</v>
      </c>
      <c r="AI399" s="5">
        <v>0</v>
      </c>
      <c r="AJ399" s="5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0</v>
      </c>
      <c r="AS399" s="94">
        <v>0</v>
      </c>
      <c r="AT399" s="94">
        <v>0</v>
      </c>
      <c r="AU399" s="5">
        <v>0</v>
      </c>
      <c r="AV399" s="583" t="s">
        <v>999</v>
      </c>
    </row>
    <row r="400" spans="1:48" ht="19.5" customHeight="1" x14ac:dyDescent="0.25">
      <c r="A400" s="473"/>
      <c r="B400" s="421"/>
      <c r="C400" s="603"/>
      <c r="D400" s="421"/>
      <c r="E400" s="423"/>
      <c r="F400" s="6" t="s">
        <v>19</v>
      </c>
      <c r="G400" s="6" t="s">
        <v>22</v>
      </c>
      <c r="H400" s="6" t="s">
        <v>296</v>
      </c>
      <c r="I400" s="6" t="s">
        <v>296</v>
      </c>
      <c r="J400" s="464"/>
      <c r="K400" s="464"/>
      <c r="L400" s="462"/>
      <c r="M400" s="46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5">
        <v>0</v>
      </c>
      <c r="AI400" s="5">
        <v>0</v>
      </c>
      <c r="AJ400" s="5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5">
        <v>0</v>
      </c>
      <c r="AV400" s="584"/>
    </row>
    <row r="401" spans="1:48" ht="19.5" customHeight="1" x14ac:dyDescent="0.25">
      <c r="A401" s="473"/>
      <c r="B401" s="421"/>
      <c r="C401" s="603"/>
      <c r="D401" s="421"/>
      <c r="E401" s="423"/>
      <c r="F401" s="423" t="s">
        <v>39</v>
      </c>
      <c r="G401" s="423" t="s">
        <v>21</v>
      </c>
      <c r="H401" s="423" t="s">
        <v>296</v>
      </c>
      <c r="I401" s="423" t="s">
        <v>296</v>
      </c>
      <c r="J401" s="464"/>
      <c r="K401" s="464"/>
      <c r="L401" s="462"/>
      <c r="M401" s="46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5">
        <v>0</v>
      </c>
      <c r="AI401" s="5">
        <v>0</v>
      </c>
      <c r="AJ401" s="5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5">
        <v>0</v>
      </c>
      <c r="AV401" s="584"/>
    </row>
    <row r="402" spans="1:48" ht="19.5" customHeight="1" x14ac:dyDescent="0.25">
      <c r="A402" s="473"/>
      <c r="B402" s="421"/>
      <c r="C402" s="603"/>
      <c r="D402" s="421"/>
      <c r="E402" s="423"/>
      <c r="F402" s="423"/>
      <c r="G402" s="423"/>
      <c r="H402" s="423"/>
      <c r="I402" s="423"/>
      <c r="J402" s="464"/>
      <c r="K402" s="464"/>
      <c r="L402" s="462"/>
      <c r="M402" s="46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5">
        <v>0</v>
      </c>
      <c r="AI402" s="5">
        <v>0</v>
      </c>
      <c r="AJ402" s="5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5">
        <v>0</v>
      </c>
      <c r="AV402" s="584"/>
    </row>
    <row r="403" spans="1:48" ht="18" customHeight="1" x14ac:dyDescent="0.25">
      <c r="A403" s="473"/>
      <c r="B403" s="421"/>
      <c r="C403" s="603"/>
      <c r="D403" s="421"/>
      <c r="E403" s="423"/>
      <c r="F403" s="423"/>
      <c r="G403" s="423"/>
      <c r="H403" s="423"/>
      <c r="I403" s="423"/>
      <c r="J403" s="464"/>
      <c r="K403" s="464"/>
      <c r="L403" s="462"/>
      <c r="M403" s="46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5">
        <v>0</v>
      </c>
      <c r="AI403" s="5">
        <v>0</v>
      </c>
      <c r="AJ403" s="5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5">
        <v>0</v>
      </c>
      <c r="AV403" s="585"/>
    </row>
    <row r="404" spans="1:48" ht="17.25" customHeight="1" x14ac:dyDescent="0.25">
      <c r="A404" s="473"/>
      <c r="B404" s="421"/>
      <c r="C404" s="603"/>
      <c r="D404" s="421"/>
      <c r="E404" s="423"/>
      <c r="F404" s="423"/>
      <c r="G404" s="423"/>
      <c r="H404" s="423"/>
      <c r="I404" s="423"/>
      <c r="J404" s="464"/>
      <c r="K404" s="464"/>
      <c r="L404" s="462"/>
      <c r="M404" s="462"/>
      <c r="N404" s="231">
        <f t="shared" ref="N404:T404" si="169">SUM(N399:N403)</f>
        <v>0</v>
      </c>
      <c r="O404" s="231">
        <f t="shared" si="169"/>
        <v>10.15</v>
      </c>
      <c r="P404" s="231">
        <f t="shared" si="169"/>
        <v>18.84</v>
      </c>
      <c r="Q404" s="231">
        <f t="shared" si="169"/>
        <v>0</v>
      </c>
      <c r="R404" s="231">
        <f t="shared" si="169"/>
        <v>0</v>
      </c>
      <c r="S404" s="231">
        <f t="shared" si="169"/>
        <v>0</v>
      </c>
      <c r="T404" s="231">
        <f t="shared" si="169"/>
        <v>0</v>
      </c>
      <c r="U404" s="232">
        <f t="shared" si="165"/>
        <v>28.990000000000002</v>
      </c>
      <c r="V404" s="232" t="s">
        <v>11</v>
      </c>
      <c r="W404" s="194">
        <f t="shared" ref="W404:AU404" si="170">SUM(W399:W403)</f>
        <v>0</v>
      </c>
      <c r="X404" s="194">
        <f t="shared" si="170"/>
        <v>0</v>
      </c>
      <c r="Y404" s="194">
        <f t="shared" si="170"/>
        <v>0</v>
      </c>
      <c r="Z404" s="194">
        <f t="shared" si="170"/>
        <v>0</v>
      </c>
      <c r="AA404" s="194">
        <f t="shared" si="170"/>
        <v>0</v>
      </c>
      <c r="AB404" s="194">
        <f t="shared" si="170"/>
        <v>0</v>
      </c>
      <c r="AC404" s="194">
        <f t="shared" si="170"/>
        <v>0</v>
      </c>
      <c r="AD404" s="194">
        <f t="shared" si="170"/>
        <v>0</v>
      </c>
      <c r="AE404" s="194">
        <f t="shared" si="170"/>
        <v>0</v>
      </c>
      <c r="AF404" s="194">
        <f t="shared" si="170"/>
        <v>0</v>
      </c>
      <c r="AG404" s="194">
        <f t="shared" si="170"/>
        <v>0</v>
      </c>
      <c r="AH404" s="231">
        <f t="shared" si="170"/>
        <v>0</v>
      </c>
      <c r="AI404" s="231">
        <f t="shared" si="170"/>
        <v>0</v>
      </c>
      <c r="AJ404" s="231">
        <f t="shared" si="170"/>
        <v>0</v>
      </c>
      <c r="AK404" s="194">
        <f t="shared" si="170"/>
        <v>0</v>
      </c>
      <c r="AL404" s="194">
        <f t="shared" si="170"/>
        <v>0</v>
      </c>
      <c r="AM404" s="194">
        <f t="shared" si="170"/>
        <v>0</v>
      </c>
      <c r="AN404" s="194">
        <f t="shared" si="170"/>
        <v>0</v>
      </c>
      <c r="AO404" s="194">
        <f t="shared" si="170"/>
        <v>0</v>
      </c>
      <c r="AP404" s="194">
        <f t="shared" si="170"/>
        <v>0</v>
      </c>
      <c r="AQ404" s="194">
        <f t="shared" si="170"/>
        <v>0</v>
      </c>
      <c r="AR404" s="194">
        <f t="shared" si="170"/>
        <v>0</v>
      </c>
      <c r="AS404" s="194">
        <f t="shared" si="170"/>
        <v>0</v>
      </c>
      <c r="AT404" s="194">
        <f t="shared" si="170"/>
        <v>0</v>
      </c>
      <c r="AU404" s="231">
        <f t="shared" si="170"/>
        <v>0</v>
      </c>
      <c r="AV404" s="329"/>
    </row>
    <row r="405" spans="1:48" ht="19.5" customHeight="1" x14ac:dyDescent="0.25">
      <c r="A405" s="473"/>
      <c r="B405" s="421" t="s">
        <v>254</v>
      </c>
      <c r="C405" s="603" t="s">
        <v>115</v>
      </c>
      <c r="D405" s="421" t="s">
        <v>274</v>
      </c>
      <c r="E405" s="423" t="s">
        <v>146</v>
      </c>
      <c r="F405" s="6" t="s">
        <v>18</v>
      </c>
      <c r="G405" s="6" t="s">
        <v>20</v>
      </c>
      <c r="H405" s="6" t="s">
        <v>296</v>
      </c>
      <c r="I405" s="6" t="s">
        <v>296</v>
      </c>
      <c r="J405" s="464">
        <v>2021</v>
      </c>
      <c r="K405" s="464">
        <v>2022</v>
      </c>
      <c r="L405" s="462">
        <v>2.90638</v>
      </c>
      <c r="M405" s="462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94">
        <v>2820.43</v>
      </c>
      <c r="X405" s="94">
        <f t="shared" ref="X405:AS405" si="172">SUM(X406:X406)</f>
        <v>0</v>
      </c>
      <c r="Y405" s="94">
        <f t="shared" si="172"/>
        <v>0</v>
      </c>
      <c r="Z405" s="94">
        <f t="shared" si="172"/>
        <v>0</v>
      </c>
      <c r="AA405" s="94">
        <f t="shared" si="172"/>
        <v>0</v>
      </c>
      <c r="AB405" s="94">
        <f t="shared" si="172"/>
        <v>0</v>
      </c>
      <c r="AC405" s="94">
        <f t="shared" si="172"/>
        <v>0</v>
      </c>
      <c r="AD405" s="94">
        <f t="shared" si="172"/>
        <v>0</v>
      </c>
      <c r="AE405" s="94">
        <f t="shared" si="172"/>
        <v>0</v>
      </c>
      <c r="AF405" s="94">
        <f t="shared" si="172"/>
        <v>0</v>
      </c>
      <c r="AG405" s="94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94">
        <f t="shared" si="172"/>
        <v>3654.06</v>
      </c>
      <c r="AL405" s="94">
        <f t="shared" si="172"/>
        <v>0</v>
      </c>
      <c r="AM405" s="94">
        <f t="shared" si="172"/>
        <v>0</v>
      </c>
      <c r="AN405" s="94">
        <f t="shared" si="172"/>
        <v>0</v>
      </c>
      <c r="AO405" s="94">
        <f t="shared" si="172"/>
        <v>0</v>
      </c>
      <c r="AP405" s="94">
        <f t="shared" si="172"/>
        <v>0</v>
      </c>
      <c r="AQ405" s="94">
        <f t="shared" si="172"/>
        <v>0</v>
      </c>
      <c r="AR405" s="94">
        <f t="shared" si="172"/>
        <v>0</v>
      </c>
      <c r="AS405" s="94">
        <f t="shared" si="172"/>
        <v>0</v>
      </c>
      <c r="AT405" s="94">
        <v>0</v>
      </c>
      <c r="AU405" s="5">
        <v>0</v>
      </c>
      <c r="AV405" s="583" t="s">
        <v>999</v>
      </c>
    </row>
    <row r="406" spans="1:48" s="276" customFormat="1" ht="19.5" hidden="1" customHeight="1" x14ac:dyDescent="0.2">
      <c r="A406" s="473"/>
      <c r="B406" s="421"/>
      <c r="C406" s="603"/>
      <c r="D406" s="421"/>
      <c r="E406" s="423"/>
      <c r="F406" s="273"/>
      <c r="G406" s="273"/>
      <c r="H406" s="273"/>
      <c r="I406" s="273"/>
      <c r="J406" s="464"/>
      <c r="K406" s="464"/>
      <c r="L406" s="462"/>
      <c r="M406" s="462"/>
      <c r="N406" s="274"/>
      <c r="O406" s="274"/>
      <c r="P406" s="274"/>
      <c r="Q406" s="274"/>
      <c r="R406" s="274"/>
      <c r="S406" s="274"/>
      <c r="T406" s="274"/>
      <c r="U406" s="274"/>
      <c r="V406" s="280" t="s">
        <v>933</v>
      </c>
      <c r="W406" s="275"/>
      <c r="X406" s="275"/>
      <c r="Y406" s="275"/>
      <c r="Z406" s="275"/>
      <c r="AA406" s="275"/>
      <c r="AB406" s="275"/>
      <c r="AC406" s="275"/>
      <c r="AD406" s="275"/>
      <c r="AE406" s="275"/>
      <c r="AF406" s="275"/>
      <c r="AG406" s="275"/>
      <c r="AH406" s="274"/>
      <c r="AI406" s="274"/>
      <c r="AJ406" s="274"/>
      <c r="AK406" s="275">
        <v>3654.06</v>
      </c>
      <c r="AL406" s="275"/>
      <c r="AM406" s="275"/>
      <c r="AN406" s="275"/>
      <c r="AO406" s="275"/>
      <c r="AP406" s="275"/>
      <c r="AQ406" s="275"/>
      <c r="AR406" s="275"/>
      <c r="AS406" s="275"/>
      <c r="AT406" s="275"/>
      <c r="AU406" s="274"/>
      <c r="AV406" s="584"/>
    </row>
    <row r="407" spans="1:48" ht="19.5" customHeight="1" x14ac:dyDescent="0.25">
      <c r="A407" s="473"/>
      <c r="B407" s="421"/>
      <c r="C407" s="603"/>
      <c r="D407" s="421"/>
      <c r="E407" s="423"/>
      <c r="F407" s="6" t="s">
        <v>19</v>
      </c>
      <c r="G407" s="6" t="s">
        <v>22</v>
      </c>
      <c r="H407" s="6" t="s">
        <v>296</v>
      </c>
      <c r="I407" s="6" t="s">
        <v>296</v>
      </c>
      <c r="J407" s="464"/>
      <c r="K407" s="464"/>
      <c r="L407" s="462"/>
      <c r="M407" s="46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5">
        <v>0</v>
      </c>
      <c r="AI407" s="5">
        <v>0</v>
      </c>
      <c r="AJ407" s="5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5">
        <v>0</v>
      </c>
      <c r="AV407" s="584"/>
    </row>
    <row r="408" spans="1:48" ht="19.5" customHeight="1" x14ac:dyDescent="0.25">
      <c r="A408" s="473"/>
      <c r="B408" s="421"/>
      <c r="C408" s="603"/>
      <c r="D408" s="421"/>
      <c r="E408" s="423"/>
      <c r="F408" s="423" t="s">
        <v>39</v>
      </c>
      <c r="G408" s="423" t="s">
        <v>21</v>
      </c>
      <c r="H408" s="423" t="s">
        <v>296</v>
      </c>
      <c r="I408" s="423" t="s">
        <v>296</v>
      </c>
      <c r="J408" s="464"/>
      <c r="K408" s="464"/>
      <c r="L408" s="462"/>
      <c r="M408" s="46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5">
        <v>0</v>
      </c>
      <c r="AI408" s="5">
        <v>0</v>
      </c>
      <c r="AJ408" s="5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5">
        <v>0</v>
      </c>
      <c r="AV408" s="587"/>
    </row>
    <row r="409" spans="1:48" ht="19.5" customHeight="1" x14ac:dyDescent="0.25">
      <c r="A409" s="473"/>
      <c r="B409" s="421"/>
      <c r="C409" s="603"/>
      <c r="D409" s="421"/>
      <c r="E409" s="423"/>
      <c r="F409" s="423"/>
      <c r="G409" s="423"/>
      <c r="H409" s="423"/>
      <c r="I409" s="423"/>
      <c r="J409" s="464"/>
      <c r="K409" s="464"/>
      <c r="L409" s="462"/>
      <c r="M409" s="46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5">
        <v>0</v>
      </c>
      <c r="AI409" s="5">
        <v>0</v>
      </c>
      <c r="AJ409" s="5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5">
        <v>0</v>
      </c>
      <c r="AV409" s="587"/>
    </row>
    <row r="410" spans="1:48" ht="18" customHeight="1" x14ac:dyDescent="0.25">
      <c r="A410" s="473"/>
      <c r="B410" s="421"/>
      <c r="C410" s="603"/>
      <c r="D410" s="421"/>
      <c r="E410" s="423"/>
      <c r="F410" s="423"/>
      <c r="G410" s="423"/>
      <c r="H410" s="423"/>
      <c r="I410" s="423"/>
      <c r="J410" s="464"/>
      <c r="K410" s="464"/>
      <c r="L410" s="462"/>
      <c r="M410" s="46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0</v>
      </c>
      <c r="AF410" s="94">
        <v>0</v>
      </c>
      <c r="AG410" s="94">
        <v>0</v>
      </c>
      <c r="AH410" s="5">
        <v>0</v>
      </c>
      <c r="AI410" s="5">
        <v>0</v>
      </c>
      <c r="AJ410" s="5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0</v>
      </c>
      <c r="AQ410" s="94">
        <v>0</v>
      </c>
      <c r="AR410" s="94">
        <v>0</v>
      </c>
      <c r="AS410" s="94">
        <v>0</v>
      </c>
      <c r="AT410" s="94">
        <v>0</v>
      </c>
      <c r="AU410" s="5">
        <v>0</v>
      </c>
      <c r="AV410" s="586"/>
    </row>
    <row r="411" spans="1:48" ht="17.25" customHeight="1" x14ac:dyDescent="0.25">
      <c r="A411" s="473"/>
      <c r="B411" s="421"/>
      <c r="C411" s="603"/>
      <c r="D411" s="421"/>
      <c r="E411" s="423"/>
      <c r="F411" s="423"/>
      <c r="G411" s="423"/>
      <c r="H411" s="423"/>
      <c r="I411" s="423"/>
      <c r="J411" s="464"/>
      <c r="K411" s="464"/>
      <c r="L411" s="462"/>
      <c r="M411" s="462"/>
      <c r="N411" s="231">
        <f t="shared" ref="N411:T411" si="173">SUM(N405:N410)</f>
        <v>0</v>
      </c>
      <c r="O411" s="231">
        <f t="shared" si="173"/>
        <v>0</v>
      </c>
      <c r="P411" s="231">
        <f t="shared" si="173"/>
        <v>8.5949999999999999E-2</v>
      </c>
      <c r="Q411" s="231">
        <f t="shared" si="173"/>
        <v>2.82043</v>
      </c>
      <c r="R411" s="231">
        <f t="shared" si="173"/>
        <v>0</v>
      </c>
      <c r="S411" s="231">
        <f t="shared" si="173"/>
        <v>0</v>
      </c>
      <c r="T411" s="231">
        <f t="shared" si="173"/>
        <v>0</v>
      </c>
      <c r="U411" s="232">
        <f t="shared" si="165"/>
        <v>2.90638</v>
      </c>
      <c r="V411" s="232" t="s">
        <v>11</v>
      </c>
      <c r="W411" s="194">
        <f t="shared" ref="W411:AU411" si="174">SUM(W405:W410)</f>
        <v>2820.43</v>
      </c>
      <c r="X411" s="194">
        <f t="shared" ref="X411:AK411" si="175">X405+X407+X408+X409+X410</f>
        <v>0</v>
      </c>
      <c r="Y411" s="194">
        <f t="shared" si="175"/>
        <v>0</v>
      </c>
      <c r="Z411" s="194">
        <f t="shared" si="175"/>
        <v>0</v>
      </c>
      <c r="AA411" s="194">
        <f t="shared" si="175"/>
        <v>0</v>
      </c>
      <c r="AB411" s="194">
        <f t="shared" si="175"/>
        <v>0</v>
      </c>
      <c r="AC411" s="194">
        <f t="shared" si="175"/>
        <v>0</v>
      </c>
      <c r="AD411" s="194">
        <f t="shared" si="175"/>
        <v>0</v>
      </c>
      <c r="AE411" s="194">
        <f t="shared" si="175"/>
        <v>0</v>
      </c>
      <c r="AF411" s="194">
        <f t="shared" si="175"/>
        <v>0</v>
      </c>
      <c r="AG411" s="194">
        <f t="shared" si="175"/>
        <v>0</v>
      </c>
      <c r="AH411" s="231">
        <f t="shared" si="175"/>
        <v>0</v>
      </c>
      <c r="AI411" s="231">
        <f t="shared" si="175"/>
        <v>0</v>
      </c>
      <c r="AJ411" s="231">
        <f t="shared" si="175"/>
        <v>0</v>
      </c>
      <c r="AK411" s="194">
        <f t="shared" si="175"/>
        <v>3654.06</v>
      </c>
      <c r="AL411" s="194">
        <v>5264.0290000000005</v>
      </c>
      <c r="AM411" s="194">
        <f t="shared" ref="AM411:AT411" si="176">AM405+AM407+AM408+AM409+AM410</f>
        <v>0</v>
      </c>
      <c r="AN411" s="194">
        <f t="shared" si="176"/>
        <v>0</v>
      </c>
      <c r="AO411" s="194">
        <f t="shared" si="176"/>
        <v>0</v>
      </c>
      <c r="AP411" s="194">
        <f t="shared" si="176"/>
        <v>0</v>
      </c>
      <c r="AQ411" s="194">
        <f t="shared" si="176"/>
        <v>0</v>
      </c>
      <c r="AR411" s="194">
        <f t="shared" si="176"/>
        <v>0</v>
      </c>
      <c r="AS411" s="194">
        <f t="shared" si="176"/>
        <v>0</v>
      </c>
      <c r="AT411" s="194">
        <f t="shared" si="176"/>
        <v>0</v>
      </c>
      <c r="AU411" s="231">
        <f t="shared" si="174"/>
        <v>0</v>
      </c>
      <c r="AV411" s="329"/>
    </row>
    <row r="412" spans="1:48" ht="19.5" customHeight="1" x14ac:dyDescent="0.25">
      <c r="A412" s="473"/>
      <c r="B412" s="421" t="s">
        <v>255</v>
      </c>
      <c r="C412" s="603" t="s">
        <v>116</v>
      </c>
      <c r="D412" s="421" t="s">
        <v>274</v>
      </c>
      <c r="E412" s="423" t="s">
        <v>147</v>
      </c>
      <c r="F412" s="6" t="s">
        <v>18</v>
      </c>
      <c r="G412" s="6" t="s">
        <v>20</v>
      </c>
      <c r="H412" s="6" t="s">
        <v>296</v>
      </c>
      <c r="I412" s="6" t="s">
        <v>296</v>
      </c>
      <c r="J412" s="464">
        <v>2021</v>
      </c>
      <c r="K412" s="464">
        <v>2022</v>
      </c>
      <c r="L412" s="462">
        <v>3.5025499999999998</v>
      </c>
      <c r="M412" s="462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94">
        <v>3423.47</v>
      </c>
      <c r="X412" s="94">
        <f>SUM(X413:X414)</f>
        <v>0</v>
      </c>
      <c r="Y412" s="94">
        <f t="shared" ref="Y412:AT412" si="178">SUM(Y413:Y414)</f>
        <v>0</v>
      </c>
      <c r="Z412" s="94">
        <f t="shared" si="178"/>
        <v>0</v>
      </c>
      <c r="AA412" s="94">
        <f t="shared" si="178"/>
        <v>0</v>
      </c>
      <c r="AB412" s="94">
        <f t="shared" si="178"/>
        <v>0</v>
      </c>
      <c r="AC412" s="94">
        <f t="shared" si="178"/>
        <v>0</v>
      </c>
      <c r="AD412" s="94">
        <f t="shared" si="178"/>
        <v>0</v>
      </c>
      <c r="AE412" s="94">
        <f t="shared" si="178"/>
        <v>0</v>
      </c>
      <c r="AF412" s="94">
        <f t="shared" si="178"/>
        <v>0</v>
      </c>
      <c r="AG412" s="94">
        <f t="shared" si="178"/>
        <v>0</v>
      </c>
      <c r="AH412" s="94">
        <f t="shared" si="178"/>
        <v>0</v>
      </c>
      <c r="AI412" s="94">
        <f t="shared" si="178"/>
        <v>0</v>
      </c>
      <c r="AJ412" s="94">
        <f t="shared" si="178"/>
        <v>0</v>
      </c>
      <c r="AK412" s="94">
        <f t="shared" si="178"/>
        <v>2848.4785499999998</v>
      </c>
      <c r="AL412" s="94">
        <f t="shared" si="178"/>
        <v>0</v>
      </c>
      <c r="AM412" s="94">
        <f t="shared" si="178"/>
        <v>0</v>
      </c>
      <c r="AN412" s="94">
        <f t="shared" si="178"/>
        <v>0</v>
      </c>
      <c r="AO412" s="94">
        <f t="shared" si="178"/>
        <v>0</v>
      </c>
      <c r="AP412" s="94">
        <f t="shared" si="178"/>
        <v>0</v>
      </c>
      <c r="AQ412" s="94">
        <f t="shared" si="178"/>
        <v>0</v>
      </c>
      <c r="AR412" s="94">
        <f t="shared" si="178"/>
        <v>0</v>
      </c>
      <c r="AS412" s="94">
        <f t="shared" si="178"/>
        <v>0</v>
      </c>
      <c r="AT412" s="94">
        <f t="shared" si="178"/>
        <v>0</v>
      </c>
      <c r="AU412" s="5">
        <v>0</v>
      </c>
      <c r="AV412" s="583" t="s">
        <v>999</v>
      </c>
    </row>
    <row r="413" spans="1:48" s="276" customFormat="1" ht="29.25" hidden="1" customHeight="1" x14ac:dyDescent="0.2">
      <c r="A413" s="473"/>
      <c r="B413" s="421"/>
      <c r="C413" s="603"/>
      <c r="D413" s="421"/>
      <c r="E413" s="423"/>
      <c r="F413" s="273"/>
      <c r="G413" s="273"/>
      <c r="H413" s="273"/>
      <c r="I413" s="273"/>
      <c r="J413" s="464"/>
      <c r="K413" s="464"/>
      <c r="L413" s="462"/>
      <c r="M413" s="462"/>
      <c r="N413" s="274"/>
      <c r="O413" s="274"/>
      <c r="P413" s="274"/>
      <c r="Q413" s="274"/>
      <c r="R413" s="274"/>
      <c r="S413" s="274"/>
      <c r="T413" s="274"/>
      <c r="U413" s="274"/>
      <c r="V413" s="279" t="s">
        <v>934</v>
      </c>
      <c r="W413" s="275"/>
      <c r="X413" s="275"/>
      <c r="Y413" s="275"/>
      <c r="Z413" s="275"/>
      <c r="AA413" s="275"/>
      <c r="AB413" s="275"/>
      <c r="AC413" s="275"/>
      <c r="AD413" s="275"/>
      <c r="AE413" s="275"/>
      <c r="AF413" s="275"/>
      <c r="AG413" s="275"/>
      <c r="AH413" s="274"/>
      <c r="AI413" s="274"/>
      <c r="AJ413" s="274"/>
      <c r="AK413" s="275">
        <f>1233.5+1614.97855</f>
        <v>2848.4785499999998</v>
      </c>
      <c r="AL413" s="275"/>
      <c r="AM413" s="275"/>
      <c r="AN413" s="275"/>
      <c r="AO413" s="275"/>
      <c r="AP413" s="275"/>
      <c r="AQ413" s="275"/>
      <c r="AR413" s="275"/>
      <c r="AS413" s="275"/>
      <c r="AT413" s="275"/>
      <c r="AU413" s="274"/>
      <c r="AV413" s="587"/>
    </row>
    <row r="414" spans="1:48" s="235" customFormat="1" ht="19.5" hidden="1" customHeight="1" x14ac:dyDescent="0.25">
      <c r="A414" s="473"/>
      <c r="B414" s="421"/>
      <c r="C414" s="603"/>
      <c r="D414" s="421"/>
      <c r="E414" s="423"/>
      <c r="F414" s="233"/>
      <c r="G414" s="233"/>
      <c r="H414" s="233"/>
      <c r="I414" s="233"/>
      <c r="J414" s="464"/>
      <c r="K414" s="464"/>
      <c r="L414" s="462"/>
      <c r="M414" s="462"/>
      <c r="N414" s="234"/>
      <c r="O414" s="234"/>
      <c r="P414" s="234"/>
      <c r="Q414" s="234"/>
      <c r="R414" s="234"/>
      <c r="S414" s="234"/>
      <c r="T414" s="234"/>
      <c r="U414" s="234"/>
      <c r="V414" s="237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34"/>
      <c r="AI414" s="234"/>
      <c r="AJ414" s="234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34"/>
      <c r="AV414" s="587"/>
    </row>
    <row r="415" spans="1:48" ht="19.5" customHeight="1" x14ac:dyDescent="0.25">
      <c r="A415" s="473"/>
      <c r="B415" s="421"/>
      <c r="C415" s="603"/>
      <c r="D415" s="421"/>
      <c r="E415" s="423"/>
      <c r="F415" s="6" t="s">
        <v>19</v>
      </c>
      <c r="G415" s="6" t="s">
        <v>22</v>
      </c>
      <c r="H415" s="6" t="s">
        <v>296</v>
      </c>
      <c r="I415" s="6" t="s">
        <v>296</v>
      </c>
      <c r="J415" s="464"/>
      <c r="K415" s="464"/>
      <c r="L415" s="462"/>
      <c r="M415" s="46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5">
        <v>0</v>
      </c>
      <c r="AI415" s="5">
        <v>0</v>
      </c>
      <c r="AJ415" s="5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5">
        <v>0</v>
      </c>
      <c r="AV415" s="587"/>
    </row>
    <row r="416" spans="1:48" ht="19.5" customHeight="1" x14ac:dyDescent="0.25">
      <c r="A416" s="473"/>
      <c r="B416" s="421"/>
      <c r="C416" s="603"/>
      <c r="D416" s="421"/>
      <c r="E416" s="423"/>
      <c r="F416" s="423" t="s">
        <v>39</v>
      </c>
      <c r="G416" s="423" t="s">
        <v>21</v>
      </c>
      <c r="H416" s="423" t="s">
        <v>296</v>
      </c>
      <c r="I416" s="423" t="s">
        <v>296</v>
      </c>
      <c r="J416" s="464"/>
      <c r="K416" s="464"/>
      <c r="L416" s="462"/>
      <c r="M416" s="46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5">
        <v>0</v>
      </c>
      <c r="AI416" s="5">
        <v>0</v>
      </c>
      <c r="AJ416" s="5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0</v>
      </c>
      <c r="AQ416" s="94">
        <v>0</v>
      </c>
      <c r="AR416" s="94">
        <v>0</v>
      </c>
      <c r="AS416" s="94">
        <v>0</v>
      </c>
      <c r="AT416" s="94">
        <v>0</v>
      </c>
      <c r="AU416" s="5">
        <v>0</v>
      </c>
      <c r="AV416" s="587"/>
    </row>
    <row r="417" spans="1:48" ht="19.5" customHeight="1" x14ac:dyDescent="0.25">
      <c r="A417" s="473"/>
      <c r="B417" s="421"/>
      <c r="C417" s="603"/>
      <c r="D417" s="421"/>
      <c r="E417" s="423"/>
      <c r="F417" s="423"/>
      <c r="G417" s="423"/>
      <c r="H417" s="423"/>
      <c r="I417" s="423"/>
      <c r="J417" s="464"/>
      <c r="K417" s="464"/>
      <c r="L417" s="462"/>
      <c r="M417" s="46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5">
        <v>0</v>
      </c>
      <c r="AI417" s="5">
        <v>0</v>
      </c>
      <c r="AJ417" s="5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5">
        <v>0</v>
      </c>
      <c r="AV417" s="587"/>
    </row>
    <row r="418" spans="1:48" ht="18" customHeight="1" x14ac:dyDescent="0.25">
      <c r="A418" s="473"/>
      <c r="B418" s="421"/>
      <c r="C418" s="603"/>
      <c r="D418" s="421"/>
      <c r="E418" s="423"/>
      <c r="F418" s="423"/>
      <c r="G418" s="423"/>
      <c r="H418" s="423"/>
      <c r="I418" s="423"/>
      <c r="J418" s="464"/>
      <c r="K418" s="464"/>
      <c r="L418" s="462"/>
      <c r="M418" s="46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0</v>
      </c>
      <c r="AF418" s="94">
        <v>0</v>
      </c>
      <c r="AG418" s="94">
        <v>0</v>
      </c>
      <c r="AH418" s="5">
        <v>0</v>
      </c>
      <c r="AI418" s="5">
        <v>0</v>
      </c>
      <c r="AJ418" s="5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0</v>
      </c>
      <c r="AQ418" s="94">
        <v>0</v>
      </c>
      <c r="AR418" s="94">
        <v>0</v>
      </c>
      <c r="AS418" s="94">
        <v>0</v>
      </c>
      <c r="AT418" s="94">
        <v>0</v>
      </c>
      <c r="AU418" s="5">
        <v>0</v>
      </c>
      <c r="AV418" s="586"/>
    </row>
    <row r="419" spans="1:48" ht="17.25" customHeight="1" x14ac:dyDescent="0.25">
      <c r="A419" s="474"/>
      <c r="B419" s="421"/>
      <c r="C419" s="603"/>
      <c r="D419" s="421"/>
      <c r="E419" s="423"/>
      <c r="F419" s="423"/>
      <c r="G419" s="423"/>
      <c r="H419" s="423"/>
      <c r="I419" s="423"/>
      <c r="J419" s="464"/>
      <c r="K419" s="464"/>
      <c r="L419" s="462"/>
      <c r="M419" s="462"/>
      <c r="N419" s="231">
        <f t="shared" ref="N419:T419" si="179">SUM(N412:N418)</f>
        <v>0</v>
      </c>
      <c r="O419" s="231">
        <f t="shared" si="179"/>
        <v>0</v>
      </c>
      <c r="P419" s="231">
        <f t="shared" si="179"/>
        <v>7.9079999999999998E-2</v>
      </c>
      <c r="Q419" s="231">
        <f t="shared" si="179"/>
        <v>3.42347</v>
      </c>
      <c r="R419" s="231">
        <f t="shared" si="179"/>
        <v>0</v>
      </c>
      <c r="S419" s="231">
        <f t="shared" si="179"/>
        <v>0</v>
      </c>
      <c r="T419" s="231">
        <f t="shared" si="179"/>
        <v>0</v>
      </c>
      <c r="U419" s="232">
        <f t="shared" si="165"/>
        <v>3.5025499999999998</v>
      </c>
      <c r="V419" s="232" t="s">
        <v>11</v>
      </c>
      <c r="W419" s="194">
        <f t="shared" ref="W419" si="180">SUM(W412:W418)</f>
        <v>3423.47</v>
      </c>
      <c r="X419" s="194">
        <f>X418+X417+X416+X415+X412</f>
        <v>0</v>
      </c>
      <c r="Y419" s="194">
        <f t="shared" ref="Y419:AU419" si="181">Y418+Y417+Y416+Y415+Y412</f>
        <v>0</v>
      </c>
      <c r="Z419" s="194">
        <f t="shared" si="181"/>
        <v>0</v>
      </c>
      <c r="AA419" s="194">
        <f t="shared" si="181"/>
        <v>0</v>
      </c>
      <c r="AB419" s="194">
        <f t="shared" si="181"/>
        <v>0</v>
      </c>
      <c r="AC419" s="194">
        <f t="shared" si="181"/>
        <v>0</v>
      </c>
      <c r="AD419" s="194">
        <f t="shared" si="181"/>
        <v>0</v>
      </c>
      <c r="AE419" s="194">
        <f t="shared" si="181"/>
        <v>0</v>
      </c>
      <c r="AF419" s="194">
        <f t="shared" si="181"/>
        <v>0</v>
      </c>
      <c r="AG419" s="194">
        <f t="shared" si="181"/>
        <v>0</v>
      </c>
      <c r="AH419" s="194">
        <f t="shared" si="181"/>
        <v>0</v>
      </c>
      <c r="AI419" s="194">
        <f t="shared" si="181"/>
        <v>0</v>
      </c>
      <c r="AJ419" s="194">
        <f t="shared" si="181"/>
        <v>0</v>
      </c>
      <c r="AK419" s="194">
        <f t="shared" si="181"/>
        <v>2848.4785499999998</v>
      </c>
      <c r="AL419" s="194">
        <v>3980.1320000000001</v>
      </c>
      <c r="AM419" s="194">
        <f t="shared" si="181"/>
        <v>0</v>
      </c>
      <c r="AN419" s="194">
        <f t="shared" si="181"/>
        <v>0</v>
      </c>
      <c r="AO419" s="194">
        <f t="shared" si="181"/>
        <v>0</v>
      </c>
      <c r="AP419" s="194">
        <f t="shared" si="181"/>
        <v>0</v>
      </c>
      <c r="AQ419" s="194">
        <f t="shared" si="181"/>
        <v>0</v>
      </c>
      <c r="AR419" s="194">
        <f t="shared" si="181"/>
        <v>0</v>
      </c>
      <c r="AS419" s="194">
        <f t="shared" si="181"/>
        <v>0</v>
      </c>
      <c r="AT419" s="194">
        <f t="shared" si="181"/>
        <v>0</v>
      </c>
      <c r="AU419" s="194">
        <f t="shared" si="181"/>
        <v>0</v>
      </c>
      <c r="AV419" s="329"/>
    </row>
    <row r="420" spans="1:48" ht="15.75" hidden="1" customHeight="1" x14ac:dyDescent="0.25">
      <c r="A420" s="414" t="s">
        <v>181</v>
      </c>
      <c r="B420" s="415"/>
      <c r="C420" s="415"/>
      <c r="D420" s="415"/>
      <c r="E420" s="415"/>
      <c r="F420" s="415"/>
      <c r="G420" s="415"/>
      <c r="H420" s="415"/>
      <c r="I420" s="415"/>
      <c r="J420" s="415"/>
      <c r="K420" s="415"/>
      <c r="L420" s="415"/>
      <c r="M420" s="415"/>
      <c r="N420" s="415"/>
      <c r="O420" s="415"/>
      <c r="P420" s="415"/>
      <c r="Q420" s="415"/>
      <c r="R420" s="415"/>
      <c r="S420" s="415"/>
      <c r="T420" s="415"/>
      <c r="U420" s="415"/>
      <c r="V420" s="465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89"/>
      <c r="AI420" s="189"/>
      <c r="AJ420" s="189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89"/>
      <c r="AV420" s="303"/>
    </row>
    <row r="421" spans="1:48" ht="29.25" hidden="1" customHeight="1" x14ac:dyDescent="0.25">
      <c r="A421" s="469" t="s">
        <v>65</v>
      </c>
      <c r="B421" s="470"/>
      <c r="C421" s="470"/>
      <c r="D421" s="470"/>
      <c r="E421" s="470"/>
      <c r="F421" s="470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  <c r="U421" s="470"/>
      <c r="V421" s="47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89"/>
      <c r="AI421" s="189"/>
      <c r="AJ421" s="189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89"/>
      <c r="AV421" s="303"/>
    </row>
    <row r="422" spans="1:48" ht="15.75" hidden="1" customHeight="1" x14ac:dyDescent="0.25">
      <c r="A422" s="414" t="s">
        <v>182</v>
      </c>
      <c r="B422" s="415"/>
      <c r="C422" s="415"/>
      <c r="D422" s="415"/>
      <c r="E422" s="415"/>
      <c r="F422" s="415"/>
      <c r="G422" s="415"/>
      <c r="H422" s="415"/>
      <c r="I422" s="415"/>
      <c r="J422" s="415"/>
      <c r="K422" s="415"/>
      <c r="L422" s="415"/>
      <c r="M422" s="415"/>
      <c r="N422" s="415"/>
      <c r="O422" s="415"/>
      <c r="P422" s="415"/>
      <c r="Q422" s="415"/>
      <c r="R422" s="415"/>
      <c r="S422" s="415"/>
      <c r="T422" s="415"/>
      <c r="U422" s="415"/>
      <c r="V422" s="465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89"/>
      <c r="AI422" s="189"/>
      <c r="AJ422" s="189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89"/>
      <c r="AV422" s="303"/>
    </row>
    <row r="423" spans="1:48" ht="29.25" hidden="1" customHeight="1" x14ac:dyDescent="0.25">
      <c r="A423" s="469" t="s">
        <v>65</v>
      </c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89"/>
      <c r="AI423" s="189"/>
      <c r="AJ423" s="189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89"/>
      <c r="AV423" s="303"/>
    </row>
    <row r="424" spans="1:48" ht="15.75" hidden="1" customHeight="1" x14ac:dyDescent="0.25">
      <c r="A424" s="414" t="s">
        <v>183</v>
      </c>
      <c r="B424" s="415"/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  <c r="U424" s="415"/>
      <c r="V424" s="465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89"/>
      <c r="AI424" s="189"/>
      <c r="AJ424" s="189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89"/>
      <c r="AV424" s="303"/>
    </row>
    <row r="425" spans="1:48" ht="29.25" hidden="1" customHeight="1" x14ac:dyDescent="0.25">
      <c r="A425" s="469" t="s">
        <v>65</v>
      </c>
      <c r="B425" s="470"/>
      <c r="C425" s="470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  <c r="U425" s="470"/>
      <c r="V425" s="47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89"/>
      <c r="AI425" s="189"/>
      <c r="AJ425" s="189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89"/>
      <c r="AV425" s="303"/>
    </row>
    <row r="426" spans="1:48" ht="21.75" hidden="1" customHeight="1" x14ac:dyDescent="0.25">
      <c r="A426" s="491" t="s">
        <v>46</v>
      </c>
      <c r="B426" s="492"/>
      <c r="C426" s="492"/>
      <c r="D426" s="492"/>
      <c r="E426" s="492"/>
      <c r="F426" s="492"/>
      <c r="G426" s="492"/>
      <c r="H426" s="492"/>
      <c r="I426" s="492"/>
      <c r="J426" s="492"/>
      <c r="K426" s="492"/>
      <c r="L426" s="492"/>
      <c r="M426" s="492"/>
      <c r="N426" s="492"/>
      <c r="O426" s="492"/>
      <c r="P426" s="492"/>
      <c r="Q426" s="492"/>
      <c r="R426" s="492"/>
      <c r="S426" s="492"/>
      <c r="T426" s="492"/>
      <c r="U426" s="492"/>
      <c r="V426" s="493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89"/>
      <c r="AI426" s="189"/>
      <c r="AJ426" s="189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89"/>
      <c r="AV426" s="303"/>
    </row>
    <row r="427" spans="1:48" ht="17.25" hidden="1" customHeight="1" x14ac:dyDescent="0.25">
      <c r="A427" s="489"/>
      <c r="B427" s="490"/>
      <c r="C427" s="490"/>
      <c r="D427" s="490"/>
      <c r="E427" s="490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94">
        <f t="shared" ref="W427:AU427" si="184">W349+W363+W369+W375+W381+W387+W393+W399+W405+W412</f>
        <v>25591.84</v>
      </c>
      <c r="X427" s="94">
        <f t="shared" si="184"/>
        <v>0</v>
      </c>
      <c r="Y427" s="94">
        <f t="shared" si="184"/>
        <v>0</v>
      </c>
      <c r="Z427" s="94">
        <f t="shared" si="184"/>
        <v>0</v>
      </c>
      <c r="AA427" s="94">
        <f t="shared" si="184"/>
        <v>0</v>
      </c>
      <c r="AB427" s="94">
        <f t="shared" si="184"/>
        <v>0</v>
      </c>
      <c r="AC427" s="94">
        <f t="shared" si="184"/>
        <v>0</v>
      </c>
      <c r="AD427" s="94">
        <f t="shared" si="184"/>
        <v>0</v>
      </c>
      <c r="AE427" s="94">
        <f t="shared" si="184"/>
        <v>0</v>
      </c>
      <c r="AF427" s="94">
        <f t="shared" si="184"/>
        <v>0</v>
      </c>
      <c r="AG427" s="94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94">
        <f t="shared" si="184"/>
        <v>6502.5385499999993</v>
      </c>
      <c r="AL427" s="94">
        <f t="shared" si="184"/>
        <v>0</v>
      </c>
      <c r="AM427" s="94">
        <f t="shared" si="184"/>
        <v>0</v>
      </c>
      <c r="AN427" s="94">
        <f t="shared" si="184"/>
        <v>0</v>
      </c>
      <c r="AO427" s="94">
        <f t="shared" si="184"/>
        <v>0</v>
      </c>
      <c r="AP427" s="94">
        <f t="shared" si="184"/>
        <v>0</v>
      </c>
      <c r="AQ427" s="94">
        <f t="shared" si="184"/>
        <v>0</v>
      </c>
      <c r="AR427" s="94">
        <f t="shared" si="184"/>
        <v>0</v>
      </c>
      <c r="AS427" s="94">
        <f t="shared" si="184"/>
        <v>0</v>
      </c>
      <c r="AT427" s="94">
        <f t="shared" si="184"/>
        <v>0</v>
      </c>
      <c r="AU427" s="9">
        <f t="shared" si="184"/>
        <v>0</v>
      </c>
      <c r="AV427" s="303"/>
    </row>
    <row r="428" spans="1:48" ht="17.25" hidden="1" customHeight="1" x14ac:dyDescent="0.25">
      <c r="A428" s="489"/>
      <c r="B428" s="490"/>
      <c r="C428" s="490"/>
      <c r="D428" s="490"/>
      <c r="E428" s="490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94">
        <f t="shared" ref="W428:AU432" si="186">W350+W364+W370+W376+W382+W388+W394+W400+W407+W415</f>
        <v>0</v>
      </c>
      <c r="X428" s="94">
        <f t="shared" si="186"/>
        <v>0</v>
      </c>
      <c r="Y428" s="94">
        <f t="shared" si="186"/>
        <v>0</v>
      </c>
      <c r="Z428" s="94">
        <f t="shared" si="186"/>
        <v>0</v>
      </c>
      <c r="AA428" s="94">
        <f t="shared" si="186"/>
        <v>0</v>
      </c>
      <c r="AB428" s="94">
        <f t="shared" si="186"/>
        <v>0</v>
      </c>
      <c r="AC428" s="94">
        <f t="shared" si="186"/>
        <v>0</v>
      </c>
      <c r="AD428" s="94">
        <f t="shared" si="186"/>
        <v>0</v>
      </c>
      <c r="AE428" s="94">
        <f t="shared" si="186"/>
        <v>0</v>
      </c>
      <c r="AF428" s="94">
        <f t="shared" si="186"/>
        <v>0</v>
      </c>
      <c r="AG428" s="94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94">
        <f t="shared" si="186"/>
        <v>0</v>
      </c>
      <c r="AL428" s="94">
        <f t="shared" si="186"/>
        <v>0</v>
      </c>
      <c r="AM428" s="94">
        <f t="shared" si="186"/>
        <v>0</v>
      </c>
      <c r="AN428" s="94">
        <f t="shared" si="186"/>
        <v>0</v>
      </c>
      <c r="AO428" s="94">
        <f t="shared" si="186"/>
        <v>0</v>
      </c>
      <c r="AP428" s="94">
        <f t="shared" si="186"/>
        <v>0</v>
      </c>
      <c r="AQ428" s="94">
        <f t="shared" si="186"/>
        <v>0</v>
      </c>
      <c r="AR428" s="94">
        <f t="shared" si="186"/>
        <v>0</v>
      </c>
      <c r="AS428" s="94">
        <f t="shared" si="186"/>
        <v>0</v>
      </c>
      <c r="AT428" s="94">
        <f t="shared" si="186"/>
        <v>0</v>
      </c>
      <c r="AU428" s="9">
        <f t="shared" si="186"/>
        <v>0</v>
      </c>
      <c r="AV428" s="303"/>
    </row>
    <row r="429" spans="1:48" ht="17.25" hidden="1" customHeight="1" x14ac:dyDescent="0.25">
      <c r="A429" s="489"/>
      <c r="B429" s="490"/>
      <c r="C429" s="490"/>
      <c r="D429" s="490"/>
      <c r="E429" s="490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94">
        <f t="shared" si="186"/>
        <v>0</v>
      </c>
      <c r="X429" s="94">
        <f t="shared" si="186"/>
        <v>0</v>
      </c>
      <c r="Y429" s="94">
        <f t="shared" si="186"/>
        <v>0</v>
      </c>
      <c r="Z429" s="94">
        <f t="shared" si="186"/>
        <v>0</v>
      </c>
      <c r="AA429" s="94">
        <f t="shared" si="186"/>
        <v>0</v>
      </c>
      <c r="AB429" s="94">
        <f t="shared" si="186"/>
        <v>0</v>
      </c>
      <c r="AC429" s="94">
        <f t="shared" si="186"/>
        <v>0</v>
      </c>
      <c r="AD429" s="94">
        <f t="shared" si="186"/>
        <v>0</v>
      </c>
      <c r="AE429" s="94">
        <f t="shared" si="186"/>
        <v>0</v>
      </c>
      <c r="AF429" s="94">
        <f t="shared" si="186"/>
        <v>0</v>
      </c>
      <c r="AG429" s="94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94">
        <f t="shared" si="186"/>
        <v>0</v>
      </c>
      <c r="AL429" s="94">
        <f t="shared" si="186"/>
        <v>0</v>
      </c>
      <c r="AM429" s="94">
        <f t="shared" si="186"/>
        <v>0</v>
      </c>
      <c r="AN429" s="94">
        <f t="shared" si="186"/>
        <v>0</v>
      </c>
      <c r="AO429" s="94">
        <f t="shared" si="186"/>
        <v>0</v>
      </c>
      <c r="AP429" s="94">
        <f t="shared" si="186"/>
        <v>0</v>
      </c>
      <c r="AQ429" s="94">
        <f t="shared" si="186"/>
        <v>0</v>
      </c>
      <c r="AR429" s="94">
        <f t="shared" si="186"/>
        <v>0</v>
      </c>
      <c r="AS429" s="94">
        <f t="shared" si="186"/>
        <v>0</v>
      </c>
      <c r="AT429" s="94">
        <f t="shared" si="186"/>
        <v>0</v>
      </c>
      <c r="AU429" s="9">
        <f t="shared" si="186"/>
        <v>0</v>
      </c>
      <c r="AV429" s="303"/>
    </row>
    <row r="430" spans="1:48" ht="17.25" hidden="1" customHeight="1" x14ac:dyDescent="0.25">
      <c r="A430" s="489"/>
      <c r="B430" s="490"/>
      <c r="C430" s="490"/>
      <c r="D430" s="490"/>
      <c r="E430" s="490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94">
        <f t="shared" si="186"/>
        <v>0</v>
      </c>
      <c r="X430" s="94">
        <f t="shared" si="186"/>
        <v>0</v>
      </c>
      <c r="Y430" s="94">
        <f t="shared" si="186"/>
        <v>0</v>
      </c>
      <c r="Z430" s="94">
        <f t="shared" si="186"/>
        <v>0</v>
      </c>
      <c r="AA430" s="94">
        <f t="shared" si="186"/>
        <v>0</v>
      </c>
      <c r="AB430" s="94">
        <f t="shared" si="186"/>
        <v>0</v>
      </c>
      <c r="AC430" s="94">
        <f t="shared" si="186"/>
        <v>0</v>
      </c>
      <c r="AD430" s="94">
        <f t="shared" si="186"/>
        <v>0</v>
      </c>
      <c r="AE430" s="94">
        <f t="shared" si="186"/>
        <v>0</v>
      </c>
      <c r="AF430" s="94">
        <f t="shared" si="186"/>
        <v>0</v>
      </c>
      <c r="AG430" s="94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94">
        <f t="shared" si="186"/>
        <v>0</v>
      </c>
      <c r="AL430" s="94">
        <f t="shared" si="186"/>
        <v>0</v>
      </c>
      <c r="AM430" s="94">
        <f t="shared" si="186"/>
        <v>0</v>
      </c>
      <c r="AN430" s="94">
        <f t="shared" si="186"/>
        <v>0</v>
      </c>
      <c r="AO430" s="94">
        <f t="shared" si="186"/>
        <v>0</v>
      </c>
      <c r="AP430" s="94">
        <f t="shared" si="186"/>
        <v>0</v>
      </c>
      <c r="AQ430" s="94">
        <f t="shared" si="186"/>
        <v>0</v>
      </c>
      <c r="AR430" s="94">
        <f t="shared" si="186"/>
        <v>0</v>
      </c>
      <c r="AS430" s="94">
        <f t="shared" si="186"/>
        <v>0</v>
      </c>
      <c r="AT430" s="94">
        <f t="shared" si="186"/>
        <v>0</v>
      </c>
      <c r="AU430" s="9">
        <f t="shared" si="186"/>
        <v>0</v>
      </c>
      <c r="AV430" s="303"/>
    </row>
    <row r="431" spans="1:48" ht="17.25" hidden="1" customHeight="1" x14ac:dyDescent="0.25">
      <c r="A431" s="18"/>
      <c r="B431" s="19"/>
      <c r="C431" s="358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94">
        <f t="shared" si="186"/>
        <v>0</v>
      </c>
      <c r="X431" s="94">
        <f t="shared" si="186"/>
        <v>0</v>
      </c>
      <c r="Y431" s="94">
        <f t="shared" si="186"/>
        <v>0</v>
      </c>
      <c r="Z431" s="94">
        <f t="shared" si="186"/>
        <v>0</v>
      </c>
      <c r="AA431" s="94">
        <f t="shared" si="186"/>
        <v>0</v>
      </c>
      <c r="AB431" s="94">
        <f t="shared" si="186"/>
        <v>0</v>
      </c>
      <c r="AC431" s="94">
        <f t="shared" si="186"/>
        <v>0</v>
      </c>
      <c r="AD431" s="94">
        <f t="shared" si="186"/>
        <v>0</v>
      </c>
      <c r="AE431" s="94">
        <f t="shared" si="186"/>
        <v>0</v>
      </c>
      <c r="AF431" s="94">
        <f t="shared" si="186"/>
        <v>0</v>
      </c>
      <c r="AG431" s="94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94">
        <f t="shared" si="186"/>
        <v>0</v>
      </c>
      <c r="AL431" s="94">
        <f t="shared" si="186"/>
        <v>0</v>
      </c>
      <c r="AM431" s="94">
        <f t="shared" si="186"/>
        <v>0</v>
      </c>
      <c r="AN431" s="94">
        <f t="shared" si="186"/>
        <v>0</v>
      </c>
      <c r="AO431" s="94">
        <f t="shared" si="186"/>
        <v>0</v>
      </c>
      <c r="AP431" s="94">
        <f t="shared" si="186"/>
        <v>0</v>
      </c>
      <c r="AQ431" s="94">
        <f t="shared" si="186"/>
        <v>0</v>
      </c>
      <c r="AR431" s="94">
        <f t="shared" si="186"/>
        <v>0</v>
      </c>
      <c r="AS431" s="94">
        <f t="shared" si="186"/>
        <v>0</v>
      </c>
      <c r="AT431" s="94">
        <f t="shared" si="186"/>
        <v>0</v>
      </c>
      <c r="AU431" s="9">
        <f t="shared" si="186"/>
        <v>0</v>
      </c>
      <c r="AV431" s="303"/>
    </row>
    <row r="432" spans="1:48" ht="17.25" hidden="1" customHeight="1" x14ac:dyDescent="0.25">
      <c r="A432" s="489"/>
      <c r="B432" s="490"/>
      <c r="C432" s="490"/>
      <c r="D432" s="490"/>
      <c r="E432" s="490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31">
        <f t="shared" si="185"/>
        <v>23.058620000000001</v>
      </c>
      <c r="O432" s="231">
        <f t="shared" si="185"/>
        <v>37.895569999999999</v>
      </c>
      <c r="P432" s="231">
        <f t="shared" si="185"/>
        <v>23.759620000000002</v>
      </c>
      <c r="Q432" s="231">
        <f t="shared" si="185"/>
        <v>25.591840000000005</v>
      </c>
      <c r="R432" s="231">
        <f t="shared" si="185"/>
        <v>13.81809</v>
      </c>
      <c r="S432" s="231">
        <f t="shared" si="185"/>
        <v>0</v>
      </c>
      <c r="T432" s="231">
        <f t="shared" si="185"/>
        <v>0</v>
      </c>
      <c r="U432" s="232">
        <f t="shared" si="183"/>
        <v>124.12374</v>
      </c>
      <c r="V432" s="232" t="s">
        <v>11</v>
      </c>
      <c r="W432" s="194">
        <f t="shared" si="186"/>
        <v>25591.84</v>
      </c>
      <c r="X432" s="194">
        <f t="shared" si="186"/>
        <v>0</v>
      </c>
      <c r="Y432" s="194">
        <f t="shared" si="186"/>
        <v>0</v>
      </c>
      <c r="Z432" s="194">
        <f t="shared" si="186"/>
        <v>0</v>
      </c>
      <c r="AA432" s="194">
        <f t="shared" si="186"/>
        <v>0</v>
      </c>
      <c r="AB432" s="194">
        <f t="shared" si="186"/>
        <v>0</v>
      </c>
      <c r="AC432" s="194">
        <f t="shared" si="186"/>
        <v>0</v>
      </c>
      <c r="AD432" s="194">
        <f t="shared" si="186"/>
        <v>0</v>
      </c>
      <c r="AE432" s="194">
        <f t="shared" si="186"/>
        <v>0</v>
      </c>
      <c r="AF432" s="194">
        <f t="shared" si="186"/>
        <v>0</v>
      </c>
      <c r="AG432" s="194">
        <f t="shared" si="186"/>
        <v>0</v>
      </c>
      <c r="AH432" s="231">
        <f t="shared" si="186"/>
        <v>0</v>
      </c>
      <c r="AI432" s="231">
        <f t="shared" si="186"/>
        <v>0</v>
      </c>
      <c r="AJ432" s="231">
        <f t="shared" si="186"/>
        <v>0</v>
      </c>
      <c r="AK432" s="194">
        <f t="shared" si="186"/>
        <v>6502.5385499999993</v>
      </c>
      <c r="AL432" s="194">
        <f>AL419+AL411</f>
        <v>9244.1610000000001</v>
      </c>
      <c r="AM432" s="194">
        <f t="shared" si="186"/>
        <v>0</v>
      </c>
      <c r="AN432" s="194">
        <f t="shared" si="186"/>
        <v>0</v>
      </c>
      <c r="AO432" s="194">
        <f t="shared" si="186"/>
        <v>0</v>
      </c>
      <c r="AP432" s="194">
        <f t="shared" si="186"/>
        <v>0</v>
      </c>
      <c r="AQ432" s="194">
        <f t="shared" si="186"/>
        <v>0</v>
      </c>
      <c r="AR432" s="194">
        <f t="shared" si="186"/>
        <v>0</v>
      </c>
      <c r="AS432" s="194">
        <f t="shared" si="186"/>
        <v>0</v>
      </c>
      <c r="AT432" s="194">
        <f t="shared" si="186"/>
        <v>0</v>
      </c>
      <c r="AU432" s="231">
        <f t="shared" si="186"/>
        <v>0</v>
      </c>
      <c r="AV432" s="329"/>
    </row>
    <row r="433" spans="1:48" ht="15.75" hidden="1" customHeight="1" x14ac:dyDescent="0.25">
      <c r="A433" s="406" t="s">
        <v>876</v>
      </c>
      <c r="B433" s="407"/>
      <c r="C433" s="407"/>
      <c r="D433" s="407"/>
      <c r="E433" s="407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  <c r="U433" s="407"/>
      <c r="V433" s="407"/>
      <c r="W433" s="408"/>
      <c r="X433" s="408"/>
      <c r="Y433" s="408"/>
      <c r="Z433" s="408"/>
      <c r="AA433" s="408"/>
      <c r="AB433" s="408"/>
      <c r="AC433" s="408"/>
      <c r="AD433" s="408"/>
      <c r="AE433" s="408"/>
      <c r="AF433" s="408"/>
      <c r="AG433" s="408"/>
      <c r="AH433" s="408"/>
      <c r="AI433" s="408"/>
      <c r="AJ433" s="408"/>
      <c r="AK433" s="408"/>
      <c r="AL433" s="408"/>
      <c r="AM433" s="408"/>
      <c r="AN433" s="408"/>
      <c r="AO433" s="408"/>
      <c r="AP433" s="408"/>
      <c r="AQ433" s="408"/>
      <c r="AR433" s="408"/>
      <c r="AS433" s="408"/>
      <c r="AT433" s="408"/>
      <c r="AU433" s="408"/>
      <c r="AV433" s="409"/>
    </row>
    <row r="434" spans="1:48" ht="15.75" hidden="1" customHeight="1" x14ac:dyDescent="0.25">
      <c r="A434" s="414" t="s">
        <v>184</v>
      </c>
      <c r="B434" s="415"/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415"/>
      <c r="T434" s="415"/>
      <c r="U434" s="415"/>
      <c r="V434" s="415"/>
      <c r="W434" s="416"/>
      <c r="X434" s="416"/>
      <c r="Y434" s="416"/>
      <c r="Z434" s="416"/>
      <c r="AA434" s="416"/>
      <c r="AB434" s="416"/>
      <c r="AC434" s="416"/>
      <c r="AD434" s="416"/>
      <c r="AE434" s="416"/>
      <c r="AF434" s="416"/>
      <c r="AG434" s="416"/>
      <c r="AH434" s="416"/>
      <c r="AI434" s="416"/>
      <c r="AJ434" s="416"/>
      <c r="AK434" s="416"/>
      <c r="AL434" s="416"/>
      <c r="AM434" s="416"/>
      <c r="AN434" s="416"/>
      <c r="AO434" s="416"/>
      <c r="AP434" s="416"/>
      <c r="AQ434" s="416"/>
      <c r="AR434" s="416"/>
      <c r="AS434" s="416"/>
      <c r="AT434" s="416"/>
      <c r="AU434" s="416"/>
      <c r="AV434" s="417"/>
    </row>
    <row r="435" spans="1:48" ht="19.5" customHeight="1" x14ac:dyDescent="0.25">
      <c r="A435" s="472"/>
      <c r="B435" s="421" t="s">
        <v>256</v>
      </c>
      <c r="C435" s="603" t="s">
        <v>355</v>
      </c>
      <c r="D435" s="421" t="s">
        <v>275</v>
      </c>
      <c r="E435" s="421" t="s">
        <v>282</v>
      </c>
      <c r="F435" s="6" t="s">
        <v>18</v>
      </c>
      <c r="G435" s="6" t="s">
        <v>20</v>
      </c>
      <c r="H435" s="6" t="s">
        <v>296</v>
      </c>
      <c r="I435" s="6" t="s">
        <v>296</v>
      </c>
      <c r="J435" s="464">
        <v>2020</v>
      </c>
      <c r="K435" s="464">
        <v>2023</v>
      </c>
      <c r="L435" s="462">
        <v>7.6970000000000001</v>
      </c>
      <c r="M435" s="46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94">
        <v>420.48</v>
      </c>
      <c r="X435" s="94">
        <f>SUM(X436:X437)</f>
        <v>0</v>
      </c>
      <c r="Y435" s="94">
        <f t="shared" ref="Y435:AS435" si="188">SUM(Y436:Y437)</f>
        <v>0</v>
      </c>
      <c r="Z435" s="94">
        <f t="shared" si="188"/>
        <v>0</v>
      </c>
      <c r="AA435" s="94">
        <f t="shared" si="188"/>
        <v>0</v>
      </c>
      <c r="AB435" s="94">
        <f t="shared" si="188"/>
        <v>0</v>
      </c>
      <c r="AC435" s="94">
        <f t="shared" si="188"/>
        <v>0</v>
      </c>
      <c r="AD435" s="94">
        <f t="shared" si="188"/>
        <v>0</v>
      </c>
      <c r="AE435" s="94">
        <f t="shared" si="188"/>
        <v>24.7</v>
      </c>
      <c r="AF435" s="94">
        <f t="shared" si="188"/>
        <v>24.7</v>
      </c>
      <c r="AG435" s="94">
        <f t="shared" si="188"/>
        <v>24.7</v>
      </c>
      <c r="AH435" s="94">
        <f t="shared" si="188"/>
        <v>0</v>
      </c>
      <c r="AI435" s="94">
        <f t="shared" si="188"/>
        <v>0</v>
      </c>
      <c r="AJ435" s="94">
        <f t="shared" si="188"/>
        <v>0</v>
      </c>
      <c r="AK435" s="94">
        <f t="shared" si="188"/>
        <v>0</v>
      </c>
      <c r="AL435" s="94">
        <f t="shared" si="188"/>
        <v>0</v>
      </c>
      <c r="AM435" s="94">
        <f t="shared" si="188"/>
        <v>0</v>
      </c>
      <c r="AN435" s="94">
        <f t="shared" si="188"/>
        <v>0</v>
      </c>
      <c r="AO435" s="94">
        <f t="shared" si="188"/>
        <v>0</v>
      </c>
      <c r="AP435" s="94">
        <f t="shared" si="188"/>
        <v>0</v>
      </c>
      <c r="AQ435" s="94">
        <f t="shared" si="188"/>
        <v>0</v>
      </c>
      <c r="AR435" s="94">
        <f t="shared" si="188"/>
        <v>0</v>
      </c>
      <c r="AS435" s="94">
        <f t="shared" si="188"/>
        <v>0</v>
      </c>
      <c r="AT435" s="94">
        <v>0</v>
      </c>
      <c r="AU435" s="5">
        <v>0</v>
      </c>
      <c r="AV435" s="583" t="s">
        <v>1000</v>
      </c>
    </row>
    <row r="436" spans="1:48" s="276" customFormat="1" ht="42.75" customHeight="1" x14ac:dyDescent="0.2">
      <c r="A436" s="473"/>
      <c r="B436" s="421"/>
      <c r="C436" s="603"/>
      <c r="D436" s="421"/>
      <c r="E436" s="421"/>
      <c r="F436" s="273"/>
      <c r="G436" s="273"/>
      <c r="H436" s="273"/>
      <c r="I436" s="273"/>
      <c r="J436" s="464"/>
      <c r="K436" s="464"/>
      <c r="L436" s="462"/>
      <c r="M436" s="462"/>
      <c r="N436" s="274"/>
      <c r="O436" s="274"/>
      <c r="P436" s="274"/>
      <c r="Q436" s="274"/>
      <c r="R436" s="274"/>
      <c r="S436" s="274"/>
      <c r="T436" s="274"/>
      <c r="U436" s="274"/>
      <c r="V436" s="280" t="s">
        <v>932</v>
      </c>
      <c r="W436" s="275"/>
      <c r="X436" s="275"/>
      <c r="Y436" s="275"/>
      <c r="Z436" s="275"/>
      <c r="AA436" s="275"/>
      <c r="AB436" s="275"/>
      <c r="AC436" s="275"/>
      <c r="AD436" s="275"/>
      <c r="AE436" s="275">
        <f>AF436</f>
        <v>24.7</v>
      </c>
      <c r="AF436" s="275">
        <v>24.7</v>
      </c>
      <c r="AG436" s="275">
        <v>24.7</v>
      </c>
      <c r="AH436" s="274"/>
      <c r="AI436" s="274"/>
      <c r="AJ436" s="274"/>
      <c r="AK436" s="275"/>
      <c r="AL436" s="275"/>
      <c r="AM436" s="275"/>
      <c r="AN436" s="275"/>
      <c r="AO436" s="275"/>
      <c r="AP436" s="275"/>
      <c r="AQ436" s="275"/>
      <c r="AR436" s="275"/>
      <c r="AS436" s="275"/>
      <c r="AT436" s="275"/>
      <c r="AU436" s="274"/>
      <c r="AV436" s="587"/>
    </row>
    <row r="437" spans="1:48" s="235" customFormat="1" ht="19.5" customHeight="1" x14ac:dyDescent="0.25">
      <c r="A437" s="473"/>
      <c r="B437" s="421"/>
      <c r="C437" s="603"/>
      <c r="D437" s="421"/>
      <c r="E437" s="421"/>
      <c r="F437" s="233"/>
      <c r="G437" s="233"/>
      <c r="H437" s="233"/>
      <c r="I437" s="233"/>
      <c r="J437" s="464"/>
      <c r="K437" s="464"/>
      <c r="L437" s="462"/>
      <c r="M437" s="462"/>
      <c r="N437" s="234"/>
      <c r="O437" s="234"/>
      <c r="P437" s="234"/>
      <c r="Q437" s="234"/>
      <c r="R437" s="234"/>
      <c r="S437" s="234"/>
      <c r="T437" s="234"/>
      <c r="U437" s="234"/>
      <c r="V437" s="236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34"/>
      <c r="AI437" s="234"/>
      <c r="AJ437" s="234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34"/>
      <c r="AV437" s="587"/>
    </row>
    <row r="438" spans="1:48" ht="19.5" customHeight="1" x14ac:dyDescent="0.25">
      <c r="A438" s="473"/>
      <c r="B438" s="421"/>
      <c r="C438" s="603"/>
      <c r="D438" s="421"/>
      <c r="E438" s="421"/>
      <c r="F438" s="6" t="s">
        <v>19</v>
      </c>
      <c r="G438" s="6" t="s">
        <v>22</v>
      </c>
      <c r="H438" s="6" t="s">
        <v>296</v>
      </c>
      <c r="I438" s="6" t="s">
        <v>296</v>
      </c>
      <c r="J438" s="464"/>
      <c r="K438" s="464"/>
      <c r="L438" s="462"/>
      <c r="M438" s="46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5">
        <v>0</v>
      </c>
      <c r="AI438" s="5">
        <v>0</v>
      </c>
      <c r="AJ438" s="5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5">
        <v>0</v>
      </c>
      <c r="AV438" s="587"/>
    </row>
    <row r="439" spans="1:48" ht="19.5" customHeight="1" x14ac:dyDescent="0.25">
      <c r="A439" s="473"/>
      <c r="B439" s="421"/>
      <c r="C439" s="603"/>
      <c r="D439" s="421"/>
      <c r="E439" s="421"/>
      <c r="F439" s="423" t="s">
        <v>39</v>
      </c>
      <c r="G439" s="423" t="s">
        <v>21</v>
      </c>
      <c r="H439" s="423" t="s">
        <v>296</v>
      </c>
      <c r="I439" s="423" t="s">
        <v>296</v>
      </c>
      <c r="J439" s="464"/>
      <c r="K439" s="464"/>
      <c r="L439" s="462"/>
      <c r="M439" s="46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5">
        <v>0</v>
      </c>
      <c r="AI439" s="5">
        <v>0</v>
      </c>
      <c r="AJ439" s="5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5">
        <v>0</v>
      </c>
      <c r="AV439" s="587"/>
    </row>
    <row r="440" spans="1:48" ht="19.5" customHeight="1" x14ac:dyDescent="0.25">
      <c r="A440" s="473"/>
      <c r="B440" s="421"/>
      <c r="C440" s="603"/>
      <c r="D440" s="421"/>
      <c r="E440" s="421"/>
      <c r="F440" s="423"/>
      <c r="G440" s="423"/>
      <c r="H440" s="423"/>
      <c r="I440" s="423"/>
      <c r="J440" s="464"/>
      <c r="K440" s="464"/>
      <c r="L440" s="462"/>
      <c r="M440" s="46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5">
        <v>0</v>
      </c>
      <c r="AI440" s="5">
        <v>0</v>
      </c>
      <c r="AJ440" s="5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5">
        <v>0</v>
      </c>
      <c r="AV440" s="587"/>
    </row>
    <row r="441" spans="1:48" ht="18" customHeight="1" x14ac:dyDescent="0.25">
      <c r="A441" s="473"/>
      <c r="B441" s="421"/>
      <c r="C441" s="603"/>
      <c r="D441" s="421"/>
      <c r="E441" s="421"/>
      <c r="F441" s="423"/>
      <c r="G441" s="423"/>
      <c r="H441" s="423"/>
      <c r="I441" s="423"/>
      <c r="J441" s="464"/>
      <c r="K441" s="464"/>
      <c r="L441" s="462"/>
      <c r="M441" s="46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0</v>
      </c>
      <c r="AF441" s="94">
        <v>0</v>
      </c>
      <c r="AG441" s="94">
        <v>0</v>
      </c>
      <c r="AH441" s="5">
        <v>0</v>
      </c>
      <c r="AI441" s="5">
        <v>0</v>
      </c>
      <c r="AJ441" s="5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5">
        <v>0</v>
      </c>
      <c r="AV441" s="586"/>
    </row>
    <row r="442" spans="1:48" ht="17.25" customHeight="1" x14ac:dyDescent="0.25">
      <c r="A442" s="474"/>
      <c r="B442" s="421"/>
      <c r="C442" s="603"/>
      <c r="D442" s="421"/>
      <c r="E442" s="421"/>
      <c r="F442" s="423"/>
      <c r="G442" s="423"/>
      <c r="H442" s="423"/>
      <c r="I442" s="423"/>
      <c r="J442" s="464"/>
      <c r="K442" s="464"/>
      <c r="L442" s="462"/>
      <c r="M442" s="462"/>
      <c r="N442" s="231">
        <f t="shared" ref="N442:T442" si="189">SUM(N435:N441)</f>
        <v>0</v>
      </c>
      <c r="O442" s="231">
        <f t="shared" si="189"/>
        <v>0.98</v>
      </c>
      <c r="P442" s="231">
        <f t="shared" si="189"/>
        <v>4.6224800000000004</v>
      </c>
      <c r="Q442" s="231">
        <f t="shared" si="189"/>
        <v>0.42048000000000002</v>
      </c>
      <c r="R442" s="231">
        <f t="shared" si="189"/>
        <v>0</v>
      </c>
      <c r="S442" s="231">
        <f t="shared" si="189"/>
        <v>0</v>
      </c>
      <c r="T442" s="231">
        <f t="shared" si="189"/>
        <v>0</v>
      </c>
      <c r="U442" s="232">
        <f t="shared" si="187"/>
        <v>6.0229600000000003</v>
      </c>
      <c r="V442" s="232" t="s">
        <v>11</v>
      </c>
      <c r="W442" s="194">
        <f t="shared" ref="W442:AU442" si="190">SUM(W435:W441)</f>
        <v>420.48</v>
      </c>
      <c r="X442" s="194">
        <f>X435+X438+X439+X440+X441</f>
        <v>0</v>
      </c>
      <c r="Y442" s="194">
        <f t="shared" ref="Y442:AT442" si="191">Y435+Y438+Y439+Y440+Y441</f>
        <v>0</v>
      </c>
      <c r="Z442" s="194">
        <f t="shared" si="191"/>
        <v>0</v>
      </c>
      <c r="AA442" s="194">
        <f t="shared" si="191"/>
        <v>0</v>
      </c>
      <c r="AB442" s="194">
        <f t="shared" si="191"/>
        <v>0</v>
      </c>
      <c r="AC442" s="194">
        <f t="shared" si="191"/>
        <v>0</v>
      </c>
      <c r="AD442" s="194">
        <f t="shared" si="191"/>
        <v>0</v>
      </c>
      <c r="AE442" s="194">
        <f t="shared" si="191"/>
        <v>24.7</v>
      </c>
      <c r="AF442" s="194">
        <f t="shared" si="191"/>
        <v>24.7</v>
      </c>
      <c r="AG442" s="194">
        <f t="shared" si="191"/>
        <v>24.7</v>
      </c>
      <c r="AH442" s="194">
        <f t="shared" si="191"/>
        <v>0</v>
      </c>
      <c r="AI442" s="194">
        <f t="shared" si="191"/>
        <v>0</v>
      </c>
      <c r="AJ442" s="194">
        <f t="shared" si="191"/>
        <v>0</v>
      </c>
      <c r="AK442" s="194">
        <f t="shared" si="191"/>
        <v>0</v>
      </c>
      <c r="AL442" s="194">
        <f t="shared" si="191"/>
        <v>0</v>
      </c>
      <c r="AM442" s="194">
        <f t="shared" si="191"/>
        <v>0</v>
      </c>
      <c r="AN442" s="194">
        <f t="shared" si="191"/>
        <v>0</v>
      </c>
      <c r="AO442" s="194">
        <f t="shared" si="191"/>
        <v>0</v>
      </c>
      <c r="AP442" s="194">
        <f t="shared" si="191"/>
        <v>0</v>
      </c>
      <c r="AQ442" s="194">
        <f t="shared" si="191"/>
        <v>0</v>
      </c>
      <c r="AR442" s="194">
        <f t="shared" si="191"/>
        <v>0</v>
      </c>
      <c r="AS442" s="194">
        <f t="shared" si="191"/>
        <v>0</v>
      </c>
      <c r="AT442" s="194">
        <f t="shared" si="191"/>
        <v>0</v>
      </c>
      <c r="AU442" s="231">
        <f t="shared" si="190"/>
        <v>0</v>
      </c>
      <c r="AV442" s="329"/>
    </row>
    <row r="443" spans="1:48" ht="15.75" hidden="1" customHeight="1" x14ac:dyDescent="0.25">
      <c r="A443" s="494" t="s">
        <v>185</v>
      </c>
      <c r="B443" s="494"/>
      <c r="C443" s="494"/>
      <c r="D443" s="494"/>
      <c r="E443" s="494"/>
      <c r="F443" s="494"/>
      <c r="G443" s="494"/>
      <c r="H443" s="494"/>
      <c r="I443" s="494"/>
      <c r="J443" s="494"/>
      <c r="K443" s="494"/>
      <c r="L443" s="494"/>
      <c r="M443" s="494"/>
      <c r="N443" s="494"/>
      <c r="O443" s="494"/>
      <c r="P443" s="494"/>
      <c r="Q443" s="494"/>
      <c r="R443" s="494"/>
      <c r="S443" s="494"/>
      <c r="T443" s="494"/>
      <c r="U443" s="494"/>
      <c r="V443" s="494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89"/>
      <c r="AI443" s="189"/>
      <c r="AJ443" s="189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89"/>
      <c r="AV443" s="303"/>
    </row>
    <row r="444" spans="1:48" ht="29.25" hidden="1" customHeight="1" x14ac:dyDescent="0.25">
      <c r="A444" s="495" t="s">
        <v>65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89"/>
      <c r="AI444" s="189"/>
      <c r="AJ444" s="189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89"/>
      <c r="AV444" s="303"/>
    </row>
    <row r="445" spans="1:48" ht="15.75" hidden="1" customHeight="1" x14ac:dyDescent="0.25">
      <c r="A445" s="494" t="s">
        <v>186</v>
      </c>
      <c r="B445" s="494"/>
      <c r="C445" s="494"/>
      <c r="D445" s="494"/>
      <c r="E445" s="494"/>
      <c r="F445" s="494"/>
      <c r="G445" s="494"/>
      <c r="H445" s="494"/>
      <c r="I445" s="494"/>
      <c r="J445" s="494"/>
      <c r="K445" s="494"/>
      <c r="L445" s="494"/>
      <c r="M445" s="494"/>
      <c r="N445" s="494"/>
      <c r="O445" s="494"/>
      <c r="P445" s="494"/>
      <c r="Q445" s="494"/>
      <c r="R445" s="494"/>
      <c r="S445" s="494"/>
      <c r="T445" s="494"/>
      <c r="U445" s="494"/>
      <c r="V445" s="494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89"/>
      <c r="AI445" s="189"/>
      <c r="AJ445" s="189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89"/>
      <c r="AV445" s="303"/>
    </row>
    <row r="446" spans="1:48" ht="29.25" hidden="1" customHeight="1" x14ac:dyDescent="0.25">
      <c r="A446" s="495" t="s">
        <v>65</v>
      </c>
      <c r="B446" s="495"/>
      <c r="C446" s="495"/>
      <c r="D446" s="495"/>
      <c r="E446" s="495"/>
      <c r="F446" s="495"/>
      <c r="G446" s="495"/>
      <c r="H446" s="495"/>
      <c r="I446" s="495"/>
      <c r="J446" s="495"/>
      <c r="K446" s="495"/>
      <c r="L446" s="495"/>
      <c r="M446" s="495"/>
      <c r="N446" s="495"/>
      <c r="O446" s="495"/>
      <c r="P446" s="495"/>
      <c r="Q446" s="495"/>
      <c r="R446" s="495"/>
      <c r="S446" s="495"/>
      <c r="T446" s="495"/>
      <c r="U446" s="495"/>
      <c r="V446" s="495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89"/>
      <c r="AI446" s="189"/>
      <c r="AJ446" s="189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89"/>
      <c r="AV446" s="303"/>
    </row>
    <row r="447" spans="1:48" ht="15.75" hidden="1" customHeight="1" x14ac:dyDescent="0.25">
      <c r="A447" s="494" t="s">
        <v>187</v>
      </c>
      <c r="B447" s="494"/>
      <c r="C447" s="494"/>
      <c r="D447" s="494"/>
      <c r="E447" s="494"/>
      <c r="F447" s="494"/>
      <c r="G447" s="494"/>
      <c r="H447" s="494"/>
      <c r="I447" s="494"/>
      <c r="J447" s="494"/>
      <c r="K447" s="494"/>
      <c r="L447" s="494"/>
      <c r="M447" s="494"/>
      <c r="N447" s="494"/>
      <c r="O447" s="494"/>
      <c r="P447" s="494"/>
      <c r="Q447" s="494"/>
      <c r="R447" s="494"/>
      <c r="S447" s="494"/>
      <c r="T447" s="494"/>
      <c r="U447" s="494"/>
      <c r="V447" s="494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89"/>
      <c r="AI447" s="189"/>
      <c r="AJ447" s="189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89"/>
      <c r="AV447" s="303"/>
    </row>
    <row r="448" spans="1:48" ht="29.25" hidden="1" customHeight="1" x14ac:dyDescent="0.25">
      <c r="A448" s="495" t="s">
        <v>65</v>
      </c>
      <c r="B448" s="495"/>
      <c r="C448" s="495"/>
      <c r="D448" s="495"/>
      <c r="E448" s="495"/>
      <c r="F448" s="495"/>
      <c r="G448" s="495"/>
      <c r="H448" s="495"/>
      <c r="I448" s="495"/>
      <c r="J448" s="495"/>
      <c r="K448" s="495"/>
      <c r="L448" s="495"/>
      <c r="M448" s="495"/>
      <c r="N448" s="495"/>
      <c r="O448" s="495"/>
      <c r="P448" s="495"/>
      <c r="Q448" s="495"/>
      <c r="R448" s="495"/>
      <c r="S448" s="495"/>
      <c r="T448" s="495"/>
      <c r="U448" s="495"/>
      <c r="V448" s="495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89"/>
      <c r="AI448" s="189"/>
      <c r="AJ448" s="189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89"/>
      <c r="AV448" s="303"/>
    </row>
    <row r="449" spans="1:48" ht="19.5" hidden="1" customHeight="1" x14ac:dyDescent="0.25">
      <c r="A449" s="496" t="s">
        <v>47</v>
      </c>
      <c r="B449" s="496"/>
      <c r="C449" s="496"/>
      <c r="D449" s="496"/>
      <c r="E449" s="496"/>
      <c r="F449" s="496"/>
      <c r="G449" s="496"/>
      <c r="H449" s="496"/>
      <c r="I449" s="496"/>
      <c r="J449" s="496"/>
      <c r="K449" s="496"/>
      <c r="L449" s="496"/>
      <c r="M449" s="496"/>
      <c r="N449" s="4"/>
      <c r="O449" s="4"/>
      <c r="P449" s="4"/>
      <c r="Q449" s="4"/>
      <c r="R449" s="4"/>
      <c r="S449" s="4"/>
      <c r="T449" s="4"/>
      <c r="U449" s="5"/>
      <c r="V449" s="5"/>
      <c r="W449" s="192"/>
      <c r="X449" s="192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89"/>
      <c r="AI449" s="189"/>
      <c r="AJ449" s="189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89"/>
      <c r="AV449" s="303"/>
    </row>
    <row r="450" spans="1:48" ht="17.25" hidden="1" customHeight="1" x14ac:dyDescent="0.25">
      <c r="A450" s="489"/>
      <c r="B450" s="490"/>
      <c r="C450" s="490"/>
      <c r="D450" s="490"/>
      <c r="E450" s="490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94">
        <f t="shared" ref="W450:AU450" si="194">W435</f>
        <v>420.48</v>
      </c>
      <c r="X450" s="94">
        <f t="shared" si="194"/>
        <v>0</v>
      </c>
      <c r="Y450" s="94">
        <f t="shared" si="194"/>
        <v>0</v>
      </c>
      <c r="Z450" s="94">
        <f t="shared" si="194"/>
        <v>0</v>
      </c>
      <c r="AA450" s="94">
        <f t="shared" si="194"/>
        <v>0</v>
      </c>
      <c r="AB450" s="94">
        <f t="shared" si="194"/>
        <v>0</v>
      </c>
      <c r="AC450" s="94">
        <f t="shared" si="194"/>
        <v>0</v>
      </c>
      <c r="AD450" s="94">
        <f t="shared" si="194"/>
        <v>0</v>
      </c>
      <c r="AE450" s="94">
        <f t="shared" si="194"/>
        <v>24.7</v>
      </c>
      <c r="AF450" s="94">
        <f t="shared" si="194"/>
        <v>24.7</v>
      </c>
      <c r="AG450" s="94">
        <f t="shared" si="194"/>
        <v>24.7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94">
        <f t="shared" si="194"/>
        <v>0</v>
      </c>
      <c r="AL450" s="94">
        <f t="shared" si="194"/>
        <v>0</v>
      </c>
      <c r="AM450" s="94">
        <f t="shared" si="194"/>
        <v>0</v>
      </c>
      <c r="AN450" s="94">
        <f t="shared" si="194"/>
        <v>0</v>
      </c>
      <c r="AO450" s="94">
        <f t="shared" si="194"/>
        <v>0</v>
      </c>
      <c r="AP450" s="94">
        <f t="shared" si="194"/>
        <v>0</v>
      </c>
      <c r="AQ450" s="94">
        <f t="shared" si="194"/>
        <v>0</v>
      </c>
      <c r="AR450" s="94">
        <f t="shared" si="194"/>
        <v>0</v>
      </c>
      <c r="AS450" s="94">
        <f t="shared" si="194"/>
        <v>0</v>
      </c>
      <c r="AT450" s="94">
        <f t="shared" si="194"/>
        <v>0</v>
      </c>
      <c r="AU450" s="9">
        <f t="shared" si="194"/>
        <v>0</v>
      </c>
      <c r="AV450" s="303"/>
    </row>
    <row r="451" spans="1:48" ht="17.25" hidden="1" customHeight="1" x14ac:dyDescent="0.25">
      <c r="A451" s="489"/>
      <c r="B451" s="490"/>
      <c r="C451" s="490"/>
      <c r="D451" s="490"/>
      <c r="E451" s="490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94">
        <f t="shared" ref="W451:AU455" si="196">W438</f>
        <v>0</v>
      </c>
      <c r="X451" s="94">
        <f t="shared" si="196"/>
        <v>0</v>
      </c>
      <c r="Y451" s="94">
        <f t="shared" si="196"/>
        <v>0</v>
      </c>
      <c r="Z451" s="94">
        <f t="shared" si="196"/>
        <v>0</v>
      </c>
      <c r="AA451" s="94">
        <f t="shared" si="196"/>
        <v>0</v>
      </c>
      <c r="AB451" s="94">
        <f t="shared" si="196"/>
        <v>0</v>
      </c>
      <c r="AC451" s="94">
        <f t="shared" si="196"/>
        <v>0</v>
      </c>
      <c r="AD451" s="94">
        <f t="shared" si="196"/>
        <v>0</v>
      </c>
      <c r="AE451" s="94">
        <f t="shared" si="196"/>
        <v>0</v>
      </c>
      <c r="AF451" s="94">
        <f t="shared" si="196"/>
        <v>0</v>
      </c>
      <c r="AG451" s="94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94">
        <f t="shared" si="196"/>
        <v>0</v>
      </c>
      <c r="AL451" s="94">
        <f t="shared" si="196"/>
        <v>0</v>
      </c>
      <c r="AM451" s="94">
        <f t="shared" si="196"/>
        <v>0</v>
      </c>
      <c r="AN451" s="94">
        <f t="shared" si="196"/>
        <v>0</v>
      </c>
      <c r="AO451" s="94">
        <f t="shared" si="196"/>
        <v>0</v>
      </c>
      <c r="AP451" s="94">
        <f t="shared" si="196"/>
        <v>0</v>
      </c>
      <c r="AQ451" s="94">
        <f t="shared" si="196"/>
        <v>0</v>
      </c>
      <c r="AR451" s="94">
        <f t="shared" si="196"/>
        <v>0</v>
      </c>
      <c r="AS451" s="94">
        <f t="shared" si="196"/>
        <v>0</v>
      </c>
      <c r="AT451" s="94">
        <f t="shared" si="196"/>
        <v>0</v>
      </c>
      <c r="AU451" s="9">
        <f t="shared" si="196"/>
        <v>0</v>
      </c>
      <c r="AV451" s="303"/>
    </row>
    <row r="452" spans="1:48" ht="17.25" hidden="1" customHeight="1" x14ac:dyDescent="0.25">
      <c r="A452" s="489"/>
      <c r="B452" s="490"/>
      <c r="C452" s="490"/>
      <c r="D452" s="490"/>
      <c r="E452" s="490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94">
        <f t="shared" si="196"/>
        <v>0</v>
      </c>
      <c r="X452" s="94">
        <f t="shared" si="196"/>
        <v>0</v>
      </c>
      <c r="Y452" s="94">
        <f t="shared" si="196"/>
        <v>0</v>
      </c>
      <c r="Z452" s="94">
        <f t="shared" si="196"/>
        <v>0</v>
      </c>
      <c r="AA452" s="94">
        <f t="shared" si="196"/>
        <v>0</v>
      </c>
      <c r="AB452" s="94">
        <f t="shared" si="196"/>
        <v>0</v>
      </c>
      <c r="AC452" s="94">
        <f t="shared" si="196"/>
        <v>0</v>
      </c>
      <c r="AD452" s="94">
        <f t="shared" si="196"/>
        <v>0</v>
      </c>
      <c r="AE452" s="94">
        <f t="shared" si="196"/>
        <v>0</v>
      </c>
      <c r="AF452" s="94">
        <f t="shared" si="196"/>
        <v>0</v>
      </c>
      <c r="AG452" s="94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94">
        <f t="shared" si="196"/>
        <v>0</v>
      </c>
      <c r="AL452" s="94">
        <f t="shared" si="196"/>
        <v>0</v>
      </c>
      <c r="AM452" s="94">
        <f t="shared" si="196"/>
        <v>0</v>
      </c>
      <c r="AN452" s="94">
        <f t="shared" si="196"/>
        <v>0</v>
      </c>
      <c r="AO452" s="94">
        <f t="shared" si="196"/>
        <v>0</v>
      </c>
      <c r="AP452" s="94">
        <f t="shared" si="196"/>
        <v>0</v>
      </c>
      <c r="AQ452" s="94">
        <f t="shared" si="196"/>
        <v>0</v>
      </c>
      <c r="AR452" s="94">
        <f t="shared" si="196"/>
        <v>0</v>
      </c>
      <c r="AS452" s="94">
        <f t="shared" si="196"/>
        <v>0</v>
      </c>
      <c r="AT452" s="94">
        <f t="shared" si="196"/>
        <v>0</v>
      </c>
      <c r="AU452" s="9">
        <f t="shared" si="196"/>
        <v>0</v>
      </c>
      <c r="AV452" s="303"/>
    </row>
    <row r="453" spans="1:48" ht="17.25" hidden="1" customHeight="1" x14ac:dyDescent="0.25">
      <c r="A453" s="489"/>
      <c r="B453" s="490"/>
      <c r="C453" s="490"/>
      <c r="D453" s="490"/>
      <c r="E453" s="490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94">
        <f t="shared" si="196"/>
        <v>0</v>
      </c>
      <c r="X453" s="94">
        <f t="shared" si="196"/>
        <v>0</v>
      </c>
      <c r="Y453" s="94">
        <f t="shared" si="196"/>
        <v>0</v>
      </c>
      <c r="Z453" s="94">
        <f t="shared" si="196"/>
        <v>0</v>
      </c>
      <c r="AA453" s="94">
        <f t="shared" si="196"/>
        <v>0</v>
      </c>
      <c r="AB453" s="94">
        <f t="shared" si="196"/>
        <v>0</v>
      </c>
      <c r="AC453" s="94">
        <f t="shared" si="196"/>
        <v>0</v>
      </c>
      <c r="AD453" s="94">
        <f t="shared" si="196"/>
        <v>0</v>
      </c>
      <c r="AE453" s="94">
        <f t="shared" si="196"/>
        <v>0</v>
      </c>
      <c r="AF453" s="94">
        <f t="shared" si="196"/>
        <v>0</v>
      </c>
      <c r="AG453" s="94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94">
        <f t="shared" si="196"/>
        <v>0</v>
      </c>
      <c r="AL453" s="94">
        <f t="shared" si="196"/>
        <v>0</v>
      </c>
      <c r="AM453" s="94">
        <f t="shared" si="196"/>
        <v>0</v>
      </c>
      <c r="AN453" s="94">
        <f t="shared" si="196"/>
        <v>0</v>
      </c>
      <c r="AO453" s="94">
        <f t="shared" si="196"/>
        <v>0</v>
      </c>
      <c r="AP453" s="94">
        <f t="shared" si="196"/>
        <v>0</v>
      </c>
      <c r="AQ453" s="94">
        <f t="shared" si="196"/>
        <v>0</v>
      </c>
      <c r="AR453" s="94">
        <f t="shared" si="196"/>
        <v>0</v>
      </c>
      <c r="AS453" s="94">
        <f t="shared" si="196"/>
        <v>0</v>
      </c>
      <c r="AT453" s="94">
        <f t="shared" si="196"/>
        <v>0</v>
      </c>
      <c r="AU453" s="9">
        <f t="shared" si="196"/>
        <v>0</v>
      </c>
      <c r="AV453" s="303"/>
    </row>
    <row r="454" spans="1:48" ht="17.25" hidden="1" customHeight="1" x14ac:dyDescent="0.25">
      <c r="A454" s="18"/>
      <c r="B454" s="19"/>
      <c r="C454" s="358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94">
        <f t="shared" si="196"/>
        <v>0</v>
      </c>
      <c r="X454" s="94">
        <f t="shared" si="196"/>
        <v>0</v>
      </c>
      <c r="Y454" s="94">
        <f t="shared" si="196"/>
        <v>0</v>
      </c>
      <c r="Z454" s="94">
        <f t="shared" si="196"/>
        <v>0</v>
      </c>
      <c r="AA454" s="94">
        <f t="shared" si="196"/>
        <v>0</v>
      </c>
      <c r="AB454" s="94">
        <f t="shared" si="196"/>
        <v>0</v>
      </c>
      <c r="AC454" s="94">
        <f t="shared" si="196"/>
        <v>0</v>
      </c>
      <c r="AD454" s="94">
        <f t="shared" si="196"/>
        <v>0</v>
      </c>
      <c r="AE454" s="94">
        <f t="shared" si="196"/>
        <v>0</v>
      </c>
      <c r="AF454" s="94">
        <f t="shared" si="196"/>
        <v>0</v>
      </c>
      <c r="AG454" s="94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94">
        <f t="shared" si="196"/>
        <v>0</v>
      </c>
      <c r="AL454" s="94">
        <f t="shared" si="196"/>
        <v>0</v>
      </c>
      <c r="AM454" s="94">
        <f t="shared" si="196"/>
        <v>0</v>
      </c>
      <c r="AN454" s="94">
        <f t="shared" si="196"/>
        <v>0</v>
      </c>
      <c r="AO454" s="94">
        <f t="shared" si="196"/>
        <v>0</v>
      </c>
      <c r="AP454" s="94">
        <f t="shared" si="196"/>
        <v>0</v>
      </c>
      <c r="AQ454" s="94">
        <f t="shared" si="196"/>
        <v>0</v>
      </c>
      <c r="AR454" s="94">
        <f t="shared" si="196"/>
        <v>0</v>
      </c>
      <c r="AS454" s="94">
        <f t="shared" si="196"/>
        <v>0</v>
      </c>
      <c r="AT454" s="94">
        <f t="shared" si="196"/>
        <v>0</v>
      </c>
      <c r="AU454" s="9">
        <f t="shared" si="196"/>
        <v>0</v>
      </c>
      <c r="AV454" s="303"/>
    </row>
    <row r="455" spans="1:48" ht="17.25" hidden="1" customHeight="1" x14ac:dyDescent="0.25">
      <c r="A455" s="489"/>
      <c r="B455" s="490"/>
      <c r="C455" s="490"/>
      <c r="D455" s="490"/>
      <c r="E455" s="490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31">
        <f t="shared" si="195"/>
        <v>0</v>
      </c>
      <c r="O455" s="231">
        <f t="shared" si="195"/>
        <v>0.98</v>
      </c>
      <c r="P455" s="231">
        <f t="shared" si="195"/>
        <v>4.6224800000000004</v>
      </c>
      <c r="Q455" s="231">
        <f t="shared" si="195"/>
        <v>0.42048000000000002</v>
      </c>
      <c r="R455" s="231">
        <f t="shared" si="195"/>
        <v>0</v>
      </c>
      <c r="S455" s="231">
        <f t="shared" si="195"/>
        <v>0</v>
      </c>
      <c r="T455" s="231">
        <f t="shared" si="195"/>
        <v>0</v>
      </c>
      <c r="U455" s="232">
        <f t="shared" si="193"/>
        <v>6.0229600000000003</v>
      </c>
      <c r="V455" s="232" t="s">
        <v>11</v>
      </c>
      <c r="W455" s="194">
        <f t="shared" si="196"/>
        <v>420.48</v>
      </c>
      <c r="X455" s="194">
        <f t="shared" si="196"/>
        <v>0</v>
      </c>
      <c r="Y455" s="194">
        <f t="shared" si="196"/>
        <v>0</v>
      </c>
      <c r="Z455" s="194">
        <f t="shared" si="196"/>
        <v>0</v>
      </c>
      <c r="AA455" s="194">
        <f t="shared" si="196"/>
        <v>0</v>
      </c>
      <c r="AB455" s="194">
        <f t="shared" si="196"/>
        <v>0</v>
      </c>
      <c r="AC455" s="194">
        <f t="shared" si="196"/>
        <v>0</v>
      </c>
      <c r="AD455" s="194">
        <f t="shared" si="196"/>
        <v>0</v>
      </c>
      <c r="AE455" s="194">
        <f t="shared" si="196"/>
        <v>24.7</v>
      </c>
      <c r="AF455" s="194">
        <f t="shared" si="196"/>
        <v>24.7</v>
      </c>
      <c r="AG455" s="194">
        <f t="shared" si="196"/>
        <v>24.7</v>
      </c>
      <c r="AH455" s="231">
        <f t="shared" si="196"/>
        <v>0</v>
      </c>
      <c r="AI455" s="231">
        <f t="shared" si="196"/>
        <v>0</v>
      </c>
      <c r="AJ455" s="231">
        <f t="shared" si="196"/>
        <v>0</v>
      </c>
      <c r="AK455" s="194">
        <f t="shared" si="196"/>
        <v>0</v>
      </c>
      <c r="AL455" s="194">
        <f t="shared" si="196"/>
        <v>0</v>
      </c>
      <c r="AM455" s="194">
        <f t="shared" si="196"/>
        <v>0</v>
      </c>
      <c r="AN455" s="194">
        <f t="shared" si="196"/>
        <v>0</v>
      </c>
      <c r="AO455" s="194">
        <f t="shared" si="196"/>
        <v>0</v>
      </c>
      <c r="AP455" s="194">
        <f t="shared" si="196"/>
        <v>0</v>
      </c>
      <c r="AQ455" s="194">
        <f t="shared" si="196"/>
        <v>0</v>
      </c>
      <c r="AR455" s="194">
        <f t="shared" si="196"/>
        <v>0</v>
      </c>
      <c r="AS455" s="194">
        <f t="shared" si="196"/>
        <v>0</v>
      </c>
      <c r="AT455" s="194">
        <f t="shared" si="196"/>
        <v>0</v>
      </c>
      <c r="AU455" s="231">
        <f t="shared" si="196"/>
        <v>0</v>
      </c>
      <c r="AV455" s="329"/>
    </row>
    <row r="456" spans="1:48" ht="15.75" hidden="1" customHeight="1" x14ac:dyDescent="0.25">
      <c r="A456" s="406" t="s">
        <v>35</v>
      </c>
      <c r="B456" s="407"/>
      <c r="C456" s="407"/>
      <c r="D456" s="407"/>
      <c r="E456" s="407"/>
      <c r="F456" s="407"/>
      <c r="G456" s="407"/>
      <c r="H456" s="407"/>
      <c r="I456" s="407"/>
      <c r="J456" s="407"/>
      <c r="K456" s="407"/>
      <c r="L456" s="407"/>
      <c r="M456" s="407"/>
      <c r="N456" s="407"/>
      <c r="O456" s="407"/>
      <c r="P456" s="407"/>
      <c r="Q456" s="407"/>
      <c r="R456" s="407"/>
      <c r="S456" s="407"/>
      <c r="T456" s="407"/>
      <c r="U456" s="407"/>
      <c r="V456" s="407"/>
      <c r="W456" s="408"/>
      <c r="X456" s="408"/>
      <c r="Y456" s="408"/>
      <c r="Z456" s="408"/>
      <c r="AA456" s="408"/>
      <c r="AB456" s="408"/>
      <c r="AC456" s="408"/>
      <c r="AD456" s="408"/>
      <c r="AE456" s="408"/>
      <c r="AF456" s="408"/>
      <c r="AG456" s="408"/>
      <c r="AH456" s="408"/>
      <c r="AI456" s="408"/>
      <c r="AJ456" s="408"/>
      <c r="AK456" s="408"/>
      <c r="AL456" s="408"/>
      <c r="AM456" s="408"/>
      <c r="AN456" s="408"/>
      <c r="AO456" s="408"/>
      <c r="AP456" s="408"/>
      <c r="AQ456" s="408"/>
      <c r="AR456" s="408"/>
      <c r="AS456" s="408"/>
      <c r="AT456" s="408"/>
      <c r="AU456" s="408"/>
      <c r="AV456" s="409"/>
    </row>
    <row r="457" spans="1:48" ht="15.75" hidden="1" customHeight="1" x14ac:dyDescent="0.25">
      <c r="A457" s="410" t="s">
        <v>36</v>
      </c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  <c r="O457" s="411"/>
      <c r="P457" s="411"/>
      <c r="Q457" s="411"/>
      <c r="R457" s="411"/>
      <c r="S457" s="411"/>
      <c r="T457" s="411"/>
      <c r="U457" s="411"/>
      <c r="V457" s="411"/>
      <c r="W457" s="412"/>
      <c r="X457" s="412"/>
      <c r="Y457" s="412"/>
      <c r="Z457" s="412"/>
      <c r="AA457" s="412"/>
      <c r="AB457" s="412"/>
      <c r="AC457" s="412"/>
      <c r="AD457" s="412"/>
      <c r="AE457" s="412"/>
      <c r="AF457" s="412"/>
      <c r="AG457" s="412"/>
      <c r="AH457" s="412"/>
      <c r="AI457" s="412"/>
      <c r="AJ457" s="412"/>
      <c r="AK457" s="412"/>
      <c r="AL457" s="412"/>
      <c r="AM457" s="412"/>
      <c r="AN457" s="412"/>
      <c r="AO457" s="412"/>
      <c r="AP457" s="412"/>
      <c r="AQ457" s="412"/>
      <c r="AR457" s="412"/>
      <c r="AS457" s="412"/>
      <c r="AT457" s="412"/>
      <c r="AU457" s="412"/>
      <c r="AV457" s="413"/>
    </row>
    <row r="458" spans="1:48" ht="15.75" hidden="1" customHeight="1" x14ac:dyDescent="0.25">
      <c r="A458" s="414" t="s">
        <v>188</v>
      </c>
      <c r="B458" s="415"/>
      <c r="C458" s="415"/>
      <c r="D458" s="415"/>
      <c r="E458" s="415"/>
      <c r="F458" s="415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  <c r="U458" s="415"/>
      <c r="V458" s="415"/>
      <c r="W458" s="416"/>
      <c r="X458" s="416"/>
      <c r="Y458" s="416"/>
      <c r="Z458" s="416"/>
      <c r="AA458" s="416"/>
      <c r="AB458" s="416"/>
      <c r="AC458" s="416"/>
      <c r="AD458" s="416"/>
      <c r="AE458" s="416"/>
      <c r="AF458" s="416"/>
      <c r="AG458" s="416"/>
      <c r="AH458" s="416"/>
      <c r="AI458" s="416"/>
      <c r="AJ458" s="416"/>
      <c r="AK458" s="416"/>
      <c r="AL458" s="416"/>
      <c r="AM458" s="416"/>
      <c r="AN458" s="416"/>
      <c r="AO458" s="416"/>
      <c r="AP458" s="416"/>
      <c r="AQ458" s="416"/>
      <c r="AR458" s="416"/>
      <c r="AS458" s="416"/>
      <c r="AT458" s="416"/>
      <c r="AU458" s="416"/>
      <c r="AV458" s="417"/>
    </row>
    <row r="459" spans="1:48" ht="29.25" hidden="1" customHeight="1" x14ac:dyDescent="0.25">
      <c r="A459" s="495" t="s">
        <v>65</v>
      </c>
      <c r="B459" s="495"/>
      <c r="C459" s="495"/>
      <c r="D459" s="495"/>
      <c r="E459" s="495"/>
      <c r="F459" s="495"/>
      <c r="G459" s="495"/>
      <c r="H459" s="495"/>
      <c r="I459" s="495"/>
      <c r="J459" s="495"/>
      <c r="K459" s="495"/>
      <c r="L459" s="495"/>
      <c r="M459" s="495"/>
      <c r="N459" s="495"/>
      <c r="O459" s="495"/>
      <c r="P459" s="495"/>
      <c r="Q459" s="495"/>
      <c r="R459" s="495"/>
      <c r="S459" s="495"/>
      <c r="T459" s="495"/>
      <c r="U459" s="495"/>
      <c r="V459" s="495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89"/>
      <c r="AI459" s="189"/>
      <c r="AJ459" s="189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89"/>
      <c r="AV459" s="303"/>
    </row>
    <row r="460" spans="1:48" ht="15.75" hidden="1" customHeight="1" x14ac:dyDescent="0.25">
      <c r="A460" s="494" t="s">
        <v>189</v>
      </c>
      <c r="B460" s="494"/>
      <c r="C460" s="494"/>
      <c r="D460" s="494"/>
      <c r="E460" s="494"/>
      <c r="F460" s="494"/>
      <c r="G460" s="494"/>
      <c r="H460" s="494"/>
      <c r="I460" s="494"/>
      <c r="J460" s="494"/>
      <c r="K460" s="494"/>
      <c r="L460" s="494"/>
      <c r="M460" s="494"/>
      <c r="N460" s="494"/>
      <c r="O460" s="494"/>
      <c r="P460" s="494"/>
      <c r="Q460" s="494"/>
      <c r="R460" s="494"/>
      <c r="S460" s="494"/>
      <c r="T460" s="494"/>
      <c r="U460" s="494"/>
      <c r="V460" s="494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89"/>
      <c r="AI460" s="189"/>
      <c r="AJ460" s="189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89"/>
      <c r="AV460" s="303"/>
    </row>
    <row r="461" spans="1:48" ht="29.25" hidden="1" customHeight="1" x14ac:dyDescent="0.25">
      <c r="A461" s="495" t="s">
        <v>65</v>
      </c>
      <c r="B461" s="495"/>
      <c r="C461" s="495"/>
      <c r="D461" s="495"/>
      <c r="E461" s="495"/>
      <c r="F461" s="495"/>
      <c r="G461" s="495"/>
      <c r="H461" s="495"/>
      <c r="I461" s="495"/>
      <c r="J461" s="495"/>
      <c r="K461" s="495"/>
      <c r="L461" s="495"/>
      <c r="M461" s="495"/>
      <c r="N461" s="495"/>
      <c r="O461" s="495"/>
      <c r="P461" s="495"/>
      <c r="Q461" s="495"/>
      <c r="R461" s="495"/>
      <c r="S461" s="495"/>
      <c r="T461" s="495"/>
      <c r="U461" s="495"/>
      <c r="V461" s="495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89"/>
      <c r="AI461" s="189"/>
      <c r="AJ461" s="189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89"/>
      <c r="AV461" s="303"/>
    </row>
    <row r="462" spans="1:48" ht="15.75" hidden="1" customHeight="1" x14ac:dyDescent="0.25">
      <c r="A462" s="494" t="s">
        <v>190</v>
      </c>
      <c r="B462" s="494"/>
      <c r="C462" s="494"/>
      <c r="D462" s="494"/>
      <c r="E462" s="494"/>
      <c r="F462" s="494"/>
      <c r="G462" s="494"/>
      <c r="H462" s="494"/>
      <c r="I462" s="494"/>
      <c r="J462" s="494"/>
      <c r="K462" s="494"/>
      <c r="L462" s="494"/>
      <c r="M462" s="494"/>
      <c r="N462" s="494"/>
      <c r="O462" s="494"/>
      <c r="P462" s="494"/>
      <c r="Q462" s="494"/>
      <c r="R462" s="494"/>
      <c r="S462" s="494"/>
      <c r="T462" s="494"/>
      <c r="U462" s="494"/>
      <c r="V462" s="494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89"/>
      <c r="AI462" s="189"/>
      <c r="AJ462" s="189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89"/>
      <c r="AV462" s="303"/>
    </row>
    <row r="463" spans="1:48" ht="29.25" hidden="1" customHeight="1" x14ac:dyDescent="0.25">
      <c r="A463" s="495" t="s">
        <v>65</v>
      </c>
      <c r="B463" s="495"/>
      <c r="C463" s="495"/>
      <c r="D463" s="495"/>
      <c r="E463" s="495"/>
      <c r="F463" s="495"/>
      <c r="G463" s="495"/>
      <c r="H463" s="495"/>
      <c r="I463" s="495"/>
      <c r="J463" s="495"/>
      <c r="K463" s="495"/>
      <c r="L463" s="495"/>
      <c r="M463" s="495"/>
      <c r="N463" s="495"/>
      <c r="O463" s="495"/>
      <c r="P463" s="495"/>
      <c r="Q463" s="495"/>
      <c r="R463" s="495"/>
      <c r="S463" s="495"/>
      <c r="T463" s="495"/>
      <c r="U463" s="495"/>
      <c r="V463" s="495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89"/>
      <c r="AI463" s="189"/>
      <c r="AJ463" s="189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89"/>
      <c r="AV463" s="303"/>
    </row>
    <row r="464" spans="1:48" ht="15.75" hidden="1" customHeight="1" x14ac:dyDescent="0.25">
      <c r="A464" s="494" t="s">
        <v>191</v>
      </c>
      <c r="B464" s="494"/>
      <c r="C464" s="494"/>
      <c r="D464" s="494"/>
      <c r="E464" s="494"/>
      <c r="F464" s="494"/>
      <c r="G464" s="494"/>
      <c r="H464" s="494"/>
      <c r="I464" s="494"/>
      <c r="J464" s="494"/>
      <c r="K464" s="494"/>
      <c r="L464" s="494"/>
      <c r="M464" s="494"/>
      <c r="N464" s="494"/>
      <c r="O464" s="494"/>
      <c r="P464" s="494"/>
      <c r="Q464" s="494"/>
      <c r="R464" s="494"/>
      <c r="S464" s="494"/>
      <c r="T464" s="494"/>
      <c r="U464" s="494"/>
      <c r="V464" s="494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89"/>
      <c r="AI464" s="189"/>
      <c r="AJ464" s="189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89"/>
      <c r="AV464" s="303"/>
    </row>
    <row r="465" spans="1:48" ht="29.25" hidden="1" customHeight="1" x14ac:dyDescent="0.25">
      <c r="A465" s="495" t="s">
        <v>65</v>
      </c>
      <c r="B465" s="495"/>
      <c r="C465" s="495"/>
      <c r="D465" s="495"/>
      <c r="E465" s="495"/>
      <c r="F465" s="495"/>
      <c r="G465" s="495"/>
      <c r="H465" s="495"/>
      <c r="I465" s="495"/>
      <c r="J465" s="495"/>
      <c r="K465" s="495"/>
      <c r="L465" s="495"/>
      <c r="M465" s="495"/>
      <c r="N465" s="495"/>
      <c r="O465" s="495"/>
      <c r="P465" s="495"/>
      <c r="Q465" s="495"/>
      <c r="R465" s="495"/>
      <c r="S465" s="495"/>
      <c r="T465" s="495"/>
      <c r="U465" s="495"/>
      <c r="V465" s="495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89"/>
      <c r="AI465" s="189"/>
      <c r="AJ465" s="189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89"/>
      <c r="AV465" s="303"/>
    </row>
    <row r="466" spans="1:48" ht="15.75" hidden="1" customHeight="1" x14ac:dyDescent="0.25">
      <c r="A466" s="410" t="s">
        <v>37</v>
      </c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2"/>
      <c r="X466" s="412"/>
      <c r="Y466" s="412"/>
      <c r="Z466" s="412"/>
      <c r="AA466" s="412"/>
      <c r="AB466" s="412"/>
      <c r="AC466" s="412"/>
      <c r="AD466" s="412"/>
      <c r="AE466" s="412"/>
      <c r="AF466" s="412"/>
      <c r="AG466" s="412"/>
      <c r="AH466" s="412"/>
      <c r="AI466" s="412"/>
      <c r="AJ466" s="412"/>
      <c r="AK466" s="412"/>
      <c r="AL466" s="412"/>
      <c r="AM466" s="412"/>
      <c r="AN466" s="412"/>
      <c r="AO466" s="412"/>
      <c r="AP466" s="412"/>
      <c r="AQ466" s="412"/>
      <c r="AR466" s="412"/>
      <c r="AS466" s="412"/>
      <c r="AT466" s="412"/>
      <c r="AU466" s="412"/>
      <c r="AV466" s="413"/>
    </row>
    <row r="467" spans="1:48" ht="15.75" hidden="1" customHeight="1" x14ac:dyDescent="0.25">
      <c r="A467" s="414" t="s">
        <v>192</v>
      </c>
      <c r="B467" s="415"/>
      <c r="C467" s="415"/>
      <c r="D467" s="415"/>
      <c r="E467" s="415"/>
      <c r="F467" s="415"/>
      <c r="G467" s="415"/>
      <c r="H467" s="415"/>
      <c r="I467" s="415"/>
      <c r="J467" s="415"/>
      <c r="K467" s="415"/>
      <c r="L467" s="415"/>
      <c r="M467" s="415"/>
      <c r="N467" s="415"/>
      <c r="O467" s="415"/>
      <c r="P467" s="415"/>
      <c r="Q467" s="415"/>
      <c r="R467" s="415"/>
      <c r="S467" s="415"/>
      <c r="T467" s="415"/>
      <c r="U467" s="415"/>
      <c r="V467" s="415"/>
      <c r="W467" s="416"/>
      <c r="X467" s="416"/>
      <c r="Y467" s="416"/>
      <c r="Z467" s="416"/>
      <c r="AA467" s="416"/>
      <c r="AB467" s="416"/>
      <c r="AC467" s="416"/>
      <c r="AD467" s="416"/>
      <c r="AE467" s="416"/>
      <c r="AF467" s="416"/>
      <c r="AG467" s="416"/>
      <c r="AH467" s="416"/>
      <c r="AI467" s="416"/>
      <c r="AJ467" s="416"/>
      <c r="AK467" s="416"/>
      <c r="AL467" s="416"/>
      <c r="AM467" s="416"/>
      <c r="AN467" s="416"/>
      <c r="AO467" s="416"/>
      <c r="AP467" s="416"/>
      <c r="AQ467" s="416"/>
      <c r="AR467" s="416"/>
      <c r="AS467" s="416"/>
      <c r="AT467" s="416"/>
      <c r="AU467" s="416"/>
      <c r="AV467" s="417"/>
    </row>
    <row r="468" spans="1:48" ht="29.25" hidden="1" customHeight="1" x14ac:dyDescent="0.25">
      <c r="A468" s="495" t="s">
        <v>65</v>
      </c>
      <c r="B468" s="495"/>
      <c r="C468" s="495"/>
      <c r="D468" s="495"/>
      <c r="E468" s="495"/>
      <c r="F468" s="495"/>
      <c r="G468" s="495"/>
      <c r="H468" s="495"/>
      <c r="I468" s="495"/>
      <c r="J468" s="495"/>
      <c r="K468" s="495"/>
      <c r="L468" s="495"/>
      <c r="M468" s="495"/>
      <c r="N468" s="495"/>
      <c r="O468" s="495"/>
      <c r="P468" s="495"/>
      <c r="Q468" s="495"/>
      <c r="R468" s="495"/>
      <c r="S468" s="495"/>
      <c r="T468" s="495"/>
      <c r="U468" s="495"/>
      <c r="V468" s="495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89"/>
      <c r="AI468" s="189"/>
      <c r="AJ468" s="189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89"/>
      <c r="AV468" s="303"/>
    </row>
    <row r="469" spans="1:48" ht="15.75" hidden="1" customHeight="1" x14ac:dyDescent="0.25">
      <c r="A469" s="494" t="s">
        <v>193</v>
      </c>
      <c r="B469" s="494"/>
      <c r="C469" s="494"/>
      <c r="D469" s="494"/>
      <c r="E469" s="494"/>
      <c r="F469" s="494"/>
      <c r="G469" s="494"/>
      <c r="H469" s="494"/>
      <c r="I469" s="494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89"/>
      <c r="AI469" s="189"/>
      <c r="AJ469" s="189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89"/>
      <c r="AV469" s="303"/>
    </row>
    <row r="470" spans="1:48" ht="29.25" hidden="1" customHeight="1" x14ac:dyDescent="0.25">
      <c r="A470" s="495" t="s">
        <v>65</v>
      </c>
      <c r="B470" s="495"/>
      <c r="C470" s="495"/>
      <c r="D470" s="495"/>
      <c r="E470" s="495"/>
      <c r="F470" s="495"/>
      <c r="G470" s="495"/>
      <c r="H470" s="495"/>
      <c r="I470" s="495"/>
      <c r="J470" s="495"/>
      <c r="K470" s="495"/>
      <c r="L470" s="495"/>
      <c r="M470" s="495"/>
      <c r="N470" s="495"/>
      <c r="O470" s="495"/>
      <c r="P470" s="495"/>
      <c r="Q470" s="495"/>
      <c r="R470" s="495"/>
      <c r="S470" s="495"/>
      <c r="T470" s="495"/>
      <c r="U470" s="495"/>
      <c r="V470" s="495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89"/>
      <c r="AI470" s="189"/>
      <c r="AJ470" s="189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89"/>
      <c r="AV470" s="303"/>
    </row>
    <row r="471" spans="1:48" ht="15.75" hidden="1" customHeight="1" x14ac:dyDescent="0.25">
      <c r="A471" s="494" t="s">
        <v>194</v>
      </c>
      <c r="B471" s="494"/>
      <c r="C471" s="494"/>
      <c r="D471" s="494"/>
      <c r="E471" s="494"/>
      <c r="F471" s="494"/>
      <c r="G471" s="494"/>
      <c r="H471" s="494"/>
      <c r="I471" s="494"/>
      <c r="J471" s="494"/>
      <c r="K471" s="494"/>
      <c r="L471" s="494"/>
      <c r="M471" s="494"/>
      <c r="N471" s="494"/>
      <c r="O471" s="494"/>
      <c r="P471" s="494"/>
      <c r="Q471" s="494"/>
      <c r="R471" s="494"/>
      <c r="S471" s="494"/>
      <c r="T471" s="494"/>
      <c r="U471" s="494"/>
      <c r="V471" s="494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89"/>
      <c r="AI471" s="189"/>
      <c r="AJ471" s="189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89"/>
      <c r="AV471" s="303"/>
    </row>
    <row r="472" spans="1:48" ht="29.25" hidden="1" customHeight="1" x14ac:dyDescent="0.25">
      <c r="A472" s="495" t="s">
        <v>65</v>
      </c>
      <c r="B472" s="495"/>
      <c r="C472" s="495"/>
      <c r="D472" s="495"/>
      <c r="E472" s="495"/>
      <c r="F472" s="495"/>
      <c r="G472" s="495"/>
      <c r="H472" s="495"/>
      <c r="I472" s="495"/>
      <c r="J472" s="495"/>
      <c r="K472" s="495"/>
      <c r="L472" s="495"/>
      <c r="M472" s="495"/>
      <c r="N472" s="495"/>
      <c r="O472" s="495"/>
      <c r="P472" s="495"/>
      <c r="Q472" s="495"/>
      <c r="R472" s="495"/>
      <c r="S472" s="495"/>
      <c r="T472" s="495"/>
      <c r="U472" s="495"/>
      <c r="V472" s="495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89"/>
      <c r="AI472" s="189"/>
      <c r="AJ472" s="189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89"/>
      <c r="AV472" s="303"/>
    </row>
    <row r="473" spans="1:48" ht="15.75" hidden="1" customHeight="1" x14ac:dyDescent="0.25">
      <c r="A473" s="494" t="s">
        <v>195</v>
      </c>
      <c r="B473" s="494"/>
      <c r="C473" s="494"/>
      <c r="D473" s="494"/>
      <c r="E473" s="494"/>
      <c r="F473" s="494"/>
      <c r="G473" s="494"/>
      <c r="H473" s="494"/>
      <c r="I473" s="494"/>
      <c r="J473" s="494"/>
      <c r="K473" s="494"/>
      <c r="L473" s="494"/>
      <c r="M473" s="494"/>
      <c r="N473" s="494"/>
      <c r="O473" s="494"/>
      <c r="P473" s="494"/>
      <c r="Q473" s="494"/>
      <c r="R473" s="494"/>
      <c r="S473" s="494"/>
      <c r="T473" s="494"/>
      <c r="U473" s="494"/>
      <c r="V473" s="494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89"/>
      <c r="AI473" s="189"/>
      <c r="AJ473" s="189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89"/>
      <c r="AV473" s="303"/>
    </row>
    <row r="474" spans="1:48" ht="29.25" hidden="1" customHeight="1" x14ac:dyDescent="0.25">
      <c r="A474" s="495" t="s">
        <v>65</v>
      </c>
      <c r="B474" s="495"/>
      <c r="C474" s="495"/>
      <c r="D474" s="495"/>
      <c r="E474" s="495"/>
      <c r="F474" s="495"/>
      <c r="G474" s="495"/>
      <c r="H474" s="495"/>
      <c r="I474" s="495"/>
      <c r="J474" s="495"/>
      <c r="K474" s="495"/>
      <c r="L474" s="495"/>
      <c r="M474" s="495"/>
      <c r="N474" s="495"/>
      <c r="O474" s="495"/>
      <c r="P474" s="495"/>
      <c r="Q474" s="495"/>
      <c r="R474" s="495"/>
      <c r="S474" s="495"/>
      <c r="T474" s="495"/>
      <c r="U474" s="495"/>
      <c r="V474" s="495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89"/>
      <c r="AI474" s="189"/>
      <c r="AJ474" s="189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89"/>
      <c r="AV474" s="303"/>
    </row>
    <row r="475" spans="1:48" ht="21.75" hidden="1" customHeight="1" x14ac:dyDescent="0.25">
      <c r="A475" s="496" t="s">
        <v>48</v>
      </c>
      <c r="B475" s="496"/>
      <c r="C475" s="496"/>
      <c r="D475" s="496"/>
      <c r="E475" s="496"/>
      <c r="F475" s="496"/>
      <c r="G475" s="496"/>
      <c r="H475" s="496"/>
      <c r="I475" s="496"/>
      <c r="J475" s="496"/>
      <c r="K475" s="496"/>
      <c r="L475" s="496"/>
      <c r="M475" s="496"/>
      <c r="N475" s="4"/>
      <c r="O475" s="4"/>
      <c r="P475" s="4"/>
      <c r="Q475" s="4"/>
      <c r="R475" s="4"/>
      <c r="S475" s="4"/>
      <c r="T475" s="4"/>
      <c r="U475" s="5"/>
      <c r="V475" s="5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89"/>
      <c r="AI475" s="189"/>
      <c r="AJ475" s="189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89"/>
      <c r="AV475" s="303"/>
    </row>
    <row r="476" spans="1:48" ht="17.25" hidden="1" customHeight="1" x14ac:dyDescent="0.25">
      <c r="A476" s="489"/>
      <c r="B476" s="490"/>
      <c r="C476" s="490"/>
      <c r="D476" s="490"/>
      <c r="E476" s="490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94">
        <v>0</v>
      </c>
      <c r="X476" s="94">
        <v>0</v>
      </c>
      <c r="Y476" s="94">
        <v>0</v>
      </c>
      <c r="Z476" s="94">
        <v>0</v>
      </c>
      <c r="AA476" s="94">
        <v>0</v>
      </c>
      <c r="AB476" s="94">
        <v>0</v>
      </c>
      <c r="AC476" s="94">
        <v>0</v>
      </c>
      <c r="AD476" s="94">
        <v>0</v>
      </c>
      <c r="AE476" s="94">
        <v>0</v>
      </c>
      <c r="AF476" s="94">
        <v>0</v>
      </c>
      <c r="AG476" s="94">
        <v>0</v>
      </c>
      <c r="AH476" s="9">
        <v>0</v>
      </c>
      <c r="AI476" s="9">
        <v>0</v>
      </c>
      <c r="AJ476" s="9">
        <v>0</v>
      </c>
      <c r="AK476" s="94">
        <v>0</v>
      </c>
      <c r="AL476" s="94">
        <v>0</v>
      </c>
      <c r="AM476" s="94">
        <v>0</v>
      </c>
      <c r="AN476" s="94">
        <v>0</v>
      </c>
      <c r="AO476" s="94">
        <v>0</v>
      </c>
      <c r="AP476" s="94">
        <v>0</v>
      </c>
      <c r="AQ476" s="94">
        <v>0</v>
      </c>
      <c r="AR476" s="94">
        <v>0</v>
      </c>
      <c r="AS476" s="94">
        <v>0</v>
      </c>
      <c r="AT476" s="94">
        <v>0</v>
      </c>
      <c r="AU476" s="9">
        <v>0</v>
      </c>
      <c r="AV476" s="303"/>
    </row>
    <row r="477" spans="1:48" ht="17.25" hidden="1" customHeight="1" x14ac:dyDescent="0.25">
      <c r="A477" s="489"/>
      <c r="B477" s="490"/>
      <c r="C477" s="490"/>
      <c r="D477" s="490"/>
      <c r="E477" s="490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0</v>
      </c>
      <c r="AD477" s="94">
        <v>0</v>
      </c>
      <c r="AE477" s="94">
        <v>0</v>
      </c>
      <c r="AF477" s="94">
        <v>0</v>
      </c>
      <c r="AG477" s="94">
        <v>0</v>
      </c>
      <c r="AH477" s="9">
        <v>0</v>
      </c>
      <c r="AI477" s="9">
        <v>0</v>
      </c>
      <c r="AJ477" s="9">
        <v>0</v>
      </c>
      <c r="AK477" s="94">
        <v>0</v>
      </c>
      <c r="AL477" s="94">
        <v>0</v>
      </c>
      <c r="AM477" s="94">
        <v>0</v>
      </c>
      <c r="AN477" s="94">
        <v>0</v>
      </c>
      <c r="AO477" s="94">
        <v>0</v>
      </c>
      <c r="AP477" s="94">
        <v>0</v>
      </c>
      <c r="AQ477" s="94">
        <v>0</v>
      </c>
      <c r="AR477" s="94">
        <v>0</v>
      </c>
      <c r="AS477" s="94">
        <v>0</v>
      </c>
      <c r="AT477" s="94">
        <v>0</v>
      </c>
      <c r="AU477" s="9">
        <v>0</v>
      </c>
      <c r="AV477" s="303"/>
    </row>
    <row r="478" spans="1:48" ht="17.25" hidden="1" customHeight="1" x14ac:dyDescent="0.25">
      <c r="A478" s="489"/>
      <c r="B478" s="490"/>
      <c r="C478" s="490"/>
      <c r="D478" s="490"/>
      <c r="E478" s="490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">
        <v>0</v>
      </c>
      <c r="AI478" s="9">
        <v>0</v>
      </c>
      <c r="AJ478" s="9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">
        <v>0</v>
      </c>
      <c r="AV478" s="303"/>
    </row>
    <row r="479" spans="1:48" ht="17.25" hidden="1" customHeight="1" x14ac:dyDescent="0.25">
      <c r="A479" s="489"/>
      <c r="B479" s="490"/>
      <c r="C479" s="490"/>
      <c r="D479" s="490"/>
      <c r="E479" s="490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0</v>
      </c>
      <c r="AD479" s="94">
        <v>0</v>
      </c>
      <c r="AE479" s="94">
        <v>0</v>
      </c>
      <c r="AF479" s="94">
        <v>0</v>
      </c>
      <c r="AG479" s="94">
        <v>0</v>
      </c>
      <c r="AH479" s="9">
        <v>0</v>
      </c>
      <c r="AI479" s="9">
        <v>0</v>
      </c>
      <c r="AJ479" s="9">
        <v>0</v>
      </c>
      <c r="AK479" s="94">
        <v>0</v>
      </c>
      <c r="AL479" s="94">
        <v>0</v>
      </c>
      <c r="AM479" s="94">
        <v>0</v>
      </c>
      <c r="AN479" s="94">
        <v>0</v>
      </c>
      <c r="AO479" s="94">
        <v>0</v>
      </c>
      <c r="AP479" s="94">
        <v>0</v>
      </c>
      <c r="AQ479" s="94">
        <v>0</v>
      </c>
      <c r="AR479" s="94">
        <v>0</v>
      </c>
      <c r="AS479" s="94">
        <v>0</v>
      </c>
      <c r="AT479" s="94">
        <v>0</v>
      </c>
      <c r="AU479" s="9">
        <v>0</v>
      </c>
      <c r="AV479" s="303"/>
    </row>
    <row r="480" spans="1:48" ht="17.25" hidden="1" customHeight="1" x14ac:dyDescent="0.25">
      <c r="A480" s="18"/>
      <c r="B480" s="19"/>
      <c r="C480" s="358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0</v>
      </c>
      <c r="AD480" s="94">
        <v>0</v>
      </c>
      <c r="AE480" s="94">
        <v>0</v>
      </c>
      <c r="AF480" s="94">
        <v>0</v>
      </c>
      <c r="AG480" s="94">
        <v>0</v>
      </c>
      <c r="AH480" s="9">
        <v>0</v>
      </c>
      <c r="AI480" s="9">
        <v>0</v>
      </c>
      <c r="AJ480" s="9">
        <v>0</v>
      </c>
      <c r="AK480" s="94">
        <v>0</v>
      </c>
      <c r="AL480" s="94">
        <v>0</v>
      </c>
      <c r="AM480" s="94">
        <v>0</v>
      </c>
      <c r="AN480" s="94">
        <v>0</v>
      </c>
      <c r="AO480" s="94">
        <v>0</v>
      </c>
      <c r="AP480" s="94">
        <v>0</v>
      </c>
      <c r="AQ480" s="94">
        <v>0</v>
      </c>
      <c r="AR480" s="94">
        <v>0</v>
      </c>
      <c r="AS480" s="94">
        <v>0</v>
      </c>
      <c r="AT480" s="94">
        <v>0</v>
      </c>
      <c r="AU480" s="9">
        <v>0</v>
      </c>
      <c r="AV480" s="303"/>
    </row>
    <row r="481" spans="1:48" ht="17.25" hidden="1" customHeight="1" x14ac:dyDescent="0.25">
      <c r="A481" s="489"/>
      <c r="B481" s="490"/>
      <c r="C481" s="490"/>
      <c r="D481" s="490"/>
      <c r="E481" s="490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31">
        <v>0</v>
      </c>
      <c r="O481" s="231">
        <v>0</v>
      </c>
      <c r="P481" s="231">
        <v>0</v>
      </c>
      <c r="Q481" s="231">
        <v>0</v>
      </c>
      <c r="R481" s="231">
        <v>0</v>
      </c>
      <c r="S481" s="231">
        <v>0</v>
      </c>
      <c r="T481" s="231">
        <v>0</v>
      </c>
      <c r="U481" s="232">
        <f t="shared" si="197"/>
        <v>0</v>
      </c>
      <c r="V481" s="232" t="s">
        <v>11</v>
      </c>
      <c r="W481" s="194">
        <v>0</v>
      </c>
      <c r="X481" s="194">
        <v>0</v>
      </c>
      <c r="Y481" s="194">
        <v>0</v>
      </c>
      <c r="Z481" s="194">
        <v>0</v>
      </c>
      <c r="AA481" s="194">
        <v>0</v>
      </c>
      <c r="AB481" s="194">
        <v>0</v>
      </c>
      <c r="AC481" s="194">
        <v>0</v>
      </c>
      <c r="AD481" s="194">
        <v>0</v>
      </c>
      <c r="AE481" s="194">
        <v>0</v>
      </c>
      <c r="AF481" s="194">
        <v>0</v>
      </c>
      <c r="AG481" s="194">
        <v>0</v>
      </c>
      <c r="AH481" s="231">
        <v>0</v>
      </c>
      <c r="AI481" s="231">
        <v>0</v>
      </c>
      <c r="AJ481" s="231">
        <v>0</v>
      </c>
      <c r="AK481" s="194">
        <v>0</v>
      </c>
      <c r="AL481" s="194">
        <v>0</v>
      </c>
      <c r="AM481" s="194">
        <v>0</v>
      </c>
      <c r="AN481" s="194">
        <v>0</v>
      </c>
      <c r="AO481" s="194">
        <v>0</v>
      </c>
      <c r="AP481" s="194">
        <v>0</v>
      </c>
      <c r="AQ481" s="194">
        <v>0</v>
      </c>
      <c r="AR481" s="194">
        <v>0</v>
      </c>
      <c r="AS481" s="194">
        <v>0</v>
      </c>
      <c r="AT481" s="194">
        <v>0</v>
      </c>
      <c r="AU481" s="231">
        <v>0</v>
      </c>
      <c r="AV481" s="329"/>
    </row>
    <row r="482" spans="1:48" ht="15.75" hidden="1" customHeight="1" x14ac:dyDescent="0.25">
      <c r="A482" s="406" t="s">
        <v>875</v>
      </c>
      <c r="B482" s="407"/>
      <c r="C482" s="407"/>
      <c r="D482" s="407"/>
      <c r="E482" s="407"/>
      <c r="F482" s="407"/>
      <c r="G482" s="407"/>
      <c r="H482" s="407"/>
      <c r="I482" s="407"/>
      <c r="J482" s="407"/>
      <c r="K482" s="407"/>
      <c r="L482" s="407"/>
      <c r="M482" s="407"/>
      <c r="N482" s="407"/>
      <c r="O482" s="407"/>
      <c r="P482" s="407"/>
      <c r="Q482" s="407"/>
      <c r="R482" s="407"/>
      <c r="S482" s="407"/>
      <c r="T482" s="407"/>
      <c r="U482" s="407"/>
      <c r="V482" s="407"/>
      <c r="W482" s="408"/>
      <c r="X482" s="408"/>
      <c r="Y482" s="408"/>
      <c r="Z482" s="408"/>
      <c r="AA482" s="408"/>
      <c r="AB482" s="408"/>
      <c r="AC482" s="408"/>
      <c r="AD482" s="408"/>
      <c r="AE482" s="408"/>
      <c r="AF482" s="408"/>
      <c r="AG482" s="408"/>
      <c r="AH482" s="408"/>
      <c r="AI482" s="408"/>
      <c r="AJ482" s="408"/>
      <c r="AK482" s="408"/>
      <c r="AL482" s="408"/>
      <c r="AM482" s="408"/>
      <c r="AN482" s="408"/>
      <c r="AO482" s="408"/>
      <c r="AP482" s="408"/>
      <c r="AQ482" s="408"/>
      <c r="AR482" s="408"/>
      <c r="AS482" s="408"/>
      <c r="AT482" s="408"/>
      <c r="AU482" s="408"/>
      <c r="AV482" s="409"/>
    </row>
    <row r="483" spans="1:48" ht="15.75" hidden="1" customHeight="1" x14ac:dyDescent="0.25">
      <c r="A483" s="414" t="s">
        <v>196</v>
      </c>
      <c r="B483" s="415"/>
      <c r="C483" s="415"/>
      <c r="D483" s="415"/>
      <c r="E483" s="415"/>
      <c r="F483" s="415"/>
      <c r="G483" s="415"/>
      <c r="H483" s="415"/>
      <c r="I483" s="415"/>
      <c r="J483" s="415"/>
      <c r="K483" s="415"/>
      <c r="L483" s="415"/>
      <c r="M483" s="415"/>
      <c r="N483" s="415"/>
      <c r="O483" s="415"/>
      <c r="P483" s="415"/>
      <c r="Q483" s="415"/>
      <c r="R483" s="415"/>
      <c r="S483" s="415"/>
      <c r="T483" s="415"/>
      <c r="U483" s="415"/>
      <c r="V483" s="415"/>
      <c r="W483" s="416"/>
      <c r="X483" s="416"/>
      <c r="Y483" s="416"/>
      <c r="Z483" s="416"/>
      <c r="AA483" s="416"/>
      <c r="AB483" s="416"/>
      <c r="AC483" s="416"/>
      <c r="AD483" s="416"/>
      <c r="AE483" s="416"/>
      <c r="AF483" s="416"/>
      <c r="AG483" s="416"/>
      <c r="AH483" s="416"/>
      <c r="AI483" s="416"/>
      <c r="AJ483" s="416"/>
      <c r="AK483" s="416"/>
      <c r="AL483" s="416"/>
      <c r="AM483" s="416"/>
      <c r="AN483" s="416"/>
      <c r="AO483" s="416"/>
      <c r="AP483" s="416"/>
      <c r="AQ483" s="416"/>
      <c r="AR483" s="416"/>
      <c r="AS483" s="416"/>
      <c r="AT483" s="416"/>
      <c r="AU483" s="416"/>
      <c r="AV483" s="417"/>
    </row>
    <row r="484" spans="1:48" ht="19.5" customHeight="1" x14ac:dyDescent="0.25">
      <c r="A484" s="472"/>
      <c r="B484" s="421" t="s">
        <v>356</v>
      </c>
      <c r="C484" s="603" t="s">
        <v>359</v>
      </c>
      <c r="D484" s="421" t="s">
        <v>275</v>
      </c>
      <c r="E484" s="421" t="s">
        <v>360</v>
      </c>
      <c r="F484" s="6" t="s">
        <v>18</v>
      </c>
      <c r="G484" s="6" t="s">
        <v>20</v>
      </c>
      <c r="H484" s="6" t="s">
        <v>296</v>
      </c>
      <c r="I484" s="6" t="s">
        <v>296</v>
      </c>
      <c r="J484" s="464">
        <v>2023</v>
      </c>
      <c r="K484" s="464">
        <v>2023</v>
      </c>
      <c r="L484" s="462">
        <v>5.3825500000000002</v>
      </c>
      <c r="M484" s="462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94">
        <v>0</v>
      </c>
      <c r="X484" s="94">
        <f>X485</f>
        <v>0</v>
      </c>
      <c r="Y484" s="94">
        <f t="shared" ref="Y484:AT484" si="200">Y485</f>
        <v>0</v>
      </c>
      <c r="Z484" s="94">
        <f t="shared" si="200"/>
        <v>0</v>
      </c>
      <c r="AA484" s="94">
        <f t="shared" si="200"/>
        <v>0</v>
      </c>
      <c r="AB484" s="94">
        <f t="shared" si="200"/>
        <v>0</v>
      </c>
      <c r="AC484" s="94">
        <f t="shared" si="200"/>
        <v>0</v>
      </c>
      <c r="AD484" s="94">
        <f t="shared" si="200"/>
        <v>0</v>
      </c>
      <c r="AE484" s="94">
        <f t="shared" si="200"/>
        <v>0</v>
      </c>
      <c r="AF484" s="94">
        <f t="shared" si="200"/>
        <v>86.39667</v>
      </c>
      <c r="AG484" s="94">
        <f t="shared" si="200"/>
        <v>0</v>
      </c>
      <c r="AH484" s="94">
        <f t="shared" si="200"/>
        <v>0</v>
      </c>
      <c r="AI484" s="94">
        <f t="shared" si="200"/>
        <v>0</v>
      </c>
      <c r="AJ484" s="94">
        <f t="shared" si="200"/>
        <v>0</v>
      </c>
      <c r="AK484" s="94">
        <f t="shared" si="200"/>
        <v>86.39667</v>
      </c>
      <c r="AL484" s="94">
        <f t="shared" si="200"/>
        <v>0</v>
      </c>
      <c r="AM484" s="94">
        <f t="shared" si="200"/>
        <v>0</v>
      </c>
      <c r="AN484" s="94">
        <f t="shared" si="200"/>
        <v>0</v>
      </c>
      <c r="AO484" s="94">
        <f t="shared" si="200"/>
        <v>0</v>
      </c>
      <c r="AP484" s="94">
        <f t="shared" si="200"/>
        <v>0</v>
      </c>
      <c r="AQ484" s="94">
        <f t="shared" si="200"/>
        <v>0</v>
      </c>
      <c r="AR484" s="94">
        <f t="shared" si="200"/>
        <v>0</v>
      </c>
      <c r="AS484" s="94">
        <f t="shared" si="200"/>
        <v>0</v>
      </c>
      <c r="AT484" s="94">
        <f t="shared" si="200"/>
        <v>0</v>
      </c>
      <c r="AU484" s="5">
        <v>0</v>
      </c>
      <c r="AV484" s="303"/>
    </row>
    <row r="485" spans="1:48" s="276" customFormat="1" ht="30" hidden="1" customHeight="1" x14ac:dyDescent="0.2">
      <c r="A485" s="473"/>
      <c r="B485" s="421"/>
      <c r="C485" s="603"/>
      <c r="D485" s="421"/>
      <c r="E485" s="421"/>
      <c r="F485" s="273"/>
      <c r="G485" s="273"/>
      <c r="H485" s="273"/>
      <c r="I485" s="273"/>
      <c r="J485" s="464"/>
      <c r="K485" s="464"/>
      <c r="L485" s="462"/>
      <c r="M485" s="462"/>
      <c r="N485" s="274"/>
      <c r="O485" s="274"/>
      <c r="P485" s="274"/>
      <c r="Q485" s="274"/>
      <c r="R485" s="274"/>
      <c r="S485" s="274"/>
      <c r="T485" s="274"/>
      <c r="U485" s="274"/>
      <c r="V485" s="280" t="s">
        <v>994</v>
      </c>
      <c r="W485" s="275"/>
      <c r="X485" s="275">
        <v>0</v>
      </c>
      <c r="Y485" s="275"/>
      <c r="Z485" s="275"/>
      <c r="AA485" s="275"/>
      <c r="AB485" s="275"/>
      <c r="AC485" s="275"/>
      <c r="AD485" s="275"/>
      <c r="AE485" s="275"/>
      <c r="AF485" s="275">
        <v>86.39667</v>
      </c>
      <c r="AG485" s="275">
        <v>0</v>
      </c>
      <c r="AH485" s="274"/>
      <c r="AI485" s="274"/>
      <c r="AJ485" s="274"/>
      <c r="AK485" s="275">
        <v>86.39667</v>
      </c>
      <c r="AL485" s="275"/>
      <c r="AM485" s="275"/>
      <c r="AN485" s="275"/>
      <c r="AO485" s="275"/>
      <c r="AP485" s="275"/>
      <c r="AQ485" s="275"/>
      <c r="AR485" s="275"/>
      <c r="AS485" s="275"/>
      <c r="AT485" s="275"/>
      <c r="AU485" s="274"/>
      <c r="AV485" s="331"/>
    </row>
    <row r="486" spans="1:48" ht="19.5" customHeight="1" x14ac:dyDescent="0.25">
      <c r="A486" s="473"/>
      <c r="B486" s="421"/>
      <c r="C486" s="603"/>
      <c r="D486" s="421"/>
      <c r="E486" s="421"/>
      <c r="F486" s="6" t="s">
        <v>19</v>
      </c>
      <c r="G486" s="6" t="s">
        <v>22</v>
      </c>
      <c r="H486" s="6" t="s">
        <v>296</v>
      </c>
      <c r="I486" s="6" t="s">
        <v>296</v>
      </c>
      <c r="J486" s="464"/>
      <c r="K486" s="464"/>
      <c r="L486" s="462"/>
      <c r="M486" s="46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94">
        <v>0</v>
      </c>
      <c r="X486" s="94">
        <v>0</v>
      </c>
      <c r="Y486" s="94">
        <v>0</v>
      </c>
      <c r="Z486" s="94">
        <v>0</v>
      </c>
      <c r="AA486" s="94">
        <v>0</v>
      </c>
      <c r="AB486" s="94">
        <v>0</v>
      </c>
      <c r="AC486" s="94">
        <v>0</v>
      </c>
      <c r="AD486" s="94">
        <v>0</v>
      </c>
      <c r="AE486" s="94">
        <v>0</v>
      </c>
      <c r="AF486" s="94">
        <v>0</v>
      </c>
      <c r="AG486" s="94">
        <v>0</v>
      </c>
      <c r="AH486" s="5">
        <v>0</v>
      </c>
      <c r="AI486" s="5">
        <v>0</v>
      </c>
      <c r="AJ486" s="5">
        <v>0</v>
      </c>
      <c r="AK486" s="94">
        <v>0</v>
      </c>
      <c r="AL486" s="94">
        <v>0</v>
      </c>
      <c r="AM486" s="94">
        <v>0</v>
      </c>
      <c r="AN486" s="94">
        <v>0</v>
      </c>
      <c r="AO486" s="94">
        <v>0</v>
      </c>
      <c r="AP486" s="94">
        <v>0</v>
      </c>
      <c r="AQ486" s="94">
        <v>0</v>
      </c>
      <c r="AR486" s="94">
        <v>0</v>
      </c>
      <c r="AS486" s="94">
        <v>0</v>
      </c>
      <c r="AT486" s="94">
        <v>0</v>
      </c>
      <c r="AU486" s="5">
        <v>0</v>
      </c>
      <c r="AV486" s="303"/>
    </row>
    <row r="487" spans="1:48" ht="19.5" customHeight="1" x14ac:dyDescent="0.25">
      <c r="A487" s="473"/>
      <c r="B487" s="421"/>
      <c r="C487" s="603"/>
      <c r="D487" s="421"/>
      <c r="E487" s="421"/>
      <c r="F487" s="423" t="s">
        <v>39</v>
      </c>
      <c r="G487" s="423" t="s">
        <v>21</v>
      </c>
      <c r="H487" s="423" t="s">
        <v>296</v>
      </c>
      <c r="I487" s="423" t="s">
        <v>296</v>
      </c>
      <c r="J487" s="464"/>
      <c r="K487" s="464"/>
      <c r="L487" s="462"/>
      <c r="M487" s="46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94">
        <v>0</v>
      </c>
      <c r="X487" s="94">
        <v>0</v>
      </c>
      <c r="Y487" s="94">
        <v>0</v>
      </c>
      <c r="Z487" s="94">
        <v>0</v>
      </c>
      <c r="AA487" s="94">
        <v>0</v>
      </c>
      <c r="AB487" s="94">
        <v>0</v>
      </c>
      <c r="AC487" s="94">
        <v>0</v>
      </c>
      <c r="AD487" s="94">
        <v>0</v>
      </c>
      <c r="AE487" s="94">
        <v>0</v>
      </c>
      <c r="AF487" s="94">
        <v>0</v>
      </c>
      <c r="AG487" s="94">
        <v>0</v>
      </c>
      <c r="AH487" s="5">
        <v>0</v>
      </c>
      <c r="AI487" s="5">
        <v>0</v>
      </c>
      <c r="AJ487" s="5">
        <v>0</v>
      </c>
      <c r="AK487" s="94">
        <v>0</v>
      </c>
      <c r="AL487" s="94">
        <v>0</v>
      </c>
      <c r="AM487" s="94">
        <v>0</v>
      </c>
      <c r="AN487" s="94">
        <v>0</v>
      </c>
      <c r="AO487" s="94">
        <v>0</v>
      </c>
      <c r="AP487" s="94">
        <v>0</v>
      </c>
      <c r="AQ487" s="94">
        <v>0</v>
      </c>
      <c r="AR487" s="94">
        <v>0</v>
      </c>
      <c r="AS487" s="94">
        <v>0</v>
      </c>
      <c r="AT487" s="94">
        <v>0</v>
      </c>
      <c r="AU487" s="5">
        <v>0</v>
      </c>
      <c r="AV487" s="303"/>
    </row>
    <row r="488" spans="1:48" ht="19.5" customHeight="1" x14ac:dyDescent="0.25">
      <c r="A488" s="473"/>
      <c r="B488" s="421"/>
      <c r="C488" s="603"/>
      <c r="D488" s="421"/>
      <c r="E488" s="421"/>
      <c r="F488" s="423"/>
      <c r="G488" s="423"/>
      <c r="H488" s="423"/>
      <c r="I488" s="423"/>
      <c r="J488" s="464"/>
      <c r="K488" s="464"/>
      <c r="L488" s="462"/>
      <c r="M488" s="46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0</v>
      </c>
      <c r="AD488" s="94">
        <v>0</v>
      </c>
      <c r="AE488" s="94">
        <v>0</v>
      </c>
      <c r="AF488" s="94">
        <v>0</v>
      </c>
      <c r="AG488" s="94">
        <v>0</v>
      </c>
      <c r="AH488" s="5">
        <v>0</v>
      </c>
      <c r="AI488" s="5">
        <v>0</v>
      </c>
      <c r="AJ488" s="5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0</v>
      </c>
      <c r="AQ488" s="94">
        <v>0</v>
      </c>
      <c r="AR488" s="94">
        <v>0</v>
      </c>
      <c r="AS488" s="94">
        <v>0</v>
      </c>
      <c r="AT488" s="94">
        <v>0</v>
      </c>
      <c r="AU488" s="5">
        <v>0</v>
      </c>
      <c r="AV488" s="303"/>
    </row>
    <row r="489" spans="1:48" ht="18" customHeight="1" x14ac:dyDescent="0.25">
      <c r="A489" s="473"/>
      <c r="B489" s="421"/>
      <c r="C489" s="603"/>
      <c r="D489" s="421"/>
      <c r="E489" s="421"/>
      <c r="F489" s="423"/>
      <c r="G489" s="423"/>
      <c r="H489" s="423"/>
      <c r="I489" s="423"/>
      <c r="J489" s="464"/>
      <c r="K489" s="464"/>
      <c r="L489" s="462"/>
      <c r="M489" s="46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5">
        <v>0</v>
      </c>
      <c r="AI489" s="5">
        <v>0</v>
      </c>
      <c r="AJ489" s="5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0</v>
      </c>
      <c r="AQ489" s="94">
        <v>0</v>
      </c>
      <c r="AR489" s="94">
        <v>0</v>
      </c>
      <c r="AS489" s="94">
        <v>0</v>
      </c>
      <c r="AT489" s="94">
        <v>0</v>
      </c>
      <c r="AU489" s="5">
        <v>0</v>
      </c>
      <c r="AV489" s="303"/>
    </row>
    <row r="490" spans="1:48" ht="17.25" customHeight="1" x14ac:dyDescent="0.25">
      <c r="A490" s="474"/>
      <c r="B490" s="421"/>
      <c r="C490" s="603"/>
      <c r="D490" s="421"/>
      <c r="E490" s="421"/>
      <c r="F490" s="423"/>
      <c r="G490" s="423"/>
      <c r="H490" s="423"/>
      <c r="I490" s="423"/>
      <c r="J490" s="464"/>
      <c r="K490" s="464"/>
      <c r="L490" s="462"/>
      <c r="M490" s="462"/>
      <c r="N490" s="231">
        <f t="shared" ref="N490:T490" si="201">SUM(N484:N489)</f>
        <v>0</v>
      </c>
      <c r="O490" s="231">
        <f t="shared" si="201"/>
        <v>0</v>
      </c>
      <c r="P490" s="231">
        <f t="shared" si="201"/>
        <v>0</v>
      </c>
      <c r="Q490" s="231">
        <f t="shared" si="201"/>
        <v>0</v>
      </c>
      <c r="R490" s="231">
        <f t="shared" si="201"/>
        <v>0</v>
      </c>
      <c r="S490" s="231">
        <f t="shared" si="201"/>
        <v>0</v>
      </c>
      <c r="T490" s="231">
        <f t="shared" si="201"/>
        <v>0</v>
      </c>
      <c r="U490" s="232">
        <f t="shared" si="199"/>
        <v>0</v>
      </c>
      <c r="V490" s="232" t="s">
        <v>11</v>
      </c>
      <c r="W490" s="194">
        <f t="shared" ref="W490:AU490" si="202">SUM(W484:W489)</f>
        <v>0</v>
      </c>
      <c r="X490" s="194">
        <f>X484</f>
        <v>0</v>
      </c>
      <c r="Y490" s="194">
        <f t="shared" ref="Y490:AS490" si="203">Y484</f>
        <v>0</v>
      </c>
      <c r="Z490" s="194">
        <f t="shared" si="203"/>
        <v>0</v>
      </c>
      <c r="AA490" s="194">
        <f t="shared" si="203"/>
        <v>0</v>
      </c>
      <c r="AB490" s="194">
        <f t="shared" si="203"/>
        <v>0</v>
      </c>
      <c r="AC490" s="194">
        <f t="shared" si="203"/>
        <v>0</v>
      </c>
      <c r="AD490" s="194">
        <f t="shared" si="203"/>
        <v>0</v>
      </c>
      <c r="AE490" s="194">
        <f t="shared" si="203"/>
        <v>0</v>
      </c>
      <c r="AF490" s="194">
        <f t="shared" si="203"/>
        <v>86.39667</v>
      </c>
      <c r="AG490" s="194">
        <f t="shared" si="203"/>
        <v>0</v>
      </c>
      <c r="AH490" s="194">
        <f t="shared" si="203"/>
        <v>0</v>
      </c>
      <c r="AI490" s="194">
        <f t="shared" si="203"/>
        <v>0</v>
      </c>
      <c r="AJ490" s="194">
        <f t="shared" si="203"/>
        <v>0</v>
      </c>
      <c r="AK490" s="194">
        <f t="shared" si="203"/>
        <v>86.39667</v>
      </c>
      <c r="AL490" s="194">
        <f t="shared" si="203"/>
        <v>0</v>
      </c>
      <c r="AM490" s="194">
        <f t="shared" si="203"/>
        <v>0</v>
      </c>
      <c r="AN490" s="194">
        <f t="shared" si="203"/>
        <v>0</v>
      </c>
      <c r="AO490" s="194">
        <f t="shared" si="203"/>
        <v>0</v>
      </c>
      <c r="AP490" s="194">
        <f t="shared" si="203"/>
        <v>0</v>
      </c>
      <c r="AQ490" s="194">
        <f t="shared" si="203"/>
        <v>0</v>
      </c>
      <c r="AR490" s="194">
        <f t="shared" si="203"/>
        <v>0</v>
      </c>
      <c r="AS490" s="194">
        <f t="shared" si="203"/>
        <v>0</v>
      </c>
      <c r="AT490" s="194">
        <f t="shared" si="202"/>
        <v>0</v>
      </c>
      <c r="AU490" s="231">
        <f t="shared" si="202"/>
        <v>0</v>
      </c>
      <c r="AV490" s="329"/>
    </row>
    <row r="491" spans="1:48" ht="19.5" customHeight="1" x14ac:dyDescent="0.25">
      <c r="A491" s="472"/>
      <c r="B491" s="421" t="s">
        <v>357</v>
      </c>
      <c r="C491" s="603" t="s">
        <v>361</v>
      </c>
      <c r="D491" s="421" t="s">
        <v>275</v>
      </c>
      <c r="E491" s="421" t="s">
        <v>362</v>
      </c>
      <c r="F491" s="6" t="s">
        <v>18</v>
      </c>
      <c r="G491" s="6" t="s">
        <v>20</v>
      </c>
      <c r="H491" s="6" t="s">
        <v>296</v>
      </c>
      <c r="I491" s="6" t="s">
        <v>296</v>
      </c>
      <c r="J491" s="464">
        <v>2023</v>
      </c>
      <c r="K491" s="464">
        <v>2023</v>
      </c>
      <c r="L491" s="462">
        <v>10.92723</v>
      </c>
      <c r="M491" s="462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94">
        <v>0</v>
      </c>
      <c r="X491" s="94">
        <f>X492</f>
        <v>0</v>
      </c>
      <c r="Y491" s="94">
        <f t="shared" ref="Y491:AP491" si="205">Y492</f>
        <v>0</v>
      </c>
      <c r="Z491" s="94">
        <f t="shared" si="205"/>
        <v>0</v>
      </c>
      <c r="AA491" s="94">
        <f t="shared" si="205"/>
        <v>0</v>
      </c>
      <c r="AB491" s="94">
        <f t="shared" si="205"/>
        <v>0</v>
      </c>
      <c r="AC491" s="94">
        <f t="shared" si="205"/>
        <v>0</v>
      </c>
      <c r="AD491" s="94">
        <f t="shared" si="205"/>
        <v>0</v>
      </c>
      <c r="AE491" s="94">
        <f t="shared" si="205"/>
        <v>0</v>
      </c>
      <c r="AF491" s="94">
        <f t="shared" si="205"/>
        <v>106.61417</v>
      </c>
      <c r="AG491" s="94">
        <f t="shared" si="205"/>
        <v>0</v>
      </c>
      <c r="AH491" s="94">
        <f t="shared" si="205"/>
        <v>0</v>
      </c>
      <c r="AI491" s="94">
        <f t="shared" si="205"/>
        <v>0</v>
      </c>
      <c r="AJ491" s="94">
        <f t="shared" si="205"/>
        <v>0</v>
      </c>
      <c r="AK491" s="94">
        <f t="shared" si="205"/>
        <v>106.61417</v>
      </c>
      <c r="AL491" s="94">
        <f t="shared" si="205"/>
        <v>0</v>
      </c>
      <c r="AM491" s="94">
        <f t="shared" si="205"/>
        <v>0</v>
      </c>
      <c r="AN491" s="94">
        <f t="shared" si="205"/>
        <v>0</v>
      </c>
      <c r="AO491" s="94">
        <f t="shared" si="205"/>
        <v>0</v>
      </c>
      <c r="AP491" s="94">
        <f t="shared" si="205"/>
        <v>0</v>
      </c>
      <c r="AQ491" s="94">
        <v>0</v>
      </c>
      <c r="AR491" s="94">
        <v>0</v>
      </c>
      <c r="AS491" s="94">
        <v>0</v>
      </c>
      <c r="AT491" s="94">
        <v>0</v>
      </c>
      <c r="AU491" s="5">
        <v>0</v>
      </c>
      <c r="AV491" s="303"/>
    </row>
    <row r="492" spans="1:48" ht="28.5" hidden="1" customHeight="1" x14ac:dyDescent="0.25">
      <c r="A492" s="473"/>
      <c r="B492" s="421"/>
      <c r="C492" s="603"/>
      <c r="D492" s="421"/>
      <c r="E492" s="421"/>
      <c r="F492" s="6"/>
      <c r="G492" s="6"/>
      <c r="H492" s="6"/>
      <c r="I492" s="6"/>
      <c r="J492" s="464"/>
      <c r="K492" s="464"/>
      <c r="L492" s="462"/>
      <c r="M492" s="462"/>
      <c r="N492" s="5"/>
      <c r="O492" s="5"/>
      <c r="P492" s="5"/>
      <c r="Q492" s="5"/>
      <c r="R492" s="5"/>
      <c r="S492" s="5"/>
      <c r="T492" s="5"/>
      <c r="U492" s="5"/>
      <c r="V492" s="280" t="s">
        <v>994</v>
      </c>
      <c r="W492" s="275"/>
      <c r="X492" s="275">
        <v>0</v>
      </c>
      <c r="Y492" s="275"/>
      <c r="Z492" s="275"/>
      <c r="AA492" s="275"/>
      <c r="AB492" s="275"/>
      <c r="AC492" s="275"/>
      <c r="AD492" s="275"/>
      <c r="AE492" s="275"/>
      <c r="AF492" s="275">
        <v>106.61417</v>
      </c>
      <c r="AG492" s="275">
        <v>0</v>
      </c>
      <c r="AH492" s="274"/>
      <c r="AI492" s="274"/>
      <c r="AJ492" s="274"/>
      <c r="AK492" s="275">
        <v>106.61417</v>
      </c>
      <c r="AL492" s="275"/>
      <c r="AM492" s="275"/>
      <c r="AN492" s="275"/>
      <c r="AO492" s="275"/>
      <c r="AP492" s="275"/>
      <c r="AQ492" s="94"/>
      <c r="AR492" s="94"/>
      <c r="AS492" s="94"/>
      <c r="AT492" s="94"/>
      <c r="AU492" s="5"/>
      <c r="AV492" s="303"/>
    </row>
    <row r="493" spans="1:48" ht="19.5" customHeight="1" x14ac:dyDescent="0.25">
      <c r="A493" s="473"/>
      <c r="B493" s="421"/>
      <c r="C493" s="603"/>
      <c r="D493" s="421"/>
      <c r="E493" s="421"/>
      <c r="F493" s="6" t="s">
        <v>19</v>
      </c>
      <c r="G493" s="6" t="s">
        <v>22</v>
      </c>
      <c r="H493" s="6" t="s">
        <v>296</v>
      </c>
      <c r="I493" s="6" t="s">
        <v>296</v>
      </c>
      <c r="J493" s="464"/>
      <c r="K493" s="464"/>
      <c r="L493" s="462"/>
      <c r="M493" s="46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5">
        <v>0</v>
      </c>
      <c r="AI493" s="5">
        <v>0</v>
      </c>
      <c r="AJ493" s="5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0</v>
      </c>
      <c r="AS493" s="94">
        <v>0</v>
      </c>
      <c r="AT493" s="94">
        <v>0</v>
      </c>
      <c r="AU493" s="5">
        <v>0</v>
      </c>
      <c r="AV493" s="303"/>
    </row>
    <row r="494" spans="1:48" ht="19.5" customHeight="1" x14ac:dyDescent="0.25">
      <c r="A494" s="473"/>
      <c r="B494" s="421"/>
      <c r="C494" s="603"/>
      <c r="D494" s="421"/>
      <c r="E494" s="421"/>
      <c r="F494" s="423" t="s">
        <v>39</v>
      </c>
      <c r="G494" s="423" t="s">
        <v>21</v>
      </c>
      <c r="H494" s="423" t="s">
        <v>296</v>
      </c>
      <c r="I494" s="423" t="s">
        <v>296</v>
      </c>
      <c r="J494" s="464"/>
      <c r="K494" s="464"/>
      <c r="L494" s="462"/>
      <c r="M494" s="46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94">
        <v>0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0</v>
      </c>
      <c r="AD494" s="94">
        <v>0</v>
      </c>
      <c r="AE494" s="94">
        <v>0</v>
      </c>
      <c r="AF494" s="94">
        <v>0</v>
      </c>
      <c r="AG494" s="94">
        <v>0</v>
      </c>
      <c r="AH494" s="5">
        <v>0</v>
      </c>
      <c r="AI494" s="5">
        <v>0</v>
      </c>
      <c r="AJ494" s="5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0</v>
      </c>
      <c r="AQ494" s="94">
        <v>0</v>
      </c>
      <c r="AR494" s="94">
        <v>0</v>
      </c>
      <c r="AS494" s="94">
        <v>0</v>
      </c>
      <c r="AT494" s="94">
        <v>0</v>
      </c>
      <c r="AU494" s="5">
        <v>0</v>
      </c>
      <c r="AV494" s="303"/>
    </row>
    <row r="495" spans="1:48" ht="19.5" customHeight="1" x14ac:dyDescent="0.25">
      <c r="A495" s="473"/>
      <c r="B495" s="421"/>
      <c r="C495" s="603"/>
      <c r="D495" s="421"/>
      <c r="E495" s="421"/>
      <c r="F495" s="423"/>
      <c r="G495" s="423"/>
      <c r="H495" s="423"/>
      <c r="I495" s="423"/>
      <c r="J495" s="464"/>
      <c r="K495" s="464"/>
      <c r="L495" s="462"/>
      <c r="M495" s="46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0</v>
      </c>
      <c r="AE495" s="94">
        <v>0</v>
      </c>
      <c r="AF495" s="94">
        <v>0</v>
      </c>
      <c r="AG495" s="94">
        <v>0</v>
      </c>
      <c r="AH495" s="5">
        <v>0</v>
      </c>
      <c r="AI495" s="5">
        <v>0</v>
      </c>
      <c r="AJ495" s="5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5">
        <v>0</v>
      </c>
      <c r="AV495" s="303"/>
    </row>
    <row r="496" spans="1:48" ht="18" customHeight="1" x14ac:dyDescent="0.25">
      <c r="A496" s="473"/>
      <c r="B496" s="421"/>
      <c r="C496" s="603"/>
      <c r="D496" s="421"/>
      <c r="E496" s="421"/>
      <c r="F496" s="423"/>
      <c r="G496" s="423"/>
      <c r="H496" s="423"/>
      <c r="I496" s="423"/>
      <c r="J496" s="464"/>
      <c r="K496" s="464"/>
      <c r="L496" s="462"/>
      <c r="M496" s="46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5">
        <v>0</v>
      </c>
      <c r="AI496" s="5">
        <v>0</v>
      </c>
      <c r="AJ496" s="5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5">
        <v>0</v>
      </c>
      <c r="AV496" s="303"/>
    </row>
    <row r="497" spans="1:48" ht="17.25" customHeight="1" x14ac:dyDescent="0.25">
      <c r="A497" s="474"/>
      <c r="B497" s="421"/>
      <c r="C497" s="603"/>
      <c r="D497" s="421"/>
      <c r="E497" s="421"/>
      <c r="F497" s="423"/>
      <c r="G497" s="423"/>
      <c r="H497" s="423"/>
      <c r="I497" s="423"/>
      <c r="J497" s="464"/>
      <c r="K497" s="464"/>
      <c r="L497" s="462"/>
      <c r="M497" s="462"/>
      <c r="N497" s="231">
        <f t="shared" ref="N497:T497" si="206">SUM(N491:N496)</f>
        <v>0</v>
      </c>
      <c r="O497" s="231">
        <f t="shared" si="206"/>
        <v>0</v>
      </c>
      <c r="P497" s="231">
        <f t="shared" si="206"/>
        <v>0</v>
      </c>
      <c r="Q497" s="231">
        <f t="shared" si="206"/>
        <v>0</v>
      </c>
      <c r="R497" s="231">
        <f t="shared" si="206"/>
        <v>0</v>
      </c>
      <c r="S497" s="231">
        <f t="shared" si="206"/>
        <v>0</v>
      </c>
      <c r="T497" s="231">
        <f t="shared" si="206"/>
        <v>0</v>
      </c>
      <c r="U497" s="232">
        <f t="shared" si="199"/>
        <v>0</v>
      </c>
      <c r="V497" s="232" t="s">
        <v>11</v>
      </c>
      <c r="W497" s="194">
        <f t="shared" ref="W497" si="207">SUM(W491:W496)</f>
        <v>0</v>
      </c>
      <c r="X497" s="194">
        <f>X491</f>
        <v>0</v>
      </c>
      <c r="Y497" s="194">
        <f t="shared" ref="Y497:AP497" si="208">Y491</f>
        <v>0</v>
      </c>
      <c r="Z497" s="194">
        <f t="shared" si="208"/>
        <v>0</v>
      </c>
      <c r="AA497" s="194">
        <f t="shared" si="208"/>
        <v>0</v>
      </c>
      <c r="AB497" s="194">
        <f t="shared" si="208"/>
        <v>0</v>
      </c>
      <c r="AC497" s="194">
        <f t="shared" si="208"/>
        <v>0</v>
      </c>
      <c r="AD497" s="194">
        <f t="shared" si="208"/>
        <v>0</v>
      </c>
      <c r="AE497" s="194">
        <f t="shared" si="208"/>
        <v>0</v>
      </c>
      <c r="AF497" s="194">
        <f t="shared" si="208"/>
        <v>106.61417</v>
      </c>
      <c r="AG497" s="194">
        <f t="shared" si="208"/>
        <v>0</v>
      </c>
      <c r="AH497" s="194">
        <f t="shared" si="208"/>
        <v>0</v>
      </c>
      <c r="AI497" s="194">
        <f t="shared" si="208"/>
        <v>0</v>
      </c>
      <c r="AJ497" s="194">
        <f t="shared" si="208"/>
        <v>0</v>
      </c>
      <c r="AK497" s="194">
        <f t="shared" si="208"/>
        <v>106.61417</v>
      </c>
      <c r="AL497" s="194">
        <f t="shared" si="208"/>
        <v>0</v>
      </c>
      <c r="AM497" s="194">
        <f t="shared" si="208"/>
        <v>0</v>
      </c>
      <c r="AN497" s="194">
        <f t="shared" si="208"/>
        <v>0</v>
      </c>
      <c r="AO497" s="194">
        <f t="shared" si="208"/>
        <v>0</v>
      </c>
      <c r="AP497" s="194">
        <f t="shared" si="208"/>
        <v>0</v>
      </c>
      <c r="AQ497" s="194">
        <f t="shared" ref="AQ497:AU497" si="209">SUM(AQ491:AQ496)</f>
        <v>0</v>
      </c>
      <c r="AR497" s="194">
        <f t="shared" si="209"/>
        <v>0</v>
      </c>
      <c r="AS497" s="194">
        <f t="shared" si="209"/>
        <v>0</v>
      </c>
      <c r="AT497" s="194">
        <f t="shared" si="209"/>
        <v>0</v>
      </c>
      <c r="AU497" s="231">
        <f t="shared" si="209"/>
        <v>0</v>
      </c>
      <c r="AV497" s="329"/>
    </row>
    <row r="498" spans="1:48" ht="19.5" customHeight="1" x14ac:dyDescent="0.25">
      <c r="A498" s="472"/>
      <c r="B498" s="421" t="s">
        <v>358</v>
      </c>
      <c r="C498" s="603" t="s">
        <v>363</v>
      </c>
      <c r="D498" s="421" t="s">
        <v>275</v>
      </c>
      <c r="E498" s="421" t="s">
        <v>364</v>
      </c>
      <c r="F498" s="6" t="s">
        <v>18</v>
      </c>
      <c r="G498" s="6" t="s">
        <v>20</v>
      </c>
      <c r="H498" s="6" t="s">
        <v>296</v>
      </c>
      <c r="I498" s="6" t="s">
        <v>296</v>
      </c>
      <c r="J498" s="464">
        <v>2023</v>
      </c>
      <c r="K498" s="464">
        <v>2023</v>
      </c>
      <c r="L498" s="462">
        <v>11.09313</v>
      </c>
      <c r="M498" s="462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94">
        <v>0</v>
      </c>
      <c r="X498" s="94">
        <f>X499</f>
        <v>0</v>
      </c>
      <c r="Y498" s="94">
        <f t="shared" ref="Y498:AP498" si="211">Y499</f>
        <v>0</v>
      </c>
      <c r="Z498" s="94">
        <f t="shared" si="211"/>
        <v>0</v>
      </c>
      <c r="AA498" s="94">
        <f t="shared" si="211"/>
        <v>0</v>
      </c>
      <c r="AB498" s="94">
        <f t="shared" si="211"/>
        <v>0</v>
      </c>
      <c r="AC498" s="94">
        <f t="shared" si="211"/>
        <v>0</v>
      </c>
      <c r="AD498" s="94">
        <f t="shared" si="211"/>
        <v>0</v>
      </c>
      <c r="AE498" s="94">
        <f t="shared" si="211"/>
        <v>0</v>
      </c>
      <c r="AF498" s="94">
        <f t="shared" si="211"/>
        <v>106.61417</v>
      </c>
      <c r="AG498" s="94">
        <f t="shared" si="211"/>
        <v>0</v>
      </c>
      <c r="AH498" s="94">
        <f t="shared" si="211"/>
        <v>0</v>
      </c>
      <c r="AI498" s="94">
        <f t="shared" si="211"/>
        <v>0</v>
      </c>
      <c r="AJ498" s="94">
        <f t="shared" si="211"/>
        <v>0</v>
      </c>
      <c r="AK498" s="94">
        <f t="shared" si="211"/>
        <v>106.61417</v>
      </c>
      <c r="AL498" s="94">
        <f t="shared" si="211"/>
        <v>0</v>
      </c>
      <c r="AM498" s="94">
        <f t="shared" si="211"/>
        <v>0</v>
      </c>
      <c r="AN498" s="94">
        <f t="shared" si="211"/>
        <v>0</v>
      </c>
      <c r="AO498" s="94">
        <f t="shared" si="211"/>
        <v>0</v>
      </c>
      <c r="AP498" s="94">
        <f t="shared" si="211"/>
        <v>0</v>
      </c>
      <c r="AQ498" s="94">
        <v>0</v>
      </c>
      <c r="AR498" s="94">
        <v>0</v>
      </c>
      <c r="AS498" s="94">
        <v>0</v>
      </c>
      <c r="AT498" s="94">
        <v>0</v>
      </c>
      <c r="AU498" s="5">
        <v>0</v>
      </c>
      <c r="AV498" s="303"/>
    </row>
    <row r="499" spans="1:48" ht="19.5" hidden="1" customHeight="1" x14ac:dyDescent="0.25">
      <c r="A499" s="473"/>
      <c r="B499" s="421"/>
      <c r="C499" s="603"/>
      <c r="D499" s="421"/>
      <c r="E499" s="421"/>
      <c r="F499" s="6"/>
      <c r="G499" s="6"/>
      <c r="H499" s="6"/>
      <c r="I499" s="6"/>
      <c r="J499" s="464"/>
      <c r="K499" s="464"/>
      <c r="L499" s="462"/>
      <c r="M499" s="462"/>
      <c r="N499" s="5"/>
      <c r="O499" s="5"/>
      <c r="P499" s="5"/>
      <c r="Q499" s="5"/>
      <c r="R499" s="5"/>
      <c r="S499" s="5"/>
      <c r="T499" s="5"/>
      <c r="U499" s="5"/>
      <c r="V499" s="280" t="s">
        <v>994</v>
      </c>
      <c r="W499" s="275"/>
      <c r="X499" s="275">
        <v>0</v>
      </c>
      <c r="Y499" s="275"/>
      <c r="Z499" s="275"/>
      <c r="AA499" s="275"/>
      <c r="AB499" s="275"/>
      <c r="AC499" s="275"/>
      <c r="AD499" s="275"/>
      <c r="AE499" s="275"/>
      <c r="AF499" s="275">
        <v>106.61417</v>
      </c>
      <c r="AG499" s="275">
        <v>0</v>
      </c>
      <c r="AH499" s="274"/>
      <c r="AI499" s="274"/>
      <c r="AJ499" s="274"/>
      <c r="AK499" s="275">
        <v>106.61417</v>
      </c>
      <c r="AL499" s="275"/>
      <c r="AM499" s="275"/>
      <c r="AN499" s="275"/>
      <c r="AO499" s="275"/>
      <c r="AP499" s="275"/>
      <c r="AQ499" s="94"/>
      <c r="AR499" s="94"/>
      <c r="AS499" s="94"/>
      <c r="AT499" s="94"/>
      <c r="AU499" s="5"/>
      <c r="AV499" s="303"/>
    </row>
    <row r="500" spans="1:48" ht="19.5" customHeight="1" x14ac:dyDescent="0.25">
      <c r="A500" s="473"/>
      <c r="B500" s="421"/>
      <c r="C500" s="603"/>
      <c r="D500" s="421"/>
      <c r="E500" s="421"/>
      <c r="F500" s="6" t="s">
        <v>19</v>
      </c>
      <c r="G500" s="6" t="s">
        <v>22</v>
      </c>
      <c r="H500" s="6" t="s">
        <v>296</v>
      </c>
      <c r="I500" s="6" t="s">
        <v>296</v>
      </c>
      <c r="J500" s="464"/>
      <c r="K500" s="464"/>
      <c r="L500" s="462"/>
      <c r="M500" s="46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0</v>
      </c>
      <c r="AE500" s="94">
        <v>0</v>
      </c>
      <c r="AF500" s="94">
        <v>0</v>
      </c>
      <c r="AG500" s="94">
        <v>0</v>
      </c>
      <c r="AH500" s="5">
        <v>0</v>
      </c>
      <c r="AI500" s="5">
        <v>0</v>
      </c>
      <c r="AJ500" s="5">
        <v>0</v>
      </c>
      <c r="AK500" s="94">
        <v>0</v>
      </c>
      <c r="AL500" s="94">
        <v>0</v>
      </c>
      <c r="AM500" s="94">
        <v>0</v>
      </c>
      <c r="AN500" s="94">
        <v>0</v>
      </c>
      <c r="AO500" s="94">
        <v>0</v>
      </c>
      <c r="AP500" s="94">
        <v>0</v>
      </c>
      <c r="AQ500" s="94">
        <v>0</v>
      </c>
      <c r="AR500" s="94">
        <v>0</v>
      </c>
      <c r="AS500" s="94">
        <v>0</v>
      </c>
      <c r="AT500" s="94">
        <v>0</v>
      </c>
      <c r="AU500" s="5">
        <v>0</v>
      </c>
      <c r="AV500" s="303"/>
    </row>
    <row r="501" spans="1:48" ht="19.5" customHeight="1" x14ac:dyDescent="0.25">
      <c r="A501" s="473"/>
      <c r="B501" s="421"/>
      <c r="C501" s="603"/>
      <c r="D501" s="421"/>
      <c r="E501" s="421"/>
      <c r="F501" s="423" t="s">
        <v>39</v>
      </c>
      <c r="G501" s="423" t="s">
        <v>21</v>
      </c>
      <c r="H501" s="423" t="s">
        <v>296</v>
      </c>
      <c r="I501" s="423" t="s">
        <v>296</v>
      </c>
      <c r="J501" s="464"/>
      <c r="K501" s="464"/>
      <c r="L501" s="462"/>
      <c r="M501" s="46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5">
        <v>0</v>
      </c>
      <c r="AI501" s="5">
        <v>0</v>
      </c>
      <c r="AJ501" s="5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5">
        <v>0</v>
      </c>
      <c r="AV501" s="303"/>
    </row>
    <row r="502" spans="1:48" ht="19.5" customHeight="1" x14ac:dyDescent="0.25">
      <c r="A502" s="473"/>
      <c r="B502" s="421"/>
      <c r="C502" s="603"/>
      <c r="D502" s="421"/>
      <c r="E502" s="421"/>
      <c r="F502" s="423"/>
      <c r="G502" s="423"/>
      <c r="H502" s="423"/>
      <c r="I502" s="423"/>
      <c r="J502" s="464"/>
      <c r="K502" s="464"/>
      <c r="L502" s="462"/>
      <c r="M502" s="46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5">
        <v>0</v>
      </c>
      <c r="AI502" s="5">
        <v>0</v>
      </c>
      <c r="AJ502" s="5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5">
        <v>0</v>
      </c>
      <c r="AV502" s="303"/>
    </row>
    <row r="503" spans="1:48" ht="18" customHeight="1" x14ac:dyDescent="0.25">
      <c r="A503" s="473"/>
      <c r="B503" s="421"/>
      <c r="C503" s="603"/>
      <c r="D503" s="421"/>
      <c r="E503" s="421"/>
      <c r="F503" s="423"/>
      <c r="G503" s="423"/>
      <c r="H503" s="423"/>
      <c r="I503" s="423"/>
      <c r="J503" s="464"/>
      <c r="K503" s="464"/>
      <c r="L503" s="462"/>
      <c r="M503" s="46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5">
        <v>0</v>
      </c>
      <c r="AI503" s="5">
        <v>0</v>
      </c>
      <c r="AJ503" s="5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5">
        <v>0</v>
      </c>
      <c r="AV503" s="303"/>
    </row>
    <row r="504" spans="1:48" ht="17.25" customHeight="1" x14ac:dyDescent="0.25">
      <c r="A504" s="474"/>
      <c r="B504" s="421"/>
      <c r="C504" s="603"/>
      <c r="D504" s="421"/>
      <c r="E504" s="421"/>
      <c r="F504" s="423"/>
      <c r="G504" s="423"/>
      <c r="H504" s="423"/>
      <c r="I504" s="423"/>
      <c r="J504" s="464"/>
      <c r="K504" s="464"/>
      <c r="L504" s="462"/>
      <c r="M504" s="462"/>
      <c r="N504" s="231">
        <f t="shared" ref="N504:T504" si="212">SUM(N498:N503)</f>
        <v>0</v>
      </c>
      <c r="O504" s="231">
        <f t="shared" si="212"/>
        <v>0</v>
      </c>
      <c r="P504" s="231">
        <f t="shared" si="212"/>
        <v>0</v>
      </c>
      <c r="Q504" s="231">
        <f t="shared" si="212"/>
        <v>0</v>
      </c>
      <c r="R504" s="231">
        <f t="shared" si="212"/>
        <v>0</v>
      </c>
      <c r="S504" s="231">
        <f t="shared" si="212"/>
        <v>0</v>
      </c>
      <c r="T504" s="231">
        <f t="shared" si="212"/>
        <v>0</v>
      </c>
      <c r="U504" s="232">
        <f t="shared" si="199"/>
        <v>0</v>
      </c>
      <c r="V504" s="232" t="s">
        <v>11</v>
      </c>
      <c r="W504" s="194">
        <f t="shared" ref="W504" si="213">SUM(W498:W503)</f>
        <v>0</v>
      </c>
      <c r="X504" s="194">
        <f>X498</f>
        <v>0</v>
      </c>
      <c r="Y504" s="194">
        <f t="shared" ref="Y504:AP504" si="214">Y498</f>
        <v>0</v>
      </c>
      <c r="Z504" s="194">
        <f t="shared" si="214"/>
        <v>0</v>
      </c>
      <c r="AA504" s="194">
        <f t="shared" si="214"/>
        <v>0</v>
      </c>
      <c r="AB504" s="194">
        <f t="shared" si="214"/>
        <v>0</v>
      </c>
      <c r="AC504" s="194">
        <f t="shared" si="214"/>
        <v>0</v>
      </c>
      <c r="AD504" s="194">
        <f t="shared" si="214"/>
        <v>0</v>
      </c>
      <c r="AE504" s="194">
        <f t="shared" si="214"/>
        <v>0</v>
      </c>
      <c r="AF504" s="194">
        <f t="shared" si="214"/>
        <v>106.61417</v>
      </c>
      <c r="AG504" s="194">
        <f t="shared" si="214"/>
        <v>0</v>
      </c>
      <c r="AH504" s="194">
        <f t="shared" si="214"/>
        <v>0</v>
      </c>
      <c r="AI504" s="194">
        <f t="shared" si="214"/>
        <v>0</v>
      </c>
      <c r="AJ504" s="194">
        <f t="shared" si="214"/>
        <v>0</v>
      </c>
      <c r="AK504" s="194">
        <f t="shared" si="214"/>
        <v>106.61417</v>
      </c>
      <c r="AL504" s="194">
        <f t="shared" si="214"/>
        <v>0</v>
      </c>
      <c r="AM504" s="194">
        <f t="shared" si="214"/>
        <v>0</v>
      </c>
      <c r="AN504" s="194">
        <f t="shared" si="214"/>
        <v>0</v>
      </c>
      <c r="AO504" s="194">
        <f t="shared" si="214"/>
        <v>0</v>
      </c>
      <c r="AP504" s="194">
        <f t="shared" si="214"/>
        <v>0</v>
      </c>
      <c r="AQ504" s="194">
        <f t="shared" ref="AQ504:AU504" si="215">SUM(AQ498:AQ503)</f>
        <v>0</v>
      </c>
      <c r="AR504" s="194">
        <f t="shared" si="215"/>
        <v>0</v>
      </c>
      <c r="AS504" s="194">
        <f t="shared" si="215"/>
        <v>0</v>
      </c>
      <c r="AT504" s="194">
        <f t="shared" si="215"/>
        <v>0</v>
      </c>
      <c r="AU504" s="231">
        <f t="shared" si="215"/>
        <v>0</v>
      </c>
      <c r="AV504" s="329"/>
    </row>
    <row r="505" spans="1:48" ht="29.25" hidden="1" customHeight="1" x14ac:dyDescent="0.25">
      <c r="A505" s="495" t="s">
        <v>65</v>
      </c>
      <c r="B505" s="495"/>
      <c r="C505" s="495"/>
      <c r="D505" s="495"/>
      <c r="E505" s="495"/>
      <c r="F505" s="495"/>
      <c r="G505" s="495"/>
      <c r="H505" s="495"/>
      <c r="I505" s="495"/>
      <c r="J505" s="495"/>
      <c r="K505" s="495"/>
      <c r="L505" s="495"/>
      <c r="M505" s="495"/>
      <c r="N505" s="495"/>
      <c r="O505" s="495"/>
      <c r="P505" s="495"/>
      <c r="Q505" s="495"/>
      <c r="R505" s="495"/>
      <c r="S505" s="495"/>
      <c r="T505" s="495"/>
      <c r="U505" s="495"/>
      <c r="V505" s="495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89"/>
      <c r="AI505" s="189"/>
      <c r="AJ505" s="189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89"/>
      <c r="AV505" s="303"/>
    </row>
    <row r="506" spans="1:48" ht="15.75" hidden="1" customHeight="1" x14ac:dyDescent="0.25">
      <c r="A506" s="494" t="s">
        <v>197</v>
      </c>
      <c r="B506" s="494"/>
      <c r="C506" s="494"/>
      <c r="D506" s="494"/>
      <c r="E506" s="494"/>
      <c r="F506" s="494"/>
      <c r="G506" s="494"/>
      <c r="H506" s="494"/>
      <c r="I506" s="494"/>
      <c r="J506" s="494"/>
      <c r="K506" s="494"/>
      <c r="L506" s="494"/>
      <c r="M506" s="494"/>
      <c r="N506" s="494"/>
      <c r="O506" s="494"/>
      <c r="P506" s="494"/>
      <c r="Q506" s="494"/>
      <c r="R506" s="494"/>
      <c r="S506" s="494"/>
      <c r="T506" s="494"/>
      <c r="U506" s="494"/>
      <c r="V506" s="494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89"/>
      <c r="AI506" s="189"/>
      <c r="AJ506" s="189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89"/>
      <c r="AV506" s="303"/>
    </row>
    <row r="507" spans="1:48" ht="29.25" hidden="1" customHeight="1" x14ac:dyDescent="0.25">
      <c r="A507" s="495" t="s">
        <v>65</v>
      </c>
      <c r="B507" s="495"/>
      <c r="C507" s="495"/>
      <c r="D507" s="495"/>
      <c r="E507" s="495"/>
      <c r="F507" s="495"/>
      <c r="G507" s="495"/>
      <c r="H507" s="495"/>
      <c r="I507" s="495"/>
      <c r="J507" s="495"/>
      <c r="K507" s="495"/>
      <c r="L507" s="495"/>
      <c r="M507" s="495"/>
      <c r="N507" s="495"/>
      <c r="O507" s="495"/>
      <c r="P507" s="495"/>
      <c r="Q507" s="495"/>
      <c r="R507" s="495"/>
      <c r="S507" s="495"/>
      <c r="T507" s="495"/>
      <c r="U507" s="495"/>
      <c r="V507" s="495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89"/>
      <c r="AI507" s="189"/>
      <c r="AJ507" s="189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89"/>
      <c r="AV507" s="303"/>
    </row>
    <row r="508" spans="1:48" ht="15.75" hidden="1" customHeight="1" x14ac:dyDescent="0.25">
      <c r="A508" s="494" t="s">
        <v>198</v>
      </c>
      <c r="B508" s="494"/>
      <c r="C508" s="494"/>
      <c r="D508" s="494"/>
      <c r="E508" s="494"/>
      <c r="F508" s="494"/>
      <c r="G508" s="494"/>
      <c r="H508" s="494"/>
      <c r="I508" s="494"/>
      <c r="J508" s="494"/>
      <c r="K508" s="494"/>
      <c r="L508" s="494"/>
      <c r="M508" s="494"/>
      <c r="N508" s="494"/>
      <c r="O508" s="494"/>
      <c r="P508" s="494"/>
      <c r="Q508" s="494"/>
      <c r="R508" s="494"/>
      <c r="S508" s="494"/>
      <c r="T508" s="494"/>
      <c r="U508" s="494"/>
      <c r="V508" s="494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89"/>
      <c r="AI508" s="189"/>
      <c r="AJ508" s="189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89"/>
      <c r="AV508" s="303"/>
    </row>
    <row r="509" spans="1:48" ht="29.25" hidden="1" customHeight="1" x14ac:dyDescent="0.25">
      <c r="A509" s="495" t="s">
        <v>65</v>
      </c>
      <c r="B509" s="495"/>
      <c r="C509" s="495"/>
      <c r="D509" s="495"/>
      <c r="E509" s="495"/>
      <c r="F509" s="495"/>
      <c r="G509" s="495"/>
      <c r="H509" s="495"/>
      <c r="I509" s="495"/>
      <c r="J509" s="495"/>
      <c r="K509" s="495"/>
      <c r="L509" s="495"/>
      <c r="M509" s="495"/>
      <c r="N509" s="495"/>
      <c r="O509" s="495"/>
      <c r="P509" s="495"/>
      <c r="Q509" s="495"/>
      <c r="R509" s="495"/>
      <c r="S509" s="495"/>
      <c r="T509" s="495"/>
      <c r="U509" s="495"/>
      <c r="V509" s="495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89"/>
      <c r="AI509" s="189"/>
      <c r="AJ509" s="189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89"/>
      <c r="AV509" s="303"/>
    </row>
    <row r="510" spans="1:48" ht="15.75" hidden="1" customHeight="1" x14ac:dyDescent="0.25">
      <c r="A510" s="494" t="s">
        <v>199</v>
      </c>
      <c r="B510" s="494"/>
      <c r="C510" s="494"/>
      <c r="D510" s="494"/>
      <c r="E510" s="494"/>
      <c r="F510" s="494"/>
      <c r="G510" s="494"/>
      <c r="H510" s="494"/>
      <c r="I510" s="494"/>
      <c r="J510" s="494"/>
      <c r="K510" s="494"/>
      <c r="L510" s="494"/>
      <c r="M510" s="494"/>
      <c r="N510" s="494"/>
      <c r="O510" s="494"/>
      <c r="P510" s="494"/>
      <c r="Q510" s="494"/>
      <c r="R510" s="494"/>
      <c r="S510" s="494"/>
      <c r="T510" s="494"/>
      <c r="U510" s="494"/>
      <c r="V510" s="494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89"/>
      <c r="AI510" s="189"/>
      <c r="AJ510" s="189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89"/>
      <c r="AV510" s="303"/>
    </row>
    <row r="511" spans="1:48" ht="29.25" hidden="1" customHeight="1" x14ac:dyDescent="0.25">
      <c r="A511" s="495" t="s">
        <v>65</v>
      </c>
      <c r="B511" s="495"/>
      <c r="C511" s="495"/>
      <c r="D511" s="495"/>
      <c r="E511" s="495"/>
      <c r="F511" s="495"/>
      <c r="G511" s="495"/>
      <c r="H511" s="495"/>
      <c r="I511" s="495"/>
      <c r="J511" s="495"/>
      <c r="K511" s="495"/>
      <c r="L511" s="495"/>
      <c r="M511" s="495"/>
      <c r="N511" s="495"/>
      <c r="O511" s="495"/>
      <c r="P511" s="495"/>
      <c r="Q511" s="495"/>
      <c r="R511" s="495"/>
      <c r="S511" s="495"/>
      <c r="T511" s="495"/>
      <c r="U511" s="495"/>
      <c r="V511" s="495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89"/>
      <c r="AI511" s="189"/>
      <c r="AJ511" s="189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89"/>
      <c r="AV511" s="303"/>
    </row>
    <row r="512" spans="1:48" ht="19.5" hidden="1" customHeight="1" x14ac:dyDescent="0.25">
      <c r="A512" s="491" t="s">
        <v>49</v>
      </c>
      <c r="B512" s="492"/>
      <c r="C512" s="492"/>
      <c r="D512" s="492"/>
      <c r="E512" s="492"/>
      <c r="F512" s="492"/>
      <c r="G512" s="492"/>
      <c r="H512" s="492"/>
      <c r="I512" s="492"/>
      <c r="J512" s="492"/>
      <c r="K512" s="492"/>
      <c r="L512" s="492"/>
      <c r="M512" s="492"/>
      <c r="N512" s="492"/>
      <c r="O512" s="492"/>
      <c r="P512" s="492"/>
      <c r="Q512" s="492"/>
      <c r="R512" s="492"/>
      <c r="S512" s="492"/>
      <c r="T512" s="492"/>
      <c r="U512" s="492"/>
      <c r="V512" s="493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89"/>
      <c r="AI512" s="189"/>
      <c r="AJ512" s="189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89"/>
      <c r="AV512" s="303"/>
    </row>
    <row r="513" spans="1:48" ht="17.25" hidden="1" customHeight="1" x14ac:dyDescent="0.25">
      <c r="A513" s="489"/>
      <c r="B513" s="490"/>
      <c r="C513" s="490"/>
      <c r="D513" s="490"/>
      <c r="E513" s="490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94">
        <f>W484+W491+W498</f>
        <v>0</v>
      </c>
      <c r="X513" s="94">
        <f>X484+X491+X498</f>
        <v>0</v>
      </c>
      <c r="Y513" s="94">
        <f t="shared" ref="Y513:AU513" si="218">Y484+Y491+Y498</f>
        <v>0</v>
      </c>
      <c r="Z513" s="94">
        <f t="shared" si="218"/>
        <v>0</v>
      </c>
      <c r="AA513" s="94">
        <f t="shared" si="218"/>
        <v>0</v>
      </c>
      <c r="AB513" s="94">
        <f t="shared" si="218"/>
        <v>0</v>
      </c>
      <c r="AC513" s="94">
        <f t="shared" si="218"/>
        <v>0</v>
      </c>
      <c r="AD513" s="94">
        <f t="shared" si="218"/>
        <v>0</v>
      </c>
      <c r="AE513" s="94">
        <f t="shared" si="218"/>
        <v>0</v>
      </c>
      <c r="AF513" s="94">
        <f t="shared" si="218"/>
        <v>299.62500999999997</v>
      </c>
      <c r="AG513" s="94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94">
        <f t="shared" si="218"/>
        <v>299.62500999999997</v>
      </c>
      <c r="AL513" s="94">
        <f t="shared" si="218"/>
        <v>0</v>
      </c>
      <c r="AM513" s="94">
        <f t="shared" si="218"/>
        <v>0</v>
      </c>
      <c r="AN513" s="94">
        <f t="shared" si="218"/>
        <v>0</v>
      </c>
      <c r="AO513" s="94">
        <f t="shared" si="218"/>
        <v>0</v>
      </c>
      <c r="AP513" s="94">
        <f t="shared" si="218"/>
        <v>0</v>
      </c>
      <c r="AQ513" s="94">
        <f t="shared" si="218"/>
        <v>0</v>
      </c>
      <c r="AR513" s="94">
        <f t="shared" si="218"/>
        <v>0</v>
      </c>
      <c r="AS513" s="94">
        <f t="shared" si="218"/>
        <v>0</v>
      </c>
      <c r="AT513" s="94">
        <f t="shared" si="218"/>
        <v>0</v>
      </c>
      <c r="AU513" s="9">
        <f t="shared" si="218"/>
        <v>0</v>
      </c>
      <c r="AV513" s="303"/>
    </row>
    <row r="514" spans="1:48" ht="17.25" hidden="1" customHeight="1" x14ac:dyDescent="0.25">
      <c r="A514" s="489"/>
      <c r="B514" s="490"/>
      <c r="C514" s="490"/>
      <c r="D514" s="490"/>
      <c r="E514" s="490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94">
        <f t="shared" ref="W514:AU518" si="220">W486+W493+W500</f>
        <v>0</v>
      </c>
      <c r="X514" s="94">
        <f t="shared" si="220"/>
        <v>0</v>
      </c>
      <c r="Y514" s="94">
        <f t="shared" si="220"/>
        <v>0</v>
      </c>
      <c r="Z514" s="94">
        <f t="shared" si="220"/>
        <v>0</v>
      </c>
      <c r="AA514" s="94">
        <f t="shared" si="220"/>
        <v>0</v>
      </c>
      <c r="AB514" s="94">
        <f t="shared" si="220"/>
        <v>0</v>
      </c>
      <c r="AC514" s="94">
        <f t="shared" si="220"/>
        <v>0</v>
      </c>
      <c r="AD514" s="94">
        <f t="shared" si="220"/>
        <v>0</v>
      </c>
      <c r="AE514" s="94">
        <f t="shared" si="220"/>
        <v>0</v>
      </c>
      <c r="AF514" s="94">
        <f t="shared" si="220"/>
        <v>0</v>
      </c>
      <c r="AG514" s="94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94">
        <f t="shared" si="220"/>
        <v>0</v>
      </c>
      <c r="AL514" s="94">
        <f t="shared" si="220"/>
        <v>0</v>
      </c>
      <c r="AM514" s="94">
        <f t="shared" si="220"/>
        <v>0</v>
      </c>
      <c r="AN514" s="94">
        <f t="shared" si="220"/>
        <v>0</v>
      </c>
      <c r="AO514" s="94">
        <f t="shared" si="220"/>
        <v>0</v>
      </c>
      <c r="AP514" s="94">
        <f t="shared" si="220"/>
        <v>0</v>
      </c>
      <c r="AQ514" s="94">
        <f t="shared" si="220"/>
        <v>0</v>
      </c>
      <c r="AR514" s="94">
        <f t="shared" si="220"/>
        <v>0</v>
      </c>
      <c r="AS514" s="94">
        <f t="shared" si="220"/>
        <v>0</v>
      </c>
      <c r="AT514" s="94">
        <f t="shared" si="220"/>
        <v>0</v>
      </c>
      <c r="AU514" s="9">
        <f t="shared" si="220"/>
        <v>0</v>
      </c>
      <c r="AV514" s="303"/>
    </row>
    <row r="515" spans="1:48" ht="17.25" hidden="1" customHeight="1" x14ac:dyDescent="0.25">
      <c r="A515" s="489"/>
      <c r="B515" s="490"/>
      <c r="C515" s="490"/>
      <c r="D515" s="490"/>
      <c r="E515" s="490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94">
        <f t="shared" si="220"/>
        <v>0</v>
      </c>
      <c r="X515" s="94">
        <f t="shared" si="220"/>
        <v>0</v>
      </c>
      <c r="Y515" s="94">
        <f t="shared" si="220"/>
        <v>0</v>
      </c>
      <c r="Z515" s="94">
        <f t="shared" si="220"/>
        <v>0</v>
      </c>
      <c r="AA515" s="94">
        <f t="shared" si="220"/>
        <v>0</v>
      </c>
      <c r="AB515" s="94">
        <f t="shared" si="220"/>
        <v>0</v>
      </c>
      <c r="AC515" s="94">
        <f t="shared" si="220"/>
        <v>0</v>
      </c>
      <c r="AD515" s="94">
        <f t="shared" si="220"/>
        <v>0</v>
      </c>
      <c r="AE515" s="94">
        <f t="shared" si="220"/>
        <v>0</v>
      </c>
      <c r="AF515" s="94">
        <f t="shared" si="220"/>
        <v>0</v>
      </c>
      <c r="AG515" s="94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94">
        <f t="shared" si="220"/>
        <v>0</v>
      </c>
      <c r="AL515" s="94">
        <f t="shared" si="220"/>
        <v>0</v>
      </c>
      <c r="AM515" s="94">
        <f t="shared" si="220"/>
        <v>0</v>
      </c>
      <c r="AN515" s="94">
        <f t="shared" si="220"/>
        <v>0</v>
      </c>
      <c r="AO515" s="94">
        <f t="shared" si="220"/>
        <v>0</v>
      </c>
      <c r="AP515" s="94">
        <f t="shared" si="220"/>
        <v>0</v>
      </c>
      <c r="AQ515" s="94">
        <f t="shared" si="220"/>
        <v>0</v>
      </c>
      <c r="AR515" s="94">
        <f t="shared" si="220"/>
        <v>0</v>
      </c>
      <c r="AS515" s="94">
        <f t="shared" si="220"/>
        <v>0</v>
      </c>
      <c r="AT515" s="94">
        <f t="shared" si="220"/>
        <v>0</v>
      </c>
      <c r="AU515" s="9">
        <f t="shared" si="220"/>
        <v>0</v>
      </c>
      <c r="AV515" s="303"/>
    </row>
    <row r="516" spans="1:48" ht="17.25" hidden="1" customHeight="1" x14ac:dyDescent="0.25">
      <c r="A516" s="489"/>
      <c r="B516" s="490"/>
      <c r="C516" s="490"/>
      <c r="D516" s="490"/>
      <c r="E516" s="490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94">
        <f t="shared" si="220"/>
        <v>0</v>
      </c>
      <c r="X516" s="94">
        <f t="shared" si="220"/>
        <v>0</v>
      </c>
      <c r="Y516" s="94">
        <f t="shared" si="220"/>
        <v>0</v>
      </c>
      <c r="Z516" s="94">
        <f t="shared" si="220"/>
        <v>0</v>
      </c>
      <c r="AA516" s="94">
        <f t="shared" si="220"/>
        <v>0</v>
      </c>
      <c r="AB516" s="94">
        <f t="shared" si="220"/>
        <v>0</v>
      </c>
      <c r="AC516" s="94">
        <f t="shared" si="220"/>
        <v>0</v>
      </c>
      <c r="AD516" s="94">
        <f t="shared" si="220"/>
        <v>0</v>
      </c>
      <c r="AE516" s="94">
        <f t="shared" si="220"/>
        <v>0</v>
      </c>
      <c r="AF516" s="94">
        <f t="shared" si="220"/>
        <v>0</v>
      </c>
      <c r="AG516" s="94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94">
        <f t="shared" si="220"/>
        <v>0</v>
      </c>
      <c r="AL516" s="94">
        <f t="shared" si="220"/>
        <v>0</v>
      </c>
      <c r="AM516" s="94">
        <f t="shared" si="220"/>
        <v>0</v>
      </c>
      <c r="AN516" s="94">
        <f t="shared" si="220"/>
        <v>0</v>
      </c>
      <c r="AO516" s="94">
        <f t="shared" si="220"/>
        <v>0</v>
      </c>
      <c r="AP516" s="94">
        <f t="shared" si="220"/>
        <v>0</v>
      </c>
      <c r="AQ516" s="94">
        <f t="shared" si="220"/>
        <v>0</v>
      </c>
      <c r="AR516" s="94">
        <f t="shared" si="220"/>
        <v>0</v>
      </c>
      <c r="AS516" s="94">
        <f t="shared" si="220"/>
        <v>0</v>
      </c>
      <c r="AT516" s="94">
        <f t="shared" si="220"/>
        <v>0</v>
      </c>
      <c r="AU516" s="9">
        <f t="shared" si="220"/>
        <v>0</v>
      </c>
      <c r="AV516" s="303"/>
    </row>
    <row r="517" spans="1:48" ht="17.25" hidden="1" customHeight="1" x14ac:dyDescent="0.25">
      <c r="A517" s="18"/>
      <c r="B517" s="19"/>
      <c r="C517" s="358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94">
        <f t="shared" si="220"/>
        <v>0</v>
      </c>
      <c r="X517" s="94">
        <f t="shared" si="220"/>
        <v>0</v>
      </c>
      <c r="Y517" s="94">
        <f t="shared" si="220"/>
        <v>0</v>
      </c>
      <c r="Z517" s="94">
        <f t="shared" si="220"/>
        <v>0</v>
      </c>
      <c r="AA517" s="94">
        <f t="shared" si="220"/>
        <v>0</v>
      </c>
      <c r="AB517" s="94">
        <f t="shared" si="220"/>
        <v>0</v>
      </c>
      <c r="AC517" s="94">
        <f t="shared" si="220"/>
        <v>0</v>
      </c>
      <c r="AD517" s="94">
        <f t="shared" si="220"/>
        <v>0</v>
      </c>
      <c r="AE517" s="94">
        <f t="shared" si="220"/>
        <v>0</v>
      </c>
      <c r="AF517" s="94">
        <f t="shared" si="220"/>
        <v>0</v>
      </c>
      <c r="AG517" s="94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94">
        <f t="shared" si="220"/>
        <v>0</v>
      </c>
      <c r="AL517" s="94">
        <f t="shared" si="220"/>
        <v>0</v>
      </c>
      <c r="AM517" s="94">
        <f t="shared" si="220"/>
        <v>0</v>
      </c>
      <c r="AN517" s="94">
        <f t="shared" si="220"/>
        <v>0</v>
      </c>
      <c r="AO517" s="94">
        <f t="shared" si="220"/>
        <v>0</v>
      </c>
      <c r="AP517" s="94">
        <f t="shared" si="220"/>
        <v>0</v>
      </c>
      <c r="AQ517" s="94">
        <f t="shared" si="220"/>
        <v>0</v>
      </c>
      <c r="AR517" s="94">
        <f t="shared" si="220"/>
        <v>0</v>
      </c>
      <c r="AS517" s="94">
        <f t="shared" si="220"/>
        <v>0</v>
      </c>
      <c r="AT517" s="94">
        <f t="shared" si="220"/>
        <v>0</v>
      </c>
      <c r="AU517" s="9">
        <f t="shared" si="220"/>
        <v>0</v>
      </c>
      <c r="AV517" s="303"/>
    </row>
    <row r="518" spans="1:48" ht="17.25" hidden="1" customHeight="1" x14ac:dyDescent="0.25">
      <c r="A518" s="489"/>
      <c r="B518" s="490"/>
      <c r="C518" s="490"/>
      <c r="D518" s="490"/>
      <c r="E518" s="490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31">
        <f t="shared" si="219"/>
        <v>0</v>
      </c>
      <c r="O518" s="231">
        <f t="shared" si="219"/>
        <v>0</v>
      </c>
      <c r="P518" s="231">
        <f t="shared" si="219"/>
        <v>0</v>
      </c>
      <c r="Q518" s="231">
        <f t="shared" si="219"/>
        <v>0</v>
      </c>
      <c r="R518" s="231">
        <f t="shared" si="219"/>
        <v>0</v>
      </c>
      <c r="S518" s="231">
        <f t="shared" si="219"/>
        <v>0</v>
      </c>
      <c r="T518" s="231">
        <f t="shared" si="219"/>
        <v>0</v>
      </c>
      <c r="U518" s="232">
        <f>SUM(N518:T518)</f>
        <v>0</v>
      </c>
      <c r="V518" s="232" t="s">
        <v>11</v>
      </c>
      <c r="W518" s="194">
        <f t="shared" si="220"/>
        <v>0</v>
      </c>
      <c r="X518" s="194">
        <f t="shared" si="220"/>
        <v>0</v>
      </c>
      <c r="Y518" s="194">
        <f t="shared" si="220"/>
        <v>0</v>
      </c>
      <c r="Z518" s="194">
        <f t="shared" si="220"/>
        <v>0</v>
      </c>
      <c r="AA518" s="194">
        <f t="shared" si="220"/>
        <v>0</v>
      </c>
      <c r="AB518" s="194">
        <f t="shared" si="220"/>
        <v>0</v>
      </c>
      <c r="AC518" s="194">
        <f t="shared" si="220"/>
        <v>0</v>
      </c>
      <c r="AD518" s="194">
        <f t="shared" si="220"/>
        <v>0</v>
      </c>
      <c r="AE518" s="194">
        <f t="shared" si="220"/>
        <v>0</v>
      </c>
      <c r="AF518" s="194">
        <f t="shared" si="220"/>
        <v>299.62500999999997</v>
      </c>
      <c r="AG518" s="194">
        <f t="shared" si="220"/>
        <v>0</v>
      </c>
      <c r="AH518" s="231">
        <f t="shared" si="220"/>
        <v>0</v>
      </c>
      <c r="AI518" s="231">
        <f t="shared" si="220"/>
        <v>0</v>
      </c>
      <c r="AJ518" s="231">
        <f t="shared" si="220"/>
        <v>0</v>
      </c>
      <c r="AK518" s="194">
        <f t="shared" si="220"/>
        <v>299.62500999999997</v>
      </c>
      <c r="AL518" s="194">
        <f t="shared" si="220"/>
        <v>0</v>
      </c>
      <c r="AM518" s="194">
        <f t="shared" si="220"/>
        <v>0</v>
      </c>
      <c r="AN518" s="194">
        <f t="shared" si="220"/>
        <v>0</v>
      </c>
      <c r="AO518" s="194">
        <f t="shared" si="220"/>
        <v>0</v>
      </c>
      <c r="AP518" s="194">
        <f t="shared" si="220"/>
        <v>0</v>
      </c>
      <c r="AQ518" s="194">
        <f t="shared" si="220"/>
        <v>0</v>
      </c>
      <c r="AR518" s="194">
        <f t="shared" si="220"/>
        <v>0</v>
      </c>
      <c r="AS518" s="194">
        <f t="shared" si="220"/>
        <v>0</v>
      </c>
      <c r="AT518" s="194">
        <f t="shared" si="220"/>
        <v>0</v>
      </c>
      <c r="AU518" s="231">
        <f t="shared" si="220"/>
        <v>0</v>
      </c>
      <c r="AV518" s="329"/>
    </row>
    <row r="519" spans="1:48" ht="19.5" customHeight="1" x14ac:dyDescent="0.25">
      <c r="A519" s="168"/>
      <c r="B519" s="169"/>
      <c r="C519" s="182" t="s">
        <v>918</v>
      </c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238"/>
      <c r="R519" s="238"/>
      <c r="S519" s="238"/>
      <c r="T519" s="238"/>
      <c r="U519" s="90"/>
      <c r="V519" s="90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89"/>
      <c r="AI519" s="189"/>
      <c r="AJ519" s="189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89"/>
      <c r="AV519" s="303"/>
    </row>
    <row r="520" spans="1:48" ht="17.25" customHeight="1" x14ac:dyDescent="0.25">
      <c r="A520" s="489"/>
      <c r="B520" s="490"/>
      <c r="C520" s="490"/>
      <c r="D520" s="490"/>
      <c r="E520" s="49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94">
        <f t="shared" ref="W520:AU524" si="222">W259+W340+W427+W450+W476+W513</f>
        <v>52294.48</v>
      </c>
      <c r="X520" s="94">
        <f t="shared" si="222"/>
        <v>2975.0160000000001</v>
      </c>
      <c r="Y520" s="94">
        <f t="shared" si="222"/>
        <v>0</v>
      </c>
      <c r="Z520" s="94">
        <f t="shared" si="222"/>
        <v>0</v>
      </c>
      <c r="AA520" s="94">
        <f t="shared" si="222"/>
        <v>0</v>
      </c>
      <c r="AB520" s="94">
        <f t="shared" si="222"/>
        <v>0</v>
      </c>
      <c r="AC520" s="94">
        <f t="shared" si="222"/>
        <v>0</v>
      </c>
      <c r="AD520" s="94">
        <f t="shared" si="222"/>
        <v>0</v>
      </c>
      <c r="AE520" s="94">
        <f t="shared" si="222"/>
        <v>24.7</v>
      </c>
      <c r="AF520" s="94">
        <f t="shared" si="222"/>
        <v>324.32500999999996</v>
      </c>
      <c r="AG520" s="94">
        <f t="shared" si="222"/>
        <v>24.7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94">
        <f t="shared" si="222"/>
        <v>7672.6915599999993</v>
      </c>
      <c r="AL520" s="94">
        <f t="shared" si="222"/>
        <v>0</v>
      </c>
      <c r="AM520" s="94">
        <f t="shared" si="222"/>
        <v>0</v>
      </c>
      <c r="AN520" s="94">
        <f t="shared" si="222"/>
        <v>0</v>
      </c>
      <c r="AO520" s="94">
        <f t="shared" si="222"/>
        <v>0</v>
      </c>
      <c r="AP520" s="94">
        <f t="shared" si="222"/>
        <v>0</v>
      </c>
      <c r="AQ520" s="94">
        <f t="shared" si="222"/>
        <v>0</v>
      </c>
      <c r="AR520" s="94">
        <f t="shared" si="222"/>
        <v>0</v>
      </c>
      <c r="AS520" s="94">
        <f t="shared" si="222"/>
        <v>0</v>
      </c>
      <c r="AT520" s="94">
        <f t="shared" si="222"/>
        <v>0</v>
      </c>
      <c r="AU520" s="9">
        <f t="shared" si="222"/>
        <v>0</v>
      </c>
      <c r="AV520" s="303"/>
    </row>
    <row r="521" spans="1:48" ht="18.75" customHeight="1" x14ac:dyDescent="0.25">
      <c r="A521" s="489"/>
      <c r="B521" s="490"/>
      <c r="C521" s="490"/>
      <c r="D521" s="490"/>
      <c r="E521" s="490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94">
        <f t="shared" si="222"/>
        <v>172315.9</v>
      </c>
      <c r="X521" s="94">
        <f t="shared" si="222"/>
        <v>52759.93</v>
      </c>
      <c r="Y521" s="94">
        <f t="shared" si="222"/>
        <v>1070</v>
      </c>
      <c r="Z521" s="94">
        <f t="shared" si="222"/>
        <v>1070</v>
      </c>
      <c r="AA521" s="94">
        <f t="shared" si="222"/>
        <v>1070</v>
      </c>
      <c r="AB521" s="94">
        <f t="shared" si="222"/>
        <v>1070</v>
      </c>
      <c r="AC521" s="94">
        <f t="shared" si="222"/>
        <v>1070</v>
      </c>
      <c r="AD521" s="94">
        <f t="shared" si="222"/>
        <v>1070</v>
      </c>
      <c r="AE521" s="94">
        <f t="shared" si="222"/>
        <v>1070</v>
      </c>
      <c r="AF521" s="94">
        <f t="shared" si="222"/>
        <v>1476.5677700000001</v>
      </c>
      <c r="AG521" s="94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94">
        <f t="shared" si="222"/>
        <v>2716.5277699999997</v>
      </c>
      <c r="AL521" s="94">
        <f t="shared" si="222"/>
        <v>0</v>
      </c>
      <c r="AM521" s="94">
        <f t="shared" si="222"/>
        <v>0</v>
      </c>
      <c r="AN521" s="94">
        <f t="shared" si="222"/>
        <v>0</v>
      </c>
      <c r="AO521" s="94">
        <f t="shared" si="222"/>
        <v>0</v>
      </c>
      <c r="AP521" s="94">
        <f t="shared" si="222"/>
        <v>0</v>
      </c>
      <c r="AQ521" s="94">
        <f t="shared" si="222"/>
        <v>0</v>
      </c>
      <c r="AR521" s="94">
        <f t="shared" si="222"/>
        <v>0</v>
      </c>
      <c r="AS521" s="94">
        <f t="shared" si="222"/>
        <v>0</v>
      </c>
      <c r="AT521" s="94">
        <f t="shared" si="222"/>
        <v>0</v>
      </c>
      <c r="AU521" s="9">
        <f t="shared" si="222"/>
        <v>0</v>
      </c>
      <c r="AV521" s="303"/>
    </row>
    <row r="522" spans="1:48" ht="17.25" customHeight="1" x14ac:dyDescent="0.25">
      <c r="A522" s="489"/>
      <c r="B522" s="490"/>
      <c r="C522" s="490"/>
      <c r="D522" s="490"/>
      <c r="E522" s="490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94">
        <f t="shared" si="222"/>
        <v>0</v>
      </c>
      <c r="X522" s="94">
        <f t="shared" si="222"/>
        <v>0</v>
      </c>
      <c r="Y522" s="94">
        <f t="shared" si="222"/>
        <v>0</v>
      </c>
      <c r="Z522" s="94">
        <f t="shared" si="222"/>
        <v>0</v>
      </c>
      <c r="AA522" s="94">
        <f t="shared" si="222"/>
        <v>0</v>
      </c>
      <c r="AB522" s="94">
        <f t="shared" si="222"/>
        <v>0</v>
      </c>
      <c r="AC522" s="94">
        <f t="shared" si="222"/>
        <v>0</v>
      </c>
      <c r="AD522" s="94">
        <f t="shared" si="222"/>
        <v>0</v>
      </c>
      <c r="AE522" s="94">
        <f t="shared" si="222"/>
        <v>0</v>
      </c>
      <c r="AF522" s="94">
        <f t="shared" si="222"/>
        <v>0</v>
      </c>
      <c r="AG522" s="94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94">
        <f t="shared" si="222"/>
        <v>0</v>
      </c>
      <c r="AL522" s="94">
        <f t="shared" si="222"/>
        <v>0</v>
      </c>
      <c r="AM522" s="94">
        <f t="shared" si="222"/>
        <v>0</v>
      </c>
      <c r="AN522" s="94">
        <f t="shared" si="222"/>
        <v>0</v>
      </c>
      <c r="AO522" s="94">
        <f t="shared" si="222"/>
        <v>0</v>
      </c>
      <c r="AP522" s="94">
        <f t="shared" si="222"/>
        <v>0</v>
      </c>
      <c r="AQ522" s="94">
        <f t="shared" si="222"/>
        <v>0</v>
      </c>
      <c r="AR522" s="94">
        <f t="shared" si="222"/>
        <v>0</v>
      </c>
      <c r="AS522" s="94">
        <f t="shared" si="222"/>
        <v>0</v>
      </c>
      <c r="AT522" s="94">
        <f t="shared" si="222"/>
        <v>0</v>
      </c>
      <c r="AU522" s="9">
        <f t="shared" si="222"/>
        <v>0</v>
      </c>
      <c r="AV522" s="303"/>
    </row>
    <row r="523" spans="1:48" ht="17.25" customHeight="1" x14ac:dyDescent="0.25">
      <c r="A523" s="489"/>
      <c r="B523" s="490"/>
      <c r="C523" s="490"/>
      <c r="D523" s="490"/>
      <c r="E523" s="490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94">
        <f t="shared" si="222"/>
        <v>0</v>
      </c>
      <c r="X523" s="94">
        <f t="shared" si="222"/>
        <v>0</v>
      </c>
      <c r="Y523" s="94">
        <f t="shared" si="222"/>
        <v>0</v>
      </c>
      <c r="Z523" s="94">
        <f t="shared" si="222"/>
        <v>0</v>
      </c>
      <c r="AA523" s="94">
        <f t="shared" si="222"/>
        <v>0</v>
      </c>
      <c r="AB523" s="94">
        <f t="shared" si="222"/>
        <v>0</v>
      </c>
      <c r="AC523" s="94">
        <f t="shared" si="222"/>
        <v>0</v>
      </c>
      <c r="AD523" s="94">
        <f t="shared" si="222"/>
        <v>0</v>
      </c>
      <c r="AE523" s="94">
        <f t="shared" si="222"/>
        <v>0</v>
      </c>
      <c r="AF523" s="94">
        <f t="shared" si="222"/>
        <v>0</v>
      </c>
      <c r="AG523" s="94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94">
        <f t="shared" si="222"/>
        <v>0</v>
      </c>
      <c r="AL523" s="94">
        <f t="shared" si="222"/>
        <v>0</v>
      </c>
      <c r="AM523" s="94">
        <f t="shared" si="222"/>
        <v>0</v>
      </c>
      <c r="AN523" s="94">
        <f t="shared" si="222"/>
        <v>0</v>
      </c>
      <c r="AO523" s="94">
        <f t="shared" si="222"/>
        <v>0</v>
      </c>
      <c r="AP523" s="94">
        <f t="shared" si="222"/>
        <v>0</v>
      </c>
      <c r="AQ523" s="94">
        <f t="shared" si="222"/>
        <v>0</v>
      </c>
      <c r="AR523" s="94">
        <f t="shared" si="222"/>
        <v>0</v>
      </c>
      <c r="AS523" s="94">
        <f t="shared" si="222"/>
        <v>0</v>
      </c>
      <c r="AT523" s="94">
        <f t="shared" si="222"/>
        <v>0</v>
      </c>
      <c r="AU523" s="9">
        <f t="shared" si="222"/>
        <v>0</v>
      </c>
      <c r="AV523" s="303"/>
    </row>
    <row r="524" spans="1:48" ht="17.25" customHeight="1" x14ac:dyDescent="0.25">
      <c r="A524" s="18"/>
      <c r="B524" s="19"/>
      <c r="C524" s="358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94">
        <f t="shared" si="222"/>
        <v>2234.2800000000002</v>
      </c>
      <c r="X524" s="94">
        <f t="shared" si="222"/>
        <v>0</v>
      </c>
      <c r="Y524" s="94">
        <f t="shared" si="222"/>
        <v>0</v>
      </c>
      <c r="Z524" s="94">
        <f t="shared" si="222"/>
        <v>0</v>
      </c>
      <c r="AA524" s="94">
        <f t="shared" si="222"/>
        <v>0</v>
      </c>
      <c r="AB524" s="94">
        <f t="shared" si="222"/>
        <v>0</v>
      </c>
      <c r="AC524" s="94">
        <f t="shared" si="222"/>
        <v>0</v>
      </c>
      <c r="AD524" s="94">
        <f t="shared" si="222"/>
        <v>0</v>
      </c>
      <c r="AE524" s="94">
        <f t="shared" si="222"/>
        <v>0</v>
      </c>
      <c r="AF524" s="94">
        <f t="shared" si="222"/>
        <v>0</v>
      </c>
      <c r="AG524" s="94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94">
        <f t="shared" si="222"/>
        <v>11.5</v>
      </c>
      <c r="AL524" s="94">
        <f t="shared" si="222"/>
        <v>0</v>
      </c>
      <c r="AM524" s="94">
        <f t="shared" si="222"/>
        <v>0</v>
      </c>
      <c r="AN524" s="94">
        <f t="shared" si="222"/>
        <v>0</v>
      </c>
      <c r="AO524" s="94">
        <f t="shared" si="222"/>
        <v>0</v>
      </c>
      <c r="AP524" s="94">
        <f t="shared" si="222"/>
        <v>0</v>
      </c>
      <c r="AQ524" s="94">
        <f t="shared" si="222"/>
        <v>0</v>
      </c>
      <c r="AR524" s="94">
        <f t="shared" si="222"/>
        <v>0</v>
      </c>
      <c r="AS524" s="94">
        <f t="shared" si="222"/>
        <v>0</v>
      </c>
      <c r="AT524" s="94">
        <f t="shared" si="222"/>
        <v>0</v>
      </c>
      <c r="AU524" s="9">
        <f t="shared" si="222"/>
        <v>0</v>
      </c>
      <c r="AV524" s="303"/>
    </row>
    <row r="525" spans="1:48" ht="17.25" customHeight="1" x14ac:dyDescent="0.25">
      <c r="A525" s="18"/>
      <c r="B525" s="19"/>
      <c r="C525" s="358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94">
        <f t="shared" ref="W525:AU525" si="225">W264</f>
        <v>0</v>
      </c>
      <c r="X525" s="94">
        <f t="shared" si="225"/>
        <v>0</v>
      </c>
      <c r="Y525" s="94">
        <f t="shared" si="225"/>
        <v>0</v>
      </c>
      <c r="Z525" s="94">
        <f t="shared" si="225"/>
        <v>0</v>
      </c>
      <c r="AA525" s="94">
        <f t="shared" si="225"/>
        <v>0</v>
      </c>
      <c r="AB525" s="94">
        <f t="shared" si="225"/>
        <v>0</v>
      </c>
      <c r="AC525" s="94">
        <f t="shared" si="225"/>
        <v>0</v>
      </c>
      <c r="AD525" s="94">
        <f t="shared" si="225"/>
        <v>0</v>
      </c>
      <c r="AE525" s="94">
        <f t="shared" si="225"/>
        <v>0</v>
      </c>
      <c r="AF525" s="94">
        <f t="shared" si="225"/>
        <v>0</v>
      </c>
      <c r="AG525" s="94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94">
        <f t="shared" si="225"/>
        <v>0</v>
      </c>
      <c r="AL525" s="94">
        <f t="shared" si="225"/>
        <v>0</v>
      </c>
      <c r="AM525" s="94">
        <f t="shared" si="225"/>
        <v>0</v>
      </c>
      <c r="AN525" s="94">
        <f t="shared" si="225"/>
        <v>0</v>
      </c>
      <c r="AO525" s="94">
        <f t="shared" si="225"/>
        <v>0</v>
      </c>
      <c r="AP525" s="94">
        <f t="shared" si="225"/>
        <v>0</v>
      </c>
      <c r="AQ525" s="94">
        <f t="shared" si="225"/>
        <v>0</v>
      </c>
      <c r="AR525" s="94">
        <f t="shared" si="225"/>
        <v>0</v>
      </c>
      <c r="AS525" s="94">
        <f t="shared" si="225"/>
        <v>0</v>
      </c>
      <c r="AT525" s="94">
        <f t="shared" si="225"/>
        <v>0</v>
      </c>
      <c r="AU525" s="9">
        <f t="shared" si="225"/>
        <v>0</v>
      </c>
      <c r="AV525" s="303"/>
    </row>
    <row r="526" spans="1:48" ht="17.25" customHeight="1" x14ac:dyDescent="0.25">
      <c r="A526" s="489"/>
      <c r="B526" s="490"/>
      <c r="C526" s="490"/>
      <c r="D526" s="490"/>
      <c r="E526" s="490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31">
        <f t="shared" si="226"/>
        <v>601.69805000000008</v>
      </c>
      <c r="O526" s="231">
        <f t="shared" si="226"/>
        <v>293.33875</v>
      </c>
      <c r="P526" s="231">
        <f t="shared" si="226"/>
        <v>51.15872000000001</v>
      </c>
      <c r="Q526" s="231">
        <f t="shared" si="226"/>
        <v>226.74466000000001</v>
      </c>
      <c r="R526" s="231">
        <f t="shared" si="226"/>
        <v>776.03619000000003</v>
      </c>
      <c r="S526" s="231">
        <f t="shared" si="226"/>
        <v>879.85803999999996</v>
      </c>
      <c r="T526" s="231">
        <f t="shared" si="226"/>
        <v>181.02941000000001</v>
      </c>
      <c r="U526" s="232">
        <f>SUM(N526:T526)</f>
        <v>3009.86382</v>
      </c>
      <c r="V526" s="338" t="s">
        <v>11</v>
      </c>
      <c r="W526" s="339">
        <f t="shared" ref="W526:AU526" si="227">W265+W345+W432+W455+W481+W518</f>
        <v>226844.65999999997</v>
      </c>
      <c r="X526" s="339">
        <f t="shared" si="227"/>
        <v>55734.946000000004</v>
      </c>
      <c r="Y526" s="339">
        <f t="shared" si="227"/>
        <v>1070</v>
      </c>
      <c r="Z526" s="339">
        <f t="shared" si="227"/>
        <v>1070</v>
      </c>
      <c r="AA526" s="339">
        <f t="shared" si="227"/>
        <v>1070</v>
      </c>
      <c r="AB526" s="339">
        <f t="shared" si="227"/>
        <v>1070</v>
      </c>
      <c r="AC526" s="339">
        <f t="shared" si="227"/>
        <v>1070</v>
      </c>
      <c r="AD526" s="339">
        <f t="shared" si="227"/>
        <v>1070</v>
      </c>
      <c r="AE526" s="339">
        <f t="shared" si="227"/>
        <v>1094.7</v>
      </c>
      <c r="AF526" s="340">
        <f t="shared" si="227"/>
        <v>1800.8927800000001</v>
      </c>
      <c r="AG526" s="339">
        <f t="shared" si="227"/>
        <v>1745.287</v>
      </c>
      <c r="AH526" s="231">
        <f t="shared" si="227"/>
        <v>870.53</v>
      </c>
      <c r="AI526" s="231">
        <f t="shared" si="227"/>
        <v>870.53</v>
      </c>
      <c r="AJ526" s="231">
        <f t="shared" si="227"/>
        <v>870.53</v>
      </c>
      <c r="AK526" s="194">
        <f t="shared" si="227"/>
        <v>10400.71933</v>
      </c>
      <c r="AL526" s="194">
        <f t="shared" si="227"/>
        <v>10150.356</v>
      </c>
      <c r="AM526" s="194">
        <f t="shared" si="227"/>
        <v>0</v>
      </c>
      <c r="AN526" s="194">
        <f t="shared" si="227"/>
        <v>0</v>
      </c>
      <c r="AO526" s="194">
        <f t="shared" si="227"/>
        <v>0</v>
      </c>
      <c r="AP526" s="194">
        <f t="shared" si="227"/>
        <v>0</v>
      </c>
      <c r="AQ526" s="194">
        <f t="shared" si="227"/>
        <v>0</v>
      </c>
      <c r="AR526" s="194">
        <f t="shared" si="227"/>
        <v>0</v>
      </c>
      <c r="AS526" s="194">
        <f t="shared" si="227"/>
        <v>0</v>
      </c>
      <c r="AT526" s="194">
        <f t="shared" si="227"/>
        <v>0</v>
      </c>
      <c r="AU526" s="231">
        <f t="shared" si="227"/>
        <v>0</v>
      </c>
      <c r="AV526" s="329"/>
    </row>
    <row r="527" spans="1:48" s="85" customFormat="1" ht="17.25" customHeight="1" x14ac:dyDescent="0.25">
      <c r="A527" s="168"/>
      <c r="B527" s="169"/>
      <c r="C527" s="175" t="s">
        <v>917</v>
      </c>
      <c r="D527" s="169"/>
      <c r="E527" s="169"/>
      <c r="F527" s="170"/>
      <c r="G527" s="170"/>
      <c r="H527" s="170"/>
      <c r="I527" s="170"/>
      <c r="J527" s="170"/>
      <c r="K527" s="170"/>
      <c r="L527" s="84"/>
      <c r="M527" s="84"/>
      <c r="N527" s="238"/>
      <c r="O527" s="238"/>
      <c r="P527" s="238"/>
      <c r="Q527" s="238"/>
      <c r="R527" s="238"/>
      <c r="S527" s="238"/>
      <c r="T527" s="238"/>
      <c r="U527" s="90"/>
      <c r="V527" s="90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40"/>
      <c r="AI527" s="240"/>
      <c r="AJ527" s="240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40"/>
      <c r="AV527" s="332"/>
    </row>
    <row r="528" spans="1:48" ht="15.75" hidden="1" customHeight="1" x14ac:dyDescent="0.25">
      <c r="A528" s="406" t="s">
        <v>624</v>
      </c>
      <c r="B528" s="407"/>
      <c r="C528" s="407"/>
      <c r="D528" s="407"/>
      <c r="E528" s="407"/>
      <c r="F528" s="407"/>
      <c r="G528" s="407"/>
      <c r="H528" s="407"/>
      <c r="I528" s="407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  <c r="V528" s="407"/>
      <c r="W528" s="408"/>
      <c r="X528" s="408"/>
      <c r="Y528" s="408"/>
      <c r="Z528" s="408"/>
      <c r="AA528" s="408"/>
      <c r="AB528" s="408"/>
      <c r="AC528" s="408"/>
      <c r="AD528" s="408"/>
      <c r="AE528" s="408"/>
      <c r="AF528" s="408"/>
      <c r="AG528" s="408"/>
      <c r="AH528" s="408"/>
      <c r="AI528" s="408"/>
      <c r="AJ528" s="408"/>
      <c r="AK528" s="408"/>
      <c r="AL528" s="408"/>
      <c r="AM528" s="408"/>
      <c r="AN528" s="408"/>
      <c r="AO528" s="408"/>
      <c r="AP528" s="408"/>
      <c r="AQ528" s="408"/>
      <c r="AR528" s="408"/>
      <c r="AS528" s="408"/>
      <c r="AT528" s="408"/>
      <c r="AU528" s="408"/>
      <c r="AV528" s="409"/>
    </row>
    <row r="529" spans="1:48" ht="15.75" hidden="1" customHeight="1" x14ac:dyDescent="0.25">
      <c r="A529" s="406" t="s">
        <v>625</v>
      </c>
      <c r="B529" s="407"/>
      <c r="C529" s="407"/>
      <c r="D529" s="407"/>
      <c r="E529" s="407"/>
      <c r="F529" s="407"/>
      <c r="G529" s="407"/>
      <c r="H529" s="407"/>
      <c r="I529" s="407"/>
      <c r="J529" s="407"/>
      <c r="K529" s="407"/>
      <c r="L529" s="407"/>
      <c r="M529" s="407"/>
      <c r="N529" s="407"/>
      <c r="O529" s="407"/>
      <c r="P529" s="407"/>
      <c r="Q529" s="407"/>
      <c r="R529" s="407"/>
      <c r="S529" s="407"/>
      <c r="T529" s="407"/>
      <c r="U529" s="407"/>
      <c r="V529" s="407"/>
      <c r="W529" s="408"/>
      <c r="X529" s="408"/>
      <c r="Y529" s="408"/>
      <c r="Z529" s="408"/>
      <c r="AA529" s="408"/>
      <c r="AB529" s="408"/>
      <c r="AC529" s="408"/>
      <c r="AD529" s="408"/>
      <c r="AE529" s="408"/>
      <c r="AF529" s="408"/>
      <c r="AG529" s="408"/>
      <c r="AH529" s="408"/>
      <c r="AI529" s="408"/>
      <c r="AJ529" s="408"/>
      <c r="AK529" s="408"/>
      <c r="AL529" s="408"/>
      <c r="AM529" s="408"/>
      <c r="AN529" s="408"/>
      <c r="AO529" s="408"/>
      <c r="AP529" s="408"/>
      <c r="AQ529" s="408"/>
      <c r="AR529" s="408"/>
      <c r="AS529" s="408"/>
      <c r="AT529" s="408"/>
      <c r="AU529" s="408"/>
      <c r="AV529" s="409"/>
    </row>
    <row r="530" spans="1:48" ht="19.5" hidden="1" customHeight="1" x14ac:dyDescent="0.25">
      <c r="A530" s="503" t="s">
        <v>626</v>
      </c>
      <c r="B530" s="504"/>
      <c r="C530" s="504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5"/>
      <c r="X530" s="505"/>
      <c r="Y530" s="505"/>
      <c r="Z530" s="505"/>
      <c r="AA530" s="505"/>
      <c r="AB530" s="505"/>
      <c r="AC530" s="505"/>
      <c r="AD530" s="505"/>
      <c r="AE530" s="505"/>
      <c r="AF530" s="505"/>
      <c r="AG530" s="505"/>
      <c r="AH530" s="505"/>
      <c r="AI530" s="505"/>
      <c r="AJ530" s="505"/>
      <c r="AK530" s="505"/>
      <c r="AL530" s="505"/>
      <c r="AM530" s="505"/>
      <c r="AN530" s="505"/>
      <c r="AO530" s="505"/>
      <c r="AP530" s="505"/>
      <c r="AQ530" s="505"/>
      <c r="AR530" s="505"/>
      <c r="AS530" s="505"/>
      <c r="AT530" s="505"/>
      <c r="AU530" s="505"/>
      <c r="AV530" s="506"/>
    </row>
    <row r="531" spans="1:48" ht="19.5" customHeight="1" x14ac:dyDescent="0.25">
      <c r="A531" s="498" t="s">
        <v>53</v>
      </c>
      <c r="B531" s="499" t="s">
        <v>345</v>
      </c>
      <c r="C531" s="603" t="s">
        <v>627</v>
      </c>
      <c r="D531" s="500" t="s">
        <v>628</v>
      </c>
      <c r="E531" s="501" t="s">
        <v>629</v>
      </c>
      <c r="F531" s="83" t="s">
        <v>18</v>
      </c>
      <c r="G531" s="83" t="s">
        <v>20</v>
      </c>
      <c r="H531" s="83" t="s">
        <v>59</v>
      </c>
      <c r="I531" s="83" t="s">
        <v>630</v>
      </c>
      <c r="J531" s="502">
        <v>2019</v>
      </c>
      <c r="K531" s="502">
        <v>2021</v>
      </c>
      <c r="L531" s="519">
        <v>74.498999999999995</v>
      </c>
      <c r="M531" s="519">
        <f>Q536+R536+S536+T536</f>
        <v>0</v>
      </c>
      <c r="N531" s="84">
        <v>0</v>
      </c>
      <c r="O531" s="84">
        <v>0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  <c r="U531" s="84">
        <f>SUM(N531:T531)</f>
        <v>0</v>
      </c>
      <c r="V531" s="171" t="s">
        <v>3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193">
        <v>0</v>
      </c>
      <c r="AD531" s="193">
        <v>0</v>
      </c>
      <c r="AE531" s="193">
        <v>0</v>
      </c>
      <c r="AF531" s="193">
        <v>0</v>
      </c>
      <c r="AG531" s="193">
        <v>0</v>
      </c>
      <c r="AH531" s="84">
        <v>0</v>
      </c>
      <c r="AI531" s="84">
        <v>0</v>
      </c>
      <c r="AJ531" s="84">
        <v>0</v>
      </c>
      <c r="AK531" s="193">
        <v>0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84">
        <v>0</v>
      </c>
      <c r="AV531" s="303"/>
    </row>
    <row r="532" spans="1:48" ht="17.25" customHeight="1" x14ac:dyDescent="0.25">
      <c r="A532" s="498"/>
      <c r="B532" s="499"/>
      <c r="C532" s="603"/>
      <c r="D532" s="500"/>
      <c r="E532" s="501"/>
      <c r="F532" s="83" t="s">
        <v>19</v>
      </c>
      <c r="G532" s="83" t="s">
        <v>22</v>
      </c>
      <c r="H532" s="83" t="s">
        <v>59</v>
      </c>
      <c r="I532" s="83" t="s">
        <v>631</v>
      </c>
      <c r="J532" s="502"/>
      <c r="K532" s="502"/>
      <c r="L532" s="519"/>
      <c r="M532" s="519"/>
      <c r="N532" s="9">
        <v>24.18074</v>
      </c>
      <c r="O532" s="9">
        <v>24.18074</v>
      </c>
      <c r="P532" s="9">
        <v>26.137560000000001</v>
      </c>
      <c r="Q532" s="84">
        <v>0</v>
      </c>
      <c r="R532" s="84">
        <v>0</v>
      </c>
      <c r="S532" s="84">
        <v>0</v>
      </c>
      <c r="T532" s="84">
        <v>0</v>
      </c>
      <c r="U532" s="84">
        <f t="shared" ref="U532:U550" si="228">SUM(N532:T532)</f>
        <v>74.499040000000008</v>
      </c>
      <c r="V532" s="172" t="s">
        <v>8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193">
        <v>0</v>
      </c>
      <c r="AD532" s="193">
        <v>0</v>
      </c>
      <c r="AE532" s="193">
        <v>0</v>
      </c>
      <c r="AF532" s="193">
        <v>0</v>
      </c>
      <c r="AG532" s="193">
        <v>0</v>
      </c>
      <c r="AH532" s="84">
        <v>0</v>
      </c>
      <c r="AI532" s="84">
        <v>0</v>
      </c>
      <c r="AJ532" s="84">
        <v>0</v>
      </c>
      <c r="AK532" s="193">
        <v>0</v>
      </c>
      <c r="AL532" s="193">
        <v>0</v>
      </c>
      <c r="AM532" s="193">
        <v>0</v>
      </c>
      <c r="AN532" s="193">
        <v>0</v>
      </c>
      <c r="AO532" s="193">
        <v>0</v>
      </c>
      <c r="AP532" s="193">
        <v>0</v>
      </c>
      <c r="AQ532" s="193">
        <v>0</v>
      </c>
      <c r="AR532" s="193">
        <v>0</v>
      </c>
      <c r="AS532" s="193">
        <v>0</v>
      </c>
      <c r="AT532" s="193">
        <v>0</v>
      </c>
      <c r="AU532" s="84">
        <v>0</v>
      </c>
      <c r="AV532" s="303"/>
    </row>
    <row r="533" spans="1:48" ht="17.25" customHeight="1" x14ac:dyDescent="0.25">
      <c r="A533" s="498"/>
      <c r="B533" s="499"/>
      <c r="C533" s="603"/>
      <c r="D533" s="500"/>
      <c r="E533" s="501"/>
      <c r="F533" s="497" t="s">
        <v>39</v>
      </c>
      <c r="G533" s="497" t="s">
        <v>632</v>
      </c>
      <c r="H533" s="497" t="s">
        <v>59</v>
      </c>
      <c r="I533" s="497" t="s">
        <v>633</v>
      </c>
      <c r="J533" s="502"/>
      <c r="K533" s="502"/>
      <c r="L533" s="519"/>
      <c r="M533" s="519"/>
      <c r="N533" s="9">
        <v>0</v>
      </c>
      <c r="O533" s="9">
        <v>0</v>
      </c>
      <c r="P533" s="9">
        <v>0</v>
      </c>
      <c r="Q533" s="84">
        <v>0</v>
      </c>
      <c r="R533" s="84">
        <v>0</v>
      </c>
      <c r="S533" s="84">
        <v>0</v>
      </c>
      <c r="T533" s="84">
        <v>0</v>
      </c>
      <c r="U533" s="84">
        <f t="shared" si="228"/>
        <v>0</v>
      </c>
      <c r="V533" s="171" t="s">
        <v>50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193">
        <v>0</v>
      </c>
      <c r="AD533" s="193">
        <v>0</v>
      </c>
      <c r="AE533" s="193">
        <v>0</v>
      </c>
      <c r="AF533" s="193">
        <v>0</v>
      </c>
      <c r="AG533" s="193">
        <v>0</v>
      </c>
      <c r="AH533" s="84">
        <v>0</v>
      </c>
      <c r="AI533" s="84">
        <v>0</v>
      </c>
      <c r="AJ533" s="84">
        <v>0</v>
      </c>
      <c r="AK533" s="193">
        <v>0</v>
      </c>
      <c r="AL533" s="193">
        <v>0</v>
      </c>
      <c r="AM533" s="193">
        <v>0</v>
      </c>
      <c r="AN533" s="193">
        <v>0</v>
      </c>
      <c r="AO533" s="193">
        <v>0</v>
      </c>
      <c r="AP533" s="193">
        <v>0</v>
      </c>
      <c r="AQ533" s="193">
        <v>0</v>
      </c>
      <c r="AR533" s="193">
        <v>0</v>
      </c>
      <c r="AS533" s="193">
        <v>0</v>
      </c>
      <c r="AT533" s="193">
        <v>0</v>
      </c>
      <c r="AU533" s="84">
        <v>0</v>
      </c>
      <c r="AV533" s="303"/>
    </row>
    <row r="534" spans="1:48" ht="17.25" customHeight="1" x14ac:dyDescent="0.25">
      <c r="A534" s="498"/>
      <c r="B534" s="499"/>
      <c r="C534" s="603"/>
      <c r="D534" s="500"/>
      <c r="E534" s="501"/>
      <c r="F534" s="497"/>
      <c r="G534" s="497"/>
      <c r="H534" s="497"/>
      <c r="I534" s="497"/>
      <c r="J534" s="502"/>
      <c r="K534" s="502"/>
      <c r="L534" s="519"/>
      <c r="M534" s="519"/>
      <c r="N534" s="9">
        <v>0</v>
      </c>
      <c r="O534" s="9">
        <v>0</v>
      </c>
      <c r="P534" s="9">
        <v>0</v>
      </c>
      <c r="Q534" s="84">
        <v>0</v>
      </c>
      <c r="R534" s="84">
        <v>0</v>
      </c>
      <c r="S534" s="84">
        <v>0</v>
      </c>
      <c r="T534" s="84">
        <v>0</v>
      </c>
      <c r="U534" s="84">
        <f t="shared" si="228"/>
        <v>0</v>
      </c>
      <c r="V534" s="171" t="s">
        <v>51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193">
        <v>0</v>
      </c>
      <c r="AD534" s="193">
        <v>0</v>
      </c>
      <c r="AE534" s="193">
        <v>0</v>
      </c>
      <c r="AF534" s="193">
        <v>0</v>
      </c>
      <c r="AG534" s="193">
        <v>0</v>
      </c>
      <c r="AH534" s="84">
        <v>0</v>
      </c>
      <c r="AI534" s="84">
        <v>0</v>
      </c>
      <c r="AJ534" s="84">
        <v>0</v>
      </c>
      <c r="AK534" s="193">
        <v>0</v>
      </c>
      <c r="AL534" s="193">
        <v>0</v>
      </c>
      <c r="AM534" s="193">
        <v>0</v>
      </c>
      <c r="AN534" s="193">
        <v>0</v>
      </c>
      <c r="AO534" s="193">
        <v>0</v>
      </c>
      <c r="AP534" s="193">
        <v>0</v>
      </c>
      <c r="AQ534" s="193">
        <v>0</v>
      </c>
      <c r="AR534" s="193">
        <v>0</v>
      </c>
      <c r="AS534" s="193">
        <v>0</v>
      </c>
      <c r="AT534" s="193">
        <v>0</v>
      </c>
      <c r="AU534" s="84">
        <v>0</v>
      </c>
      <c r="AV534" s="303"/>
    </row>
    <row r="535" spans="1:48" ht="17.25" customHeight="1" x14ac:dyDescent="0.25">
      <c r="A535" s="498"/>
      <c r="B535" s="499"/>
      <c r="C535" s="603"/>
      <c r="D535" s="500"/>
      <c r="E535" s="501"/>
      <c r="F535" s="497"/>
      <c r="G535" s="497"/>
      <c r="H535" s="497"/>
      <c r="I535" s="497"/>
      <c r="J535" s="502"/>
      <c r="K535" s="502"/>
      <c r="L535" s="519"/>
      <c r="M535" s="519"/>
      <c r="N535" s="86">
        <v>0</v>
      </c>
      <c r="O535" s="86">
        <v>0</v>
      </c>
      <c r="P535" s="86">
        <v>0</v>
      </c>
      <c r="Q535" s="87">
        <v>0</v>
      </c>
      <c r="R535" s="87">
        <v>0</v>
      </c>
      <c r="S535" s="87">
        <v>0</v>
      </c>
      <c r="T535" s="87">
        <v>0</v>
      </c>
      <c r="U535" s="84">
        <f t="shared" si="228"/>
        <v>0</v>
      </c>
      <c r="V535" s="171" t="s">
        <v>52</v>
      </c>
      <c r="W535" s="208">
        <v>0</v>
      </c>
      <c r="X535" s="208">
        <v>0</v>
      </c>
      <c r="Y535" s="208">
        <v>0</v>
      </c>
      <c r="Z535" s="208">
        <v>0</v>
      </c>
      <c r="AA535" s="208">
        <v>0</v>
      </c>
      <c r="AB535" s="208">
        <v>0</v>
      </c>
      <c r="AC535" s="208">
        <v>0</v>
      </c>
      <c r="AD535" s="208">
        <v>0</v>
      </c>
      <c r="AE535" s="208">
        <v>0</v>
      </c>
      <c r="AF535" s="208">
        <v>0</v>
      </c>
      <c r="AG535" s="208">
        <v>0</v>
      </c>
      <c r="AH535" s="87">
        <v>0</v>
      </c>
      <c r="AI535" s="87">
        <v>0</v>
      </c>
      <c r="AJ535" s="87">
        <v>0</v>
      </c>
      <c r="AK535" s="208">
        <v>0</v>
      </c>
      <c r="AL535" s="208">
        <v>0</v>
      </c>
      <c r="AM535" s="208">
        <v>0</v>
      </c>
      <c r="AN535" s="208">
        <v>0</v>
      </c>
      <c r="AO535" s="208">
        <v>0</v>
      </c>
      <c r="AP535" s="208">
        <v>0</v>
      </c>
      <c r="AQ535" s="208">
        <v>0</v>
      </c>
      <c r="AR535" s="208">
        <v>0</v>
      </c>
      <c r="AS535" s="208">
        <v>0</v>
      </c>
      <c r="AT535" s="208">
        <v>0</v>
      </c>
      <c r="AU535" s="87">
        <v>0</v>
      </c>
      <c r="AV535" s="303"/>
    </row>
    <row r="536" spans="1:48" ht="17.25" customHeight="1" x14ac:dyDescent="0.25">
      <c r="A536" s="498"/>
      <c r="B536" s="499"/>
      <c r="C536" s="603"/>
      <c r="D536" s="500"/>
      <c r="E536" s="501"/>
      <c r="F536" s="497"/>
      <c r="G536" s="497"/>
      <c r="H536" s="497"/>
      <c r="I536" s="497"/>
      <c r="J536" s="502"/>
      <c r="K536" s="502"/>
      <c r="L536" s="519"/>
      <c r="M536" s="519"/>
      <c r="N536" s="88">
        <f>SUM(N531:N535)</f>
        <v>24.18074</v>
      </c>
      <c r="O536" s="88">
        <f t="shared" ref="O536:T536" si="229">SUM(O531:O535)</f>
        <v>24.18074</v>
      </c>
      <c r="P536" s="88">
        <f t="shared" si="229"/>
        <v>26.137560000000001</v>
      </c>
      <c r="Q536" s="176">
        <f t="shared" si="229"/>
        <v>0</v>
      </c>
      <c r="R536" s="176">
        <f t="shared" si="229"/>
        <v>0</v>
      </c>
      <c r="S536" s="176">
        <f t="shared" si="229"/>
        <v>0</v>
      </c>
      <c r="T536" s="176">
        <f t="shared" si="229"/>
        <v>0</v>
      </c>
      <c r="U536" s="177">
        <f t="shared" si="228"/>
        <v>74.499040000000008</v>
      </c>
      <c r="V536" s="178" t="s">
        <v>11</v>
      </c>
      <c r="W536" s="194">
        <f t="shared" ref="W536:AU536" si="230">SUM(W531:W535)</f>
        <v>0</v>
      </c>
      <c r="X536" s="194">
        <f t="shared" si="230"/>
        <v>0</v>
      </c>
      <c r="Y536" s="194">
        <f t="shared" si="230"/>
        <v>0</v>
      </c>
      <c r="Z536" s="194">
        <f t="shared" si="230"/>
        <v>0</v>
      </c>
      <c r="AA536" s="194">
        <f t="shared" si="230"/>
        <v>0</v>
      </c>
      <c r="AB536" s="194">
        <f t="shared" si="230"/>
        <v>0</v>
      </c>
      <c r="AC536" s="194">
        <f t="shared" si="230"/>
        <v>0</v>
      </c>
      <c r="AD536" s="194">
        <f t="shared" si="230"/>
        <v>0</v>
      </c>
      <c r="AE536" s="194">
        <f t="shared" si="230"/>
        <v>0</v>
      </c>
      <c r="AF536" s="194">
        <f t="shared" si="230"/>
        <v>0</v>
      </c>
      <c r="AG536" s="194">
        <f t="shared" si="230"/>
        <v>0</v>
      </c>
      <c r="AH536" s="176">
        <f t="shared" si="230"/>
        <v>0</v>
      </c>
      <c r="AI536" s="176">
        <f t="shared" si="230"/>
        <v>0</v>
      </c>
      <c r="AJ536" s="176">
        <f t="shared" si="230"/>
        <v>0</v>
      </c>
      <c r="AK536" s="194">
        <f t="shared" si="230"/>
        <v>0</v>
      </c>
      <c r="AL536" s="194">
        <f t="shared" si="230"/>
        <v>0</v>
      </c>
      <c r="AM536" s="194">
        <f t="shared" si="230"/>
        <v>0</v>
      </c>
      <c r="AN536" s="194">
        <f t="shared" si="230"/>
        <v>0</v>
      </c>
      <c r="AO536" s="194">
        <f t="shared" si="230"/>
        <v>0</v>
      </c>
      <c r="AP536" s="194">
        <f t="shared" si="230"/>
        <v>0</v>
      </c>
      <c r="AQ536" s="194">
        <f t="shared" si="230"/>
        <v>0</v>
      </c>
      <c r="AR536" s="194">
        <f t="shared" si="230"/>
        <v>0</v>
      </c>
      <c r="AS536" s="194">
        <f t="shared" si="230"/>
        <v>0</v>
      </c>
      <c r="AT536" s="194">
        <f t="shared" si="230"/>
        <v>0</v>
      </c>
      <c r="AU536" s="176">
        <f t="shared" si="230"/>
        <v>0</v>
      </c>
      <c r="AV536" s="329"/>
    </row>
    <row r="537" spans="1:48" ht="17.25" customHeight="1" x14ac:dyDescent="0.25">
      <c r="A537" s="498"/>
      <c r="B537" s="499" t="s">
        <v>344</v>
      </c>
      <c r="C537" s="603" t="s">
        <v>634</v>
      </c>
      <c r="D537" s="500" t="s">
        <v>635</v>
      </c>
      <c r="E537" s="501" t="s">
        <v>636</v>
      </c>
      <c r="F537" s="83" t="s">
        <v>18</v>
      </c>
      <c r="G537" s="83" t="s">
        <v>20</v>
      </c>
      <c r="H537" s="83" t="s">
        <v>296</v>
      </c>
      <c r="I537" s="83" t="s">
        <v>296</v>
      </c>
      <c r="J537" s="502">
        <v>2020</v>
      </c>
      <c r="K537" s="502">
        <v>2021</v>
      </c>
      <c r="L537" s="519">
        <v>204.84899999999999</v>
      </c>
      <c r="M537" s="519">
        <f>Q542+R542+S542+T542</f>
        <v>0</v>
      </c>
      <c r="N537" s="86">
        <v>0</v>
      </c>
      <c r="O537" s="86">
        <v>0</v>
      </c>
      <c r="P537" s="86">
        <v>0</v>
      </c>
      <c r="Q537" s="87">
        <v>0</v>
      </c>
      <c r="R537" s="87">
        <v>0</v>
      </c>
      <c r="S537" s="87">
        <v>0</v>
      </c>
      <c r="T537" s="87">
        <v>0</v>
      </c>
      <c r="U537" s="84">
        <f>SUM(N537:T537)</f>
        <v>0</v>
      </c>
      <c r="V537" s="171" t="s">
        <v>3</v>
      </c>
      <c r="W537" s="208">
        <v>0</v>
      </c>
      <c r="X537" s="208">
        <v>0</v>
      </c>
      <c r="Y537" s="208">
        <v>0</v>
      </c>
      <c r="Z537" s="208">
        <v>0</v>
      </c>
      <c r="AA537" s="208">
        <v>0</v>
      </c>
      <c r="AB537" s="208">
        <v>0</v>
      </c>
      <c r="AC537" s="208">
        <v>0</v>
      </c>
      <c r="AD537" s="208">
        <v>0</v>
      </c>
      <c r="AE537" s="208">
        <v>0</v>
      </c>
      <c r="AF537" s="208">
        <v>0</v>
      </c>
      <c r="AG537" s="208">
        <v>0</v>
      </c>
      <c r="AH537" s="87">
        <v>0</v>
      </c>
      <c r="AI537" s="87">
        <v>0</v>
      </c>
      <c r="AJ537" s="87">
        <v>0</v>
      </c>
      <c r="AK537" s="208">
        <v>0</v>
      </c>
      <c r="AL537" s="208">
        <v>0</v>
      </c>
      <c r="AM537" s="208">
        <v>0</v>
      </c>
      <c r="AN537" s="208">
        <v>0</v>
      </c>
      <c r="AO537" s="208">
        <v>0</v>
      </c>
      <c r="AP537" s="208">
        <v>0</v>
      </c>
      <c r="AQ537" s="208">
        <v>0</v>
      </c>
      <c r="AR537" s="208">
        <v>0</v>
      </c>
      <c r="AS537" s="208">
        <v>0</v>
      </c>
      <c r="AT537" s="208">
        <v>0</v>
      </c>
      <c r="AU537" s="87">
        <v>0</v>
      </c>
      <c r="AV537" s="303"/>
    </row>
    <row r="538" spans="1:48" ht="17.25" customHeight="1" x14ac:dyDescent="0.25">
      <c r="A538" s="498"/>
      <c r="B538" s="499"/>
      <c r="C538" s="603"/>
      <c r="D538" s="500"/>
      <c r="E538" s="501"/>
      <c r="F538" s="83" t="s">
        <v>19</v>
      </c>
      <c r="G538" s="83" t="s">
        <v>22</v>
      </c>
      <c r="H538" s="83" t="s">
        <v>296</v>
      </c>
      <c r="I538" s="83" t="s">
        <v>296</v>
      </c>
      <c r="J538" s="502"/>
      <c r="K538" s="502"/>
      <c r="L538" s="519"/>
      <c r="M538" s="519"/>
      <c r="N538" s="86">
        <v>0</v>
      </c>
      <c r="O538" s="86">
        <v>8.1918400000000009</v>
      </c>
      <c r="P538" s="86">
        <v>1.17269</v>
      </c>
      <c r="Q538" s="87">
        <v>0</v>
      </c>
      <c r="R538" s="87">
        <v>0</v>
      </c>
      <c r="S538" s="87">
        <v>0</v>
      </c>
      <c r="T538" s="87">
        <v>0</v>
      </c>
      <c r="U538" s="84">
        <f>SUM(N538:T538)</f>
        <v>9.3645300000000002</v>
      </c>
      <c r="V538" s="172" t="s">
        <v>8</v>
      </c>
      <c r="W538" s="208">
        <v>0</v>
      </c>
      <c r="X538" s="208">
        <v>0</v>
      </c>
      <c r="Y538" s="208">
        <v>0</v>
      </c>
      <c r="Z538" s="208">
        <v>0</v>
      </c>
      <c r="AA538" s="208">
        <v>0</v>
      </c>
      <c r="AB538" s="208">
        <v>0</v>
      </c>
      <c r="AC538" s="208">
        <v>0</v>
      </c>
      <c r="AD538" s="208">
        <v>0</v>
      </c>
      <c r="AE538" s="208">
        <v>0</v>
      </c>
      <c r="AF538" s="208">
        <v>0</v>
      </c>
      <c r="AG538" s="208">
        <v>0</v>
      </c>
      <c r="AH538" s="87">
        <v>0</v>
      </c>
      <c r="AI538" s="87">
        <v>0</v>
      </c>
      <c r="AJ538" s="87">
        <v>0</v>
      </c>
      <c r="AK538" s="208">
        <v>0</v>
      </c>
      <c r="AL538" s="208">
        <v>0</v>
      </c>
      <c r="AM538" s="208">
        <v>0</v>
      </c>
      <c r="AN538" s="208">
        <v>0</v>
      </c>
      <c r="AO538" s="208">
        <v>0</v>
      </c>
      <c r="AP538" s="208">
        <v>0</v>
      </c>
      <c r="AQ538" s="208">
        <v>0</v>
      </c>
      <c r="AR538" s="208">
        <v>0</v>
      </c>
      <c r="AS538" s="208">
        <v>0</v>
      </c>
      <c r="AT538" s="208">
        <v>0</v>
      </c>
      <c r="AU538" s="87">
        <v>0</v>
      </c>
      <c r="AV538" s="303"/>
    </row>
    <row r="539" spans="1:48" ht="19.5" customHeight="1" x14ac:dyDescent="0.25">
      <c r="A539" s="498"/>
      <c r="B539" s="499"/>
      <c r="C539" s="603"/>
      <c r="D539" s="500"/>
      <c r="E539" s="501"/>
      <c r="F539" s="497" t="s">
        <v>39</v>
      </c>
      <c r="G539" s="497" t="s">
        <v>21</v>
      </c>
      <c r="H539" s="497" t="s">
        <v>59</v>
      </c>
      <c r="I539" s="497" t="s">
        <v>305</v>
      </c>
      <c r="J539" s="502"/>
      <c r="K539" s="502"/>
      <c r="L539" s="519"/>
      <c r="M539" s="519"/>
      <c r="N539" s="86">
        <v>0</v>
      </c>
      <c r="O539" s="86">
        <v>0</v>
      </c>
      <c r="P539" s="86">
        <v>0</v>
      </c>
      <c r="Q539" s="87">
        <v>0</v>
      </c>
      <c r="R539" s="87">
        <v>0</v>
      </c>
      <c r="S539" s="87">
        <v>0</v>
      </c>
      <c r="T539" s="87">
        <v>0</v>
      </c>
      <c r="U539" s="84">
        <f>SUM(N539:T539)</f>
        <v>0</v>
      </c>
      <c r="V539" s="171" t="s">
        <v>50</v>
      </c>
      <c r="W539" s="208">
        <v>0</v>
      </c>
      <c r="X539" s="208">
        <v>0</v>
      </c>
      <c r="Y539" s="208">
        <v>0</v>
      </c>
      <c r="Z539" s="208">
        <v>0</v>
      </c>
      <c r="AA539" s="208">
        <v>0</v>
      </c>
      <c r="AB539" s="208">
        <v>0</v>
      </c>
      <c r="AC539" s="208">
        <v>0</v>
      </c>
      <c r="AD539" s="208">
        <v>0</v>
      </c>
      <c r="AE539" s="208">
        <v>0</v>
      </c>
      <c r="AF539" s="208">
        <v>0</v>
      </c>
      <c r="AG539" s="208">
        <v>0</v>
      </c>
      <c r="AH539" s="87">
        <v>0</v>
      </c>
      <c r="AI539" s="87">
        <v>0</v>
      </c>
      <c r="AJ539" s="87">
        <v>0</v>
      </c>
      <c r="AK539" s="208">
        <v>0</v>
      </c>
      <c r="AL539" s="208">
        <v>0</v>
      </c>
      <c r="AM539" s="208">
        <v>0</v>
      </c>
      <c r="AN539" s="208">
        <v>0</v>
      </c>
      <c r="AO539" s="208">
        <v>0</v>
      </c>
      <c r="AP539" s="208">
        <v>0</v>
      </c>
      <c r="AQ539" s="208">
        <v>0</v>
      </c>
      <c r="AR539" s="208">
        <v>0</v>
      </c>
      <c r="AS539" s="208">
        <v>0</v>
      </c>
      <c r="AT539" s="208">
        <v>0</v>
      </c>
      <c r="AU539" s="87">
        <v>0</v>
      </c>
      <c r="AV539" s="303"/>
    </row>
    <row r="540" spans="1:48" ht="17.25" customHeight="1" x14ac:dyDescent="0.25">
      <c r="A540" s="498"/>
      <c r="B540" s="499"/>
      <c r="C540" s="603"/>
      <c r="D540" s="500"/>
      <c r="E540" s="501"/>
      <c r="F540" s="497"/>
      <c r="G540" s="497"/>
      <c r="H540" s="497"/>
      <c r="I540" s="497"/>
      <c r="J540" s="502"/>
      <c r="K540" s="502"/>
      <c r="L540" s="519"/>
      <c r="M540" s="519"/>
      <c r="N540" s="87">
        <v>0</v>
      </c>
      <c r="O540" s="87">
        <v>0</v>
      </c>
      <c r="P540" s="87">
        <v>0</v>
      </c>
      <c r="Q540" s="87">
        <v>0</v>
      </c>
      <c r="R540" s="87">
        <v>0</v>
      </c>
      <c r="S540" s="87">
        <v>0</v>
      </c>
      <c r="T540" s="87">
        <v>0</v>
      </c>
      <c r="U540" s="84">
        <f>SUM(N540:T540)</f>
        <v>0</v>
      </c>
      <c r="V540" s="171" t="s">
        <v>51</v>
      </c>
      <c r="W540" s="208">
        <v>0</v>
      </c>
      <c r="X540" s="208">
        <v>0</v>
      </c>
      <c r="Y540" s="208">
        <v>0</v>
      </c>
      <c r="Z540" s="208">
        <v>0</v>
      </c>
      <c r="AA540" s="208">
        <v>0</v>
      </c>
      <c r="AB540" s="208">
        <v>0</v>
      </c>
      <c r="AC540" s="208">
        <v>0</v>
      </c>
      <c r="AD540" s="208">
        <v>0</v>
      </c>
      <c r="AE540" s="208">
        <v>0</v>
      </c>
      <c r="AF540" s="208">
        <v>0</v>
      </c>
      <c r="AG540" s="208">
        <v>0</v>
      </c>
      <c r="AH540" s="87">
        <v>0</v>
      </c>
      <c r="AI540" s="87">
        <v>0</v>
      </c>
      <c r="AJ540" s="87">
        <v>0</v>
      </c>
      <c r="AK540" s="208">
        <v>0</v>
      </c>
      <c r="AL540" s="208">
        <v>0</v>
      </c>
      <c r="AM540" s="208">
        <v>0</v>
      </c>
      <c r="AN540" s="208">
        <v>0</v>
      </c>
      <c r="AO540" s="208">
        <v>0</v>
      </c>
      <c r="AP540" s="208">
        <v>0</v>
      </c>
      <c r="AQ540" s="208">
        <v>0</v>
      </c>
      <c r="AR540" s="208">
        <v>0</v>
      </c>
      <c r="AS540" s="208">
        <v>0</v>
      </c>
      <c r="AT540" s="208">
        <v>0</v>
      </c>
      <c r="AU540" s="87">
        <v>0</v>
      </c>
      <c r="AV540" s="303"/>
    </row>
    <row r="541" spans="1:48" ht="17.25" customHeight="1" x14ac:dyDescent="0.25">
      <c r="A541" s="498"/>
      <c r="B541" s="499"/>
      <c r="C541" s="603"/>
      <c r="D541" s="500"/>
      <c r="E541" s="501"/>
      <c r="F541" s="497"/>
      <c r="G541" s="497"/>
      <c r="H541" s="497"/>
      <c r="I541" s="497"/>
      <c r="J541" s="502"/>
      <c r="K541" s="502"/>
      <c r="L541" s="519"/>
      <c r="M541" s="519"/>
      <c r="N541" s="87">
        <v>0</v>
      </c>
      <c r="O541" s="87">
        <v>195.48500000000001</v>
      </c>
      <c r="P541" s="87">
        <v>0</v>
      </c>
      <c r="Q541" s="87">
        <v>0</v>
      </c>
      <c r="R541" s="87">
        <v>0</v>
      </c>
      <c r="S541" s="87">
        <v>0</v>
      </c>
      <c r="T541" s="87">
        <v>0</v>
      </c>
      <c r="U541" s="84">
        <f>SUM(N541:T541)</f>
        <v>195.48500000000001</v>
      </c>
      <c r="V541" s="171" t="s">
        <v>52</v>
      </c>
      <c r="W541" s="208">
        <v>0</v>
      </c>
      <c r="X541" s="208">
        <v>0</v>
      </c>
      <c r="Y541" s="208">
        <v>0</v>
      </c>
      <c r="Z541" s="208">
        <v>0</v>
      </c>
      <c r="AA541" s="208">
        <v>0</v>
      </c>
      <c r="AB541" s="208">
        <v>0</v>
      </c>
      <c r="AC541" s="208">
        <v>0</v>
      </c>
      <c r="AD541" s="208">
        <v>0</v>
      </c>
      <c r="AE541" s="208">
        <v>0</v>
      </c>
      <c r="AF541" s="208">
        <v>0</v>
      </c>
      <c r="AG541" s="208">
        <v>0</v>
      </c>
      <c r="AH541" s="87">
        <v>0</v>
      </c>
      <c r="AI541" s="87">
        <v>0</v>
      </c>
      <c r="AJ541" s="87">
        <v>0</v>
      </c>
      <c r="AK541" s="208">
        <v>0</v>
      </c>
      <c r="AL541" s="208">
        <v>0</v>
      </c>
      <c r="AM541" s="208">
        <v>0</v>
      </c>
      <c r="AN541" s="208">
        <v>0</v>
      </c>
      <c r="AO541" s="208">
        <v>0</v>
      </c>
      <c r="AP541" s="208">
        <v>0</v>
      </c>
      <c r="AQ541" s="208">
        <v>0</v>
      </c>
      <c r="AR541" s="208">
        <v>0</v>
      </c>
      <c r="AS541" s="208">
        <v>0</v>
      </c>
      <c r="AT541" s="208">
        <v>0</v>
      </c>
      <c r="AU541" s="87">
        <v>0</v>
      </c>
      <c r="AV541" s="303"/>
    </row>
    <row r="542" spans="1:48" ht="17.25" customHeight="1" x14ac:dyDescent="0.25">
      <c r="A542" s="498"/>
      <c r="B542" s="499"/>
      <c r="C542" s="603"/>
      <c r="D542" s="500"/>
      <c r="E542" s="501"/>
      <c r="F542" s="497"/>
      <c r="G542" s="497"/>
      <c r="H542" s="497"/>
      <c r="I542" s="497"/>
      <c r="J542" s="502"/>
      <c r="K542" s="502"/>
      <c r="L542" s="519"/>
      <c r="M542" s="519"/>
      <c r="N542" s="89">
        <f t="shared" ref="N542:T542" si="231">SUM(N537:N541)</f>
        <v>0</v>
      </c>
      <c r="O542" s="89">
        <f t="shared" si="231"/>
        <v>203.67684000000003</v>
      </c>
      <c r="P542" s="89">
        <f t="shared" si="231"/>
        <v>1.17269</v>
      </c>
      <c r="Q542" s="176">
        <f t="shared" si="231"/>
        <v>0</v>
      </c>
      <c r="R542" s="176">
        <f t="shared" si="231"/>
        <v>0</v>
      </c>
      <c r="S542" s="176">
        <f t="shared" si="231"/>
        <v>0</v>
      </c>
      <c r="T542" s="176">
        <f t="shared" si="231"/>
        <v>0</v>
      </c>
      <c r="U542" s="177">
        <f t="shared" si="228"/>
        <v>204.84953000000002</v>
      </c>
      <c r="V542" s="178" t="s">
        <v>11</v>
      </c>
      <c r="W542" s="194">
        <f t="shared" ref="W542:AU542" si="232">SUM(W537:W541)</f>
        <v>0</v>
      </c>
      <c r="X542" s="194">
        <f t="shared" si="232"/>
        <v>0</v>
      </c>
      <c r="Y542" s="194">
        <f t="shared" si="232"/>
        <v>0</v>
      </c>
      <c r="Z542" s="194">
        <f t="shared" si="232"/>
        <v>0</v>
      </c>
      <c r="AA542" s="194">
        <f t="shared" si="232"/>
        <v>0</v>
      </c>
      <c r="AB542" s="194">
        <f t="shared" si="232"/>
        <v>0</v>
      </c>
      <c r="AC542" s="194">
        <f t="shared" si="232"/>
        <v>0</v>
      </c>
      <c r="AD542" s="194">
        <f t="shared" si="232"/>
        <v>0</v>
      </c>
      <c r="AE542" s="194">
        <f t="shared" si="232"/>
        <v>0</v>
      </c>
      <c r="AF542" s="194">
        <f t="shared" si="232"/>
        <v>0</v>
      </c>
      <c r="AG542" s="194">
        <f t="shared" si="232"/>
        <v>0</v>
      </c>
      <c r="AH542" s="176">
        <f t="shared" si="232"/>
        <v>0</v>
      </c>
      <c r="AI542" s="176">
        <f t="shared" si="232"/>
        <v>0</v>
      </c>
      <c r="AJ542" s="176">
        <f t="shared" si="232"/>
        <v>0</v>
      </c>
      <c r="AK542" s="194">
        <f t="shared" si="232"/>
        <v>0</v>
      </c>
      <c r="AL542" s="194">
        <f t="shared" si="232"/>
        <v>0</v>
      </c>
      <c r="AM542" s="194">
        <f t="shared" si="232"/>
        <v>0</v>
      </c>
      <c r="AN542" s="194">
        <f t="shared" si="232"/>
        <v>0</v>
      </c>
      <c r="AO542" s="194">
        <f t="shared" si="232"/>
        <v>0</v>
      </c>
      <c r="AP542" s="194">
        <f t="shared" si="232"/>
        <v>0</v>
      </c>
      <c r="AQ542" s="194">
        <f t="shared" si="232"/>
        <v>0</v>
      </c>
      <c r="AR542" s="194">
        <f t="shared" si="232"/>
        <v>0</v>
      </c>
      <c r="AS542" s="194">
        <f t="shared" si="232"/>
        <v>0</v>
      </c>
      <c r="AT542" s="194">
        <f t="shared" si="232"/>
        <v>0</v>
      </c>
      <c r="AU542" s="176">
        <f t="shared" si="232"/>
        <v>0</v>
      </c>
      <c r="AV542" s="329"/>
    </row>
    <row r="543" spans="1:48" ht="17.25" customHeight="1" x14ac:dyDescent="0.25">
      <c r="A543" s="498"/>
      <c r="B543" s="499" t="s">
        <v>343</v>
      </c>
      <c r="C543" s="603" t="s">
        <v>637</v>
      </c>
      <c r="D543" s="500" t="s">
        <v>635</v>
      </c>
      <c r="E543" s="516" t="s">
        <v>638</v>
      </c>
      <c r="F543" s="83" t="s">
        <v>18</v>
      </c>
      <c r="G543" s="83" t="s">
        <v>20</v>
      </c>
      <c r="H543" s="83" t="s">
        <v>59</v>
      </c>
      <c r="I543" s="83" t="s">
        <v>639</v>
      </c>
      <c r="J543" s="502">
        <v>2015</v>
      </c>
      <c r="K543" s="502">
        <v>2019</v>
      </c>
      <c r="L543" s="519">
        <v>7.5549999999999997</v>
      </c>
      <c r="M543" s="519">
        <f>Q550+R550+S550+T550</f>
        <v>6.5925900000000004</v>
      </c>
      <c r="N543" s="87">
        <v>0</v>
      </c>
      <c r="O543" s="87">
        <v>0</v>
      </c>
      <c r="P543" s="87">
        <v>0</v>
      </c>
      <c r="Q543" s="87">
        <v>0</v>
      </c>
      <c r="R543" s="87">
        <v>0</v>
      </c>
      <c r="S543" s="87">
        <v>0</v>
      </c>
      <c r="T543" s="87">
        <v>0</v>
      </c>
      <c r="U543" s="84">
        <f t="shared" si="228"/>
        <v>0</v>
      </c>
      <c r="V543" s="171" t="s">
        <v>3</v>
      </c>
      <c r="W543" s="208">
        <v>0</v>
      </c>
      <c r="X543" s="208">
        <v>0</v>
      </c>
      <c r="Y543" s="208">
        <v>0</v>
      </c>
      <c r="Z543" s="208">
        <v>0</v>
      </c>
      <c r="AA543" s="208">
        <v>0</v>
      </c>
      <c r="AB543" s="208">
        <v>0</v>
      </c>
      <c r="AC543" s="208">
        <v>0</v>
      </c>
      <c r="AD543" s="208">
        <v>0</v>
      </c>
      <c r="AE543" s="208">
        <v>0</v>
      </c>
      <c r="AF543" s="208">
        <v>0</v>
      </c>
      <c r="AG543" s="208">
        <v>0</v>
      </c>
      <c r="AH543" s="87">
        <v>0</v>
      </c>
      <c r="AI543" s="87">
        <v>0</v>
      </c>
      <c r="AJ543" s="87">
        <v>0</v>
      </c>
      <c r="AK543" s="208">
        <v>0</v>
      </c>
      <c r="AL543" s="208">
        <v>0</v>
      </c>
      <c r="AM543" s="208">
        <v>0</v>
      </c>
      <c r="AN543" s="208">
        <v>0</v>
      </c>
      <c r="AO543" s="208">
        <v>0</v>
      </c>
      <c r="AP543" s="208">
        <v>0</v>
      </c>
      <c r="AQ543" s="208">
        <v>0</v>
      </c>
      <c r="AR543" s="208">
        <v>0</v>
      </c>
      <c r="AS543" s="208">
        <v>0</v>
      </c>
      <c r="AT543" s="208">
        <v>0</v>
      </c>
      <c r="AU543" s="87">
        <v>0</v>
      </c>
      <c r="AV543" s="303"/>
    </row>
    <row r="544" spans="1:48" ht="21" customHeight="1" x14ac:dyDescent="0.25">
      <c r="A544" s="498"/>
      <c r="B544" s="499"/>
      <c r="C544" s="603"/>
      <c r="D544" s="500"/>
      <c r="E544" s="517"/>
      <c r="F544" s="83" t="s">
        <v>19</v>
      </c>
      <c r="G544" s="83" t="s">
        <v>22</v>
      </c>
      <c r="H544" s="83" t="s">
        <v>59</v>
      </c>
      <c r="I544" s="83" t="s">
        <v>640</v>
      </c>
      <c r="J544" s="502"/>
      <c r="K544" s="502"/>
      <c r="L544" s="519"/>
      <c r="M544" s="519"/>
      <c r="N544" s="87">
        <v>0</v>
      </c>
      <c r="O544" s="87">
        <v>0</v>
      </c>
      <c r="P544" s="87">
        <v>0</v>
      </c>
      <c r="Q544" s="87">
        <v>0</v>
      </c>
      <c r="R544" s="87">
        <v>6.5925900000000004</v>
      </c>
      <c r="S544" s="87">
        <v>0</v>
      </c>
      <c r="T544" s="87">
        <v>0</v>
      </c>
      <c r="U544" s="84">
        <f t="shared" si="228"/>
        <v>6.5925900000000004</v>
      </c>
      <c r="V544" s="172" t="s">
        <v>8</v>
      </c>
      <c r="W544" s="208">
        <v>0</v>
      </c>
      <c r="X544" s="208">
        <f>SUM(X545:X546)</f>
        <v>0</v>
      </c>
      <c r="Y544" s="208">
        <f t="shared" ref="Y544:AT544" si="233">SUM(Y545:Y546)</f>
        <v>0</v>
      </c>
      <c r="Z544" s="208">
        <f t="shared" si="233"/>
        <v>0</v>
      </c>
      <c r="AA544" s="208">
        <f t="shared" si="233"/>
        <v>0</v>
      </c>
      <c r="AB544" s="208">
        <f t="shared" si="233"/>
        <v>0</v>
      </c>
      <c r="AC544" s="208">
        <f t="shared" si="233"/>
        <v>0</v>
      </c>
      <c r="AD544" s="208">
        <f t="shared" si="233"/>
        <v>0</v>
      </c>
      <c r="AE544" s="208">
        <f t="shared" si="233"/>
        <v>0</v>
      </c>
      <c r="AF544" s="208">
        <f t="shared" si="233"/>
        <v>0</v>
      </c>
      <c r="AG544" s="208">
        <f t="shared" si="233"/>
        <v>0</v>
      </c>
      <c r="AH544" s="208">
        <f t="shared" si="233"/>
        <v>0</v>
      </c>
      <c r="AI544" s="208">
        <f t="shared" si="233"/>
        <v>0</v>
      </c>
      <c r="AJ544" s="208">
        <f t="shared" si="233"/>
        <v>0</v>
      </c>
      <c r="AK544" s="208">
        <f t="shared" si="233"/>
        <v>1110.08</v>
      </c>
      <c r="AL544" s="208">
        <f t="shared" si="233"/>
        <v>0</v>
      </c>
      <c r="AM544" s="208">
        <f t="shared" si="233"/>
        <v>0</v>
      </c>
      <c r="AN544" s="208">
        <f t="shared" si="233"/>
        <v>0</v>
      </c>
      <c r="AO544" s="208">
        <f t="shared" si="233"/>
        <v>0</v>
      </c>
      <c r="AP544" s="208">
        <f t="shared" si="233"/>
        <v>0</v>
      </c>
      <c r="AQ544" s="208">
        <f t="shared" si="233"/>
        <v>0</v>
      </c>
      <c r="AR544" s="208">
        <f t="shared" si="233"/>
        <v>0</v>
      </c>
      <c r="AS544" s="208">
        <f t="shared" si="233"/>
        <v>0</v>
      </c>
      <c r="AT544" s="208">
        <f t="shared" si="233"/>
        <v>0</v>
      </c>
      <c r="AU544" s="87">
        <v>0</v>
      </c>
      <c r="AV544" s="303"/>
    </row>
    <row r="545" spans="1:48" s="276" customFormat="1" ht="27" hidden="1" customHeight="1" x14ac:dyDescent="0.2">
      <c r="A545" s="498"/>
      <c r="B545" s="499"/>
      <c r="C545" s="603"/>
      <c r="D545" s="500"/>
      <c r="E545" s="517"/>
      <c r="F545" s="281"/>
      <c r="G545" s="281"/>
      <c r="H545" s="281"/>
      <c r="I545" s="281"/>
      <c r="J545" s="502"/>
      <c r="K545" s="502"/>
      <c r="L545" s="519"/>
      <c r="M545" s="519"/>
      <c r="N545" s="282"/>
      <c r="O545" s="282"/>
      <c r="P545" s="282"/>
      <c r="Q545" s="282"/>
      <c r="R545" s="282"/>
      <c r="S545" s="282"/>
      <c r="T545" s="282"/>
      <c r="U545" s="283"/>
      <c r="V545" s="284" t="s">
        <v>965</v>
      </c>
      <c r="W545" s="285"/>
      <c r="X545" s="285"/>
      <c r="Y545" s="285"/>
      <c r="Z545" s="285"/>
      <c r="AA545" s="285"/>
      <c r="AB545" s="285"/>
      <c r="AC545" s="285"/>
      <c r="AD545" s="285"/>
      <c r="AE545" s="285"/>
      <c r="AF545" s="285"/>
      <c r="AG545" s="285"/>
      <c r="AH545" s="282"/>
      <c r="AI545" s="282"/>
      <c r="AJ545" s="282"/>
      <c r="AK545" s="285"/>
      <c r="AL545" s="285"/>
      <c r="AM545" s="285"/>
      <c r="AN545" s="285"/>
      <c r="AO545" s="285"/>
      <c r="AP545" s="285"/>
      <c r="AQ545" s="285"/>
      <c r="AR545" s="285"/>
      <c r="AS545" s="285"/>
      <c r="AT545" s="285"/>
      <c r="AU545" s="282"/>
      <c r="AV545" s="331"/>
    </row>
    <row r="546" spans="1:48" s="276" customFormat="1" ht="27" hidden="1" customHeight="1" x14ac:dyDescent="0.2">
      <c r="A546" s="498"/>
      <c r="B546" s="499"/>
      <c r="C546" s="603"/>
      <c r="D546" s="500"/>
      <c r="E546" s="517"/>
      <c r="F546" s="281"/>
      <c r="G546" s="281"/>
      <c r="H546" s="281"/>
      <c r="I546" s="281"/>
      <c r="J546" s="502"/>
      <c r="K546" s="502"/>
      <c r="L546" s="519"/>
      <c r="M546" s="519"/>
      <c r="N546" s="282"/>
      <c r="O546" s="282"/>
      <c r="P546" s="282"/>
      <c r="Q546" s="282"/>
      <c r="R546" s="282"/>
      <c r="S546" s="282"/>
      <c r="T546" s="282"/>
      <c r="U546" s="283"/>
      <c r="V546" s="284" t="s">
        <v>930</v>
      </c>
      <c r="W546" s="285"/>
      <c r="X546" s="285"/>
      <c r="Y546" s="285"/>
      <c r="Z546" s="285"/>
      <c r="AA546" s="285"/>
      <c r="AB546" s="285"/>
      <c r="AC546" s="285"/>
      <c r="AD546" s="285"/>
      <c r="AE546" s="285"/>
      <c r="AF546" s="285"/>
      <c r="AG546" s="285"/>
      <c r="AH546" s="282"/>
      <c r="AI546" s="282"/>
      <c r="AJ546" s="282"/>
      <c r="AK546" s="285">
        <v>1110.08</v>
      </c>
      <c r="AL546" s="285"/>
      <c r="AM546" s="285"/>
      <c r="AN546" s="285"/>
      <c r="AO546" s="285"/>
      <c r="AP546" s="285"/>
      <c r="AQ546" s="285"/>
      <c r="AR546" s="285"/>
      <c r="AS546" s="285"/>
      <c r="AT546" s="285"/>
      <c r="AU546" s="282"/>
      <c r="AV546" s="331"/>
    </row>
    <row r="547" spans="1:48" ht="17.25" customHeight="1" x14ac:dyDescent="0.25">
      <c r="A547" s="498"/>
      <c r="B547" s="499"/>
      <c r="C547" s="603"/>
      <c r="D547" s="500"/>
      <c r="E547" s="517"/>
      <c r="F547" s="497" t="s">
        <v>39</v>
      </c>
      <c r="G547" s="497" t="s">
        <v>21</v>
      </c>
      <c r="H547" s="497" t="s">
        <v>59</v>
      </c>
      <c r="I547" s="497" t="s">
        <v>376</v>
      </c>
      <c r="J547" s="502"/>
      <c r="K547" s="502"/>
      <c r="L547" s="519"/>
      <c r="M547" s="519"/>
      <c r="N547" s="87">
        <v>0</v>
      </c>
      <c r="O547" s="87">
        <v>0</v>
      </c>
      <c r="P547" s="87">
        <v>0</v>
      </c>
      <c r="Q547" s="87">
        <v>0</v>
      </c>
      <c r="R547" s="87">
        <v>0</v>
      </c>
      <c r="S547" s="87">
        <v>0</v>
      </c>
      <c r="T547" s="87">
        <v>0</v>
      </c>
      <c r="U547" s="84">
        <f t="shared" si="228"/>
        <v>0</v>
      </c>
      <c r="V547" s="171" t="s">
        <v>50</v>
      </c>
      <c r="W547" s="208">
        <v>0</v>
      </c>
      <c r="X547" s="208">
        <v>0</v>
      </c>
      <c r="Y547" s="208">
        <v>0</v>
      </c>
      <c r="Z547" s="208">
        <v>0</v>
      </c>
      <c r="AA547" s="208">
        <v>0</v>
      </c>
      <c r="AB547" s="208">
        <v>0</v>
      </c>
      <c r="AC547" s="208">
        <v>0</v>
      </c>
      <c r="AD547" s="208">
        <v>0</v>
      </c>
      <c r="AE547" s="208">
        <v>0</v>
      </c>
      <c r="AF547" s="208">
        <v>0</v>
      </c>
      <c r="AG547" s="208">
        <v>0</v>
      </c>
      <c r="AH547" s="87">
        <v>0</v>
      </c>
      <c r="AI547" s="87">
        <v>0</v>
      </c>
      <c r="AJ547" s="87">
        <v>0</v>
      </c>
      <c r="AK547" s="208">
        <v>0</v>
      </c>
      <c r="AL547" s="208">
        <v>0</v>
      </c>
      <c r="AM547" s="208">
        <v>0</v>
      </c>
      <c r="AN547" s="208">
        <v>0</v>
      </c>
      <c r="AO547" s="208">
        <v>0</v>
      </c>
      <c r="AP547" s="208">
        <v>0</v>
      </c>
      <c r="AQ547" s="208">
        <v>0</v>
      </c>
      <c r="AR547" s="208">
        <v>0</v>
      </c>
      <c r="AS547" s="208">
        <v>0</v>
      </c>
      <c r="AT547" s="208">
        <v>0</v>
      </c>
      <c r="AU547" s="87">
        <v>0</v>
      </c>
      <c r="AV547" s="303"/>
    </row>
    <row r="548" spans="1:48" ht="19.5" customHeight="1" x14ac:dyDescent="0.25">
      <c r="A548" s="498"/>
      <c r="B548" s="499"/>
      <c r="C548" s="603"/>
      <c r="D548" s="500"/>
      <c r="E548" s="517"/>
      <c r="F548" s="497"/>
      <c r="G548" s="497"/>
      <c r="H548" s="497"/>
      <c r="I548" s="497"/>
      <c r="J548" s="502"/>
      <c r="K548" s="502"/>
      <c r="L548" s="519"/>
      <c r="M548" s="519"/>
      <c r="N548" s="87">
        <v>0</v>
      </c>
      <c r="O548" s="87">
        <v>0</v>
      </c>
      <c r="P548" s="87">
        <v>0</v>
      </c>
      <c r="Q548" s="87">
        <v>0</v>
      </c>
      <c r="R548" s="87">
        <v>0</v>
      </c>
      <c r="S548" s="87">
        <v>0</v>
      </c>
      <c r="T548" s="87">
        <v>0</v>
      </c>
      <c r="U548" s="84">
        <f t="shared" si="228"/>
        <v>0</v>
      </c>
      <c r="V548" s="171" t="s">
        <v>51</v>
      </c>
      <c r="W548" s="208">
        <v>0</v>
      </c>
      <c r="X548" s="208">
        <v>0</v>
      </c>
      <c r="Y548" s="208">
        <v>0</v>
      </c>
      <c r="Z548" s="208">
        <v>0</v>
      </c>
      <c r="AA548" s="208">
        <v>0</v>
      </c>
      <c r="AB548" s="208">
        <v>0</v>
      </c>
      <c r="AC548" s="208">
        <v>0</v>
      </c>
      <c r="AD548" s="208">
        <v>0</v>
      </c>
      <c r="AE548" s="208">
        <v>0</v>
      </c>
      <c r="AF548" s="208">
        <v>0</v>
      </c>
      <c r="AG548" s="208">
        <v>0</v>
      </c>
      <c r="AH548" s="87">
        <v>0</v>
      </c>
      <c r="AI548" s="87">
        <v>0</v>
      </c>
      <c r="AJ548" s="87">
        <v>0</v>
      </c>
      <c r="AK548" s="208">
        <v>0</v>
      </c>
      <c r="AL548" s="208">
        <v>0</v>
      </c>
      <c r="AM548" s="208">
        <v>0</v>
      </c>
      <c r="AN548" s="208">
        <v>0</v>
      </c>
      <c r="AO548" s="208">
        <v>0</v>
      </c>
      <c r="AP548" s="208">
        <v>0</v>
      </c>
      <c r="AQ548" s="208">
        <v>0</v>
      </c>
      <c r="AR548" s="208">
        <v>0</v>
      </c>
      <c r="AS548" s="208">
        <v>0</v>
      </c>
      <c r="AT548" s="208">
        <v>0</v>
      </c>
      <c r="AU548" s="87">
        <v>0</v>
      </c>
      <c r="AV548" s="303"/>
    </row>
    <row r="549" spans="1:48" ht="17.25" customHeight="1" x14ac:dyDescent="0.25">
      <c r="A549" s="498"/>
      <c r="B549" s="499"/>
      <c r="C549" s="603"/>
      <c r="D549" s="500"/>
      <c r="E549" s="517"/>
      <c r="F549" s="497"/>
      <c r="G549" s="497"/>
      <c r="H549" s="497"/>
      <c r="I549" s="497"/>
      <c r="J549" s="502"/>
      <c r="K549" s="502"/>
      <c r="L549" s="519"/>
      <c r="M549" s="519"/>
      <c r="N549" s="87">
        <v>0.40332999999999997</v>
      </c>
      <c r="O549" s="87">
        <v>0</v>
      </c>
      <c r="P549" s="87">
        <v>0</v>
      </c>
      <c r="Q549" s="87">
        <v>0</v>
      </c>
      <c r="R549" s="87">
        <v>0</v>
      </c>
      <c r="S549" s="87">
        <v>0</v>
      </c>
      <c r="T549" s="87">
        <v>0</v>
      </c>
      <c r="U549" s="84">
        <f t="shared" si="228"/>
        <v>0.40332999999999997</v>
      </c>
      <c r="V549" s="171" t="s">
        <v>52</v>
      </c>
      <c r="W549" s="208">
        <v>0</v>
      </c>
      <c r="X549" s="208">
        <v>0</v>
      </c>
      <c r="Y549" s="208">
        <v>0</v>
      </c>
      <c r="Z549" s="208">
        <v>0</v>
      </c>
      <c r="AA549" s="208">
        <v>0</v>
      </c>
      <c r="AB549" s="208">
        <v>0</v>
      </c>
      <c r="AC549" s="208">
        <v>0</v>
      </c>
      <c r="AD549" s="208">
        <v>0</v>
      </c>
      <c r="AE549" s="208">
        <v>0</v>
      </c>
      <c r="AF549" s="208">
        <v>0</v>
      </c>
      <c r="AG549" s="208">
        <v>0</v>
      </c>
      <c r="AH549" s="87">
        <v>0</v>
      </c>
      <c r="AI549" s="87">
        <v>0</v>
      </c>
      <c r="AJ549" s="87">
        <v>0</v>
      </c>
      <c r="AK549" s="208">
        <v>0</v>
      </c>
      <c r="AL549" s="208">
        <v>0</v>
      </c>
      <c r="AM549" s="208">
        <v>0</v>
      </c>
      <c r="AN549" s="208">
        <v>0</v>
      </c>
      <c r="AO549" s="208">
        <v>0</v>
      </c>
      <c r="AP549" s="208">
        <v>0</v>
      </c>
      <c r="AQ549" s="208">
        <v>0</v>
      </c>
      <c r="AR549" s="208">
        <v>0</v>
      </c>
      <c r="AS549" s="208">
        <v>0</v>
      </c>
      <c r="AT549" s="208">
        <v>0</v>
      </c>
      <c r="AU549" s="87">
        <v>0</v>
      </c>
      <c r="AV549" s="303"/>
    </row>
    <row r="550" spans="1:48" ht="17.25" customHeight="1" x14ac:dyDescent="0.25">
      <c r="A550" s="498"/>
      <c r="B550" s="499"/>
      <c r="C550" s="603"/>
      <c r="D550" s="500"/>
      <c r="E550" s="518"/>
      <c r="F550" s="497"/>
      <c r="G550" s="497"/>
      <c r="H550" s="497"/>
      <c r="I550" s="497"/>
      <c r="J550" s="502"/>
      <c r="K550" s="502"/>
      <c r="L550" s="519"/>
      <c r="M550" s="519"/>
      <c r="N550" s="89">
        <f>SUM(N543:N549)</f>
        <v>0.40332999999999997</v>
      </c>
      <c r="O550" s="89">
        <f t="shared" ref="O550:T550" si="234">SUM(O543:O549)</f>
        <v>0</v>
      </c>
      <c r="P550" s="89">
        <f t="shared" si="234"/>
        <v>0</v>
      </c>
      <c r="Q550" s="176">
        <f t="shared" si="234"/>
        <v>0</v>
      </c>
      <c r="R550" s="176">
        <f t="shared" si="234"/>
        <v>6.5925900000000004</v>
      </c>
      <c r="S550" s="176">
        <f t="shared" si="234"/>
        <v>0</v>
      </c>
      <c r="T550" s="176">
        <f t="shared" si="234"/>
        <v>0</v>
      </c>
      <c r="U550" s="177">
        <f t="shared" si="228"/>
        <v>6.9959199999999999</v>
      </c>
      <c r="V550" s="178" t="s">
        <v>11</v>
      </c>
      <c r="W550" s="194">
        <f t="shared" ref="W550" si="235">SUM(W543:W549)</f>
        <v>0</v>
      </c>
      <c r="X550" s="194">
        <f>X544</f>
        <v>0</v>
      </c>
      <c r="Y550" s="194">
        <f t="shared" ref="Y550:AU550" si="236">Y544</f>
        <v>0</v>
      </c>
      <c r="Z550" s="194">
        <f t="shared" si="236"/>
        <v>0</v>
      </c>
      <c r="AA550" s="194">
        <f t="shared" si="236"/>
        <v>0</v>
      </c>
      <c r="AB550" s="194">
        <f t="shared" si="236"/>
        <v>0</v>
      </c>
      <c r="AC550" s="194">
        <f t="shared" si="236"/>
        <v>0</v>
      </c>
      <c r="AD550" s="194">
        <f t="shared" si="236"/>
        <v>0</v>
      </c>
      <c r="AE550" s="194">
        <f t="shared" si="236"/>
        <v>0</v>
      </c>
      <c r="AF550" s="194">
        <f t="shared" si="236"/>
        <v>0</v>
      </c>
      <c r="AG550" s="194">
        <f t="shared" si="236"/>
        <v>0</v>
      </c>
      <c r="AH550" s="194">
        <f t="shared" si="236"/>
        <v>0</v>
      </c>
      <c r="AI550" s="194">
        <f t="shared" si="236"/>
        <v>0</v>
      </c>
      <c r="AJ550" s="194">
        <f t="shared" si="236"/>
        <v>0</v>
      </c>
      <c r="AK550" s="194">
        <f t="shared" si="236"/>
        <v>1110.08</v>
      </c>
      <c r="AL550" s="194">
        <f t="shared" si="236"/>
        <v>0</v>
      </c>
      <c r="AM550" s="194">
        <f t="shared" si="236"/>
        <v>0</v>
      </c>
      <c r="AN550" s="194">
        <f t="shared" si="236"/>
        <v>0</v>
      </c>
      <c r="AO550" s="194">
        <f t="shared" si="236"/>
        <v>0</v>
      </c>
      <c r="AP550" s="194">
        <f t="shared" si="236"/>
        <v>0</v>
      </c>
      <c r="AQ550" s="194">
        <f t="shared" si="236"/>
        <v>0</v>
      </c>
      <c r="AR550" s="194">
        <f t="shared" si="236"/>
        <v>0</v>
      </c>
      <c r="AS550" s="194">
        <f t="shared" si="236"/>
        <v>0</v>
      </c>
      <c r="AT550" s="194">
        <f t="shared" si="236"/>
        <v>0</v>
      </c>
      <c r="AU550" s="194">
        <f t="shared" si="236"/>
        <v>0</v>
      </c>
      <c r="AV550" s="329"/>
    </row>
    <row r="551" spans="1:48" ht="19.5" hidden="1" customHeight="1" x14ac:dyDescent="0.25">
      <c r="A551" s="503" t="s">
        <v>641</v>
      </c>
      <c r="B551" s="504"/>
      <c r="C551" s="504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5"/>
      <c r="X551" s="505"/>
      <c r="Y551" s="505"/>
      <c r="Z551" s="505"/>
      <c r="AA551" s="505"/>
      <c r="AB551" s="505"/>
      <c r="AC551" s="505"/>
      <c r="AD551" s="505"/>
      <c r="AE551" s="505"/>
      <c r="AF551" s="505"/>
      <c r="AG551" s="505"/>
      <c r="AH551" s="505"/>
      <c r="AI551" s="505"/>
      <c r="AJ551" s="505"/>
      <c r="AK551" s="505"/>
      <c r="AL551" s="505"/>
      <c r="AM551" s="505"/>
      <c r="AN551" s="505"/>
      <c r="AO551" s="505"/>
      <c r="AP551" s="505"/>
      <c r="AQ551" s="505"/>
      <c r="AR551" s="505"/>
      <c r="AS551" s="505"/>
      <c r="AT551" s="505"/>
      <c r="AU551" s="505"/>
      <c r="AV551" s="506"/>
    </row>
    <row r="552" spans="1:48" ht="17.25" hidden="1" customHeight="1" x14ac:dyDescent="0.25">
      <c r="A552" s="526" t="s">
        <v>642</v>
      </c>
      <c r="B552" s="526"/>
      <c r="C552" s="526"/>
      <c r="D552" s="526"/>
      <c r="E552" s="526"/>
      <c r="F552" s="526"/>
      <c r="G552" s="526"/>
      <c r="H552" s="526"/>
      <c r="I552" s="526"/>
      <c r="J552" s="526"/>
      <c r="K552" s="526"/>
      <c r="L552" s="526"/>
      <c r="M552" s="526"/>
      <c r="N552" s="526"/>
      <c r="O552" s="526"/>
      <c r="P552" s="526"/>
      <c r="Q552" s="526"/>
      <c r="R552" s="526"/>
      <c r="S552" s="526"/>
      <c r="T552" s="526"/>
      <c r="U552" s="526"/>
      <c r="V552" s="527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89"/>
      <c r="AI552" s="189"/>
      <c r="AJ552" s="189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89"/>
      <c r="AV552" s="303"/>
    </row>
    <row r="553" spans="1:48" ht="15.75" hidden="1" customHeight="1" x14ac:dyDescent="0.25">
      <c r="A553" s="180"/>
      <c r="B553" s="595" t="s">
        <v>643</v>
      </c>
      <c r="C553" s="596"/>
      <c r="D553" s="596"/>
      <c r="E553" s="596"/>
      <c r="F553" s="596"/>
      <c r="G553" s="596"/>
      <c r="H553" s="596"/>
      <c r="I553" s="596"/>
      <c r="J553" s="596"/>
      <c r="K553" s="596"/>
      <c r="L553" s="596"/>
      <c r="M553" s="596"/>
      <c r="N553" s="596"/>
      <c r="O553" s="596"/>
      <c r="P553" s="596"/>
      <c r="Q553" s="596"/>
      <c r="R553" s="596"/>
      <c r="S553" s="596"/>
      <c r="T553" s="596"/>
      <c r="U553" s="596"/>
      <c r="V553" s="596"/>
      <c r="W553" s="408"/>
      <c r="X553" s="408"/>
      <c r="Y553" s="408"/>
      <c r="Z553" s="408"/>
      <c r="AA553" s="408"/>
      <c r="AB553" s="408"/>
      <c r="AC553" s="408"/>
      <c r="AD553" s="408"/>
      <c r="AE553" s="408"/>
      <c r="AF553" s="408"/>
      <c r="AG553" s="408"/>
      <c r="AH553" s="408"/>
      <c r="AI553" s="408"/>
      <c r="AJ553" s="408"/>
      <c r="AK553" s="408"/>
      <c r="AL553" s="408"/>
      <c r="AM553" s="408"/>
      <c r="AN553" s="408"/>
      <c r="AO553" s="408"/>
      <c r="AP553" s="408"/>
      <c r="AQ553" s="408"/>
      <c r="AR553" s="408"/>
      <c r="AS553" s="408"/>
      <c r="AT553" s="408"/>
      <c r="AU553" s="408"/>
      <c r="AV553" s="409"/>
    </row>
    <row r="554" spans="1:48" ht="19.5" hidden="1" customHeight="1" x14ac:dyDescent="0.25">
      <c r="A554" s="503" t="s">
        <v>626</v>
      </c>
      <c r="B554" s="504"/>
      <c r="C554" s="504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5"/>
      <c r="X554" s="505"/>
      <c r="Y554" s="505"/>
      <c r="Z554" s="505"/>
      <c r="AA554" s="505"/>
      <c r="AB554" s="505"/>
      <c r="AC554" s="505"/>
      <c r="AD554" s="505"/>
      <c r="AE554" s="505"/>
      <c r="AF554" s="505"/>
      <c r="AG554" s="505"/>
      <c r="AH554" s="505"/>
      <c r="AI554" s="505"/>
      <c r="AJ554" s="505"/>
      <c r="AK554" s="505"/>
      <c r="AL554" s="505"/>
      <c r="AM554" s="505"/>
      <c r="AN554" s="505"/>
      <c r="AO554" s="505"/>
      <c r="AP554" s="505"/>
      <c r="AQ554" s="505"/>
      <c r="AR554" s="505"/>
      <c r="AS554" s="505"/>
      <c r="AT554" s="505"/>
      <c r="AU554" s="505"/>
      <c r="AV554" s="506"/>
    </row>
    <row r="555" spans="1:48" ht="19.5" customHeight="1" x14ac:dyDescent="0.25">
      <c r="A555" s="528" t="s">
        <v>53</v>
      </c>
      <c r="B555" s="520" t="s">
        <v>644</v>
      </c>
      <c r="C555" s="603" t="s">
        <v>645</v>
      </c>
      <c r="D555" s="523" t="s">
        <v>628</v>
      </c>
      <c r="E555" s="516" t="s">
        <v>646</v>
      </c>
      <c r="F555" s="83" t="s">
        <v>18</v>
      </c>
      <c r="G555" s="83" t="s">
        <v>20</v>
      </c>
      <c r="H555" s="83" t="s">
        <v>296</v>
      </c>
      <c r="I555" s="83" t="s">
        <v>296</v>
      </c>
      <c r="J555" s="507">
        <v>2022</v>
      </c>
      <c r="K555" s="507">
        <v>2022</v>
      </c>
      <c r="L555" s="510">
        <v>21.626999999999999</v>
      </c>
      <c r="M555" s="510">
        <f>Q560+R560+S560+T560</f>
        <v>21.62771</v>
      </c>
      <c r="N555" s="87">
        <v>0</v>
      </c>
      <c r="O555" s="87">
        <v>0</v>
      </c>
      <c r="P555" s="87">
        <v>0</v>
      </c>
      <c r="Q555" s="87">
        <v>0</v>
      </c>
      <c r="R555" s="87">
        <v>0</v>
      </c>
      <c r="S555" s="87">
        <v>0</v>
      </c>
      <c r="T555" s="87">
        <v>0</v>
      </c>
      <c r="U555" s="84">
        <f>SUM(N555:T555)</f>
        <v>0</v>
      </c>
      <c r="V555" s="171" t="s">
        <v>3</v>
      </c>
      <c r="W555" s="208">
        <v>0</v>
      </c>
      <c r="X555" s="208">
        <v>0</v>
      </c>
      <c r="Y555" s="208">
        <v>0</v>
      </c>
      <c r="Z555" s="208">
        <v>0</v>
      </c>
      <c r="AA555" s="208">
        <v>0</v>
      </c>
      <c r="AB555" s="208">
        <v>0</v>
      </c>
      <c r="AC555" s="208">
        <v>0</v>
      </c>
      <c r="AD555" s="208">
        <v>0</v>
      </c>
      <c r="AE555" s="208">
        <v>0</v>
      </c>
      <c r="AF555" s="208">
        <v>0</v>
      </c>
      <c r="AG555" s="208">
        <v>0</v>
      </c>
      <c r="AH555" s="87">
        <v>0</v>
      </c>
      <c r="AI555" s="87">
        <v>0</v>
      </c>
      <c r="AJ555" s="87">
        <v>0</v>
      </c>
      <c r="AK555" s="208">
        <v>0</v>
      </c>
      <c r="AL555" s="208">
        <v>0</v>
      </c>
      <c r="AM555" s="208">
        <v>0</v>
      </c>
      <c r="AN555" s="208">
        <v>0</v>
      </c>
      <c r="AO555" s="208">
        <v>0</v>
      </c>
      <c r="AP555" s="208">
        <v>0</v>
      </c>
      <c r="AQ555" s="208">
        <v>0</v>
      </c>
      <c r="AR555" s="208">
        <v>0</v>
      </c>
      <c r="AS555" s="208">
        <v>0</v>
      </c>
      <c r="AT555" s="208">
        <v>0</v>
      </c>
      <c r="AU555" s="87">
        <v>0</v>
      </c>
      <c r="AV555" s="583" t="s">
        <v>1001</v>
      </c>
    </row>
    <row r="556" spans="1:48" ht="17.25" customHeight="1" x14ac:dyDescent="0.25">
      <c r="A556" s="529"/>
      <c r="B556" s="521"/>
      <c r="C556" s="603"/>
      <c r="D556" s="524"/>
      <c r="E556" s="517"/>
      <c r="F556" s="83" t="s">
        <v>19</v>
      </c>
      <c r="G556" s="83" t="s">
        <v>22</v>
      </c>
      <c r="H556" s="83" t="s">
        <v>296</v>
      </c>
      <c r="I556" s="83" t="s">
        <v>296</v>
      </c>
      <c r="J556" s="508"/>
      <c r="K556" s="508"/>
      <c r="L556" s="511"/>
      <c r="M556" s="511"/>
      <c r="N556" s="87">
        <v>0</v>
      </c>
      <c r="O556" s="87">
        <v>0</v>
      </c>
      <c r="P556" s="87">
        <v>0</v>
      </c>
      <c r="Q556" s="87">
        <v>21.62771</v>
      </c>
      <c r="R556" s="87">
        <v>0</v>
      </c>
      <c r="S556" s="87">
        <v>0</v>
      </c>
      <c r="T556" s="87">
        <v>0</v>
      </c>
      <c r="U556" s="84">
        <f t="shared" ref="U556:U560" si="237">SUM(N556:T556)</f>
        <v>21.62771</v>
      </c>
      <c r="V556" s="172" t="s">
        <v>8</v>
      </c>
      <c r="W556" s="208">
        <v>21627.71</v>
      </c>
      <c r="X556" s="208">
        <v>0</v>
      </c>
      <c r="Y556" s="208">
        <v>0</v>
      </c>
      <c r="Z556" s="208">
        <v>0</v>
      </c>
      <c r="AA556" s="208">
        <v>0</v>
      </c>
      <c r="AB556" s="208">
        <v>0</v>
      </c>
      <c r="AC556" s="208">
        <v>0</v>
      </c>
      <c r="AD556" s="208">
        <v>0</v>
      </c>
      <c r="AE556" s="208">
        <v>0</v>
      </c>
      <c r="AF556" s="208">
        <v>0</v>
      </c>
      <c r="AG556" s="208">
        <v>0</v>
      </c>
      <c r="AH556" s="87">
        <v>0</v>
      </c>
      <c r="AI556" s="87">
        <v>0</v>
      </c>
      <c r="AJ556" s="87">
        <v>0</v>
      </c>
      <c r="AK556" s="208">
        <v>0</v>
      </c>
      <c r="AL556" s="208">
        <v>0</v>
      </c>
      <c r="AM556" s="208">
        <v>0</v>
      </c>
      <c r="AN556" s="208">
        <v>0</v>
      </c>
      <c r="AO556" s="208">
        <v>0</v>
      </c>
      <c r="AP556" s="208">
        <v>0</v>
      </c>
      <c r="AQ556" s="208">
        <v>0</v>
      </c>
      <c r="AR556" s="208">
        <v>0</v>
      </c>
      <c r="AS556" s="208">
        <v>0</v>
      </c>
      <c r="AT556" s="208">
        <v>0</v>
      </c>
      <c r="AU556" s="87">
        <v>0</v>
      </c>
      <c r="AV556" s="584"/>
    </row>
    <row r="557" spans="1:48" ht="17.25" customHeight="1" x14ac:dyDescent="0.25">
      <c r="A557" s="529"/>
      <c r="B557" s="521"/>
      <c r="C557" s="603"/>
      <c r="D557" s="524"/>
      <c r="E557" s="517"/>
      <c r="F557" s="513" t="s">
        <v>39</v>
      </c>
      <c r="G557" s="513" t="s">
        <v>21</v>
      </c>
      <c r="H557" s="513" t="s">
        <v>59</v>
      </c>
      <c r="I557" s="513" t="s">
        <v>371</v>
      </c>
      <c r="J557" s="508"/>
      <c r="K557" s="508"/>
      <c r="L557" s="511"/>
      <c r="M557" s="511"/>
      <c r="N557" s="87">
        <v>0</v>
      </c>
      <c r="O557" s="87">
        <v>0</v>
      </c>
      <c r="P557" s="87">
        <v>0</v>
      </c>
      <c r="Q557" s="87">
        <v>0</v>
      </c>
      <c r="R557" s="87">
        <v>0</v>
      </c>
      <c r="S557" s="87">
        <v>0</v>
      </c>
      <c r="T557" s="87">
        <v>0</v>
      </c>
      <c r="U557" s="84">
        <f t="shared" si="237"/>
        <v>0</v>
      </c>
      <c r="V557" s="171" t="s">
        <v>50</v>
      </c>
      <c r="W557" s="208">
        <v>0</v>
      </c>
      <c r="X557" s="208">
        <v>0</v>
      </c>
      <c r="Y557" s="208">
        <v>0</v>
      </c>
      <c r="Z557" s="208">
        <v>0</v>
      </c>
      <c r="AA557" s="208">
        <v>0</v>
      </c>
      <c r="AB557" s="208">
        <v>0</v>
      </c>
      <c r="AC557" s="208">
        <v>0</v>
      </c>
      <c r="AD557" s="208">
        <v>0</v>
      </c>
      <c r="AE557" s="208">
        <v>0</v>
      </c>
      <c r="AF557" s="208">
        <v>0</v>
      </c>
      <c r="AG557" s="208">
        <v>0</v>
      </c>
      <c r="AH557" s="87">
        <v>0</v>
      </c>
      <c r="AI557" s="87">
        <v>0</v>
      </c>
      <c r="AJ557" s="87">
        <v>0</v>
      </c>
      <c r="AK557" s="208">
        <v>0</v>
      </c>
      <c r="AL557" s="208">
        <v>0</v>
      </c>
      <c r="AM557" s="208">
        <v>0</v>
      </c>
      <c r="AN557" s="208">
        <v>0</v>
      </c>
      <c r="AO557" s="208">
        <v>0</v>
      </c>
      <c r="AP557" s="208">
        <v>0</v>
      </c>
      <c r="AQ557" s="208">
        <v>0</v>
      </c>
      <c r="AR557" s="208">
        <v>0</v>
      </c>
      <c r="AS557" s="208">
        <v>0</v>
      </c>
      <c r="AT557" s="208">
        <v>0</v>
      </c>
      <c r="AU557" s="87">
        <v>0</v>
      </c>
      <c r="AV557" s="584"/>
    </row>
    <row r="558" spans="1:48" ht="17.25" customHeight="1" x14ac:dyDescent="0.25">
      <c r="A558" s="529"/>
      <c r="B558" s="521"/>
      <c r="C558" s="603"/>
      <c r="D558" s="524"/>
      <c r="E558" s="517"/>
      <c r="F558" s="514"/>
      <c r="G558" s="514"/>
      <c r="H558" s="514"/>
      <c r="I558" s="514"/>
      <c r="J558" s="508"/>
      <c r="K558" s="508"/>
      <c r="L558" s="511"/>
      <c r="M558" s="511"/>
      <c r="N558" s="87">
        <v>0</v>
      </c>
      <c r="O558" s="87">
        <v>0</v>
      </c>
      <c r="P558" s="87">
        <v>0</v>
      </c>
      <c r="Q558" s="87">
        <v>0</v>
      </c>
      <c r="R558" s="87">
        <v>0</v>
      </c>
      <c r="S558" s="87">
        <v>0</v>
      </c>
      <c r="T558" s="87">
        <v>0</v>
      </c>
      <c r="U558" s="84">
        <f t="shared" si="237"/>
        <v>0</v>
      </c>
      <c r="V558" s="171" t="s">
        <v>51</v>
      </c>
      <c r="W558" s="208">
        <v>0</v>
      </c>
      <c r="X558" s="208">
        <v>0</v>
      </c>
      <c r="Y558" s="208">
        <v>0</v>
      </c>
      <c r="Z558" s="208">
        <v>0</v>
      </c>
      <c r="AA558" s="208">
        <v>0</v>
      </c>
      <c r="AB558" s="208">
        <v>0</v>
      </c>
      <c r="AC558" s="208">
        <v>0</v>
      </c>
      <c r="AD558" s="208">
        <v>0</v>
      </c>
      <c r="AE558" s="208">
        <v>0</v>
      </c>
      <c r="AF558" s="208">
        <v>0</v>
      </c>
      <c r="AG558" s="208">
        <v>0</v>
      </c>
      <c r="AH558" s="87">
        <v>0</v>
      </c>
      <c r="AI558" s="87">
        <v>0</v>
      </c>
      <c r="AJ558" s="87">
        <v>0</v>
      </c>
      <c r="AK558" s="208">
        <v>0</v>
      </c>
      <c r="AL558" s="208">
        <v>0</v>
      </c>
      <c r="AM558" s="208">
        <v>0</v>
      </c>
      <c r="AN558" s="208">
        <v>0</v>
      </c>
      <c r="AO558" s="208">
        <v>0</v>
      </c>
      <c r="AP558" s="208">
        <v>0</v>
      </c>
      <c r="AQ558" s="208">
        <v>0</v>
      </c>
      <c r="AR558" s="208">
        <v>0</v>
      </c>
      <c r="AS558" s="208">
        <v>0</v>
      </c>
      <c r="AT558" s="208">
        <v>0</v>
      </c>
      <c r="AU558" s="87">
        <v>0</v>
      </c>
      <c r="AV558" s="584"/>
    </row>
    <row r="559" spans="1:48" ht="17.25" customHeight="1" x14ac:dyDescent="0.25">
      <c r="A559" s="529"/>
      <c r="B559" s="521"/>
      <c r="C559" s="603"/>
      <c r="D559" s="524"/>
      <c r="E559" s="517"/>
      <c r="F559" s="514"/>
      <c r="G559" s="514"/>
      <c r="H559" s="514"/>
      <c r="I559" s="514"/>
      <c r="J559" s="508"/>
      <c r="K559" s="508"/>
      <c r="L559" s="511"/>
      <c r="M559" s="511"/>
      <c r="N559" s="87">
        <v>0</v>
      </c>
      <c r="O559" s="87">
        <v>0</v>
      </c>
      <c r="P559" s="87">
        <v>0</v>
      </c>
      <c r="Q559" s="87">
        <v>0</v>
      </c>
      <c r="R559" s="87">
        <v>0</v>
      </c>
      <c r="S559" s="87">
        <v>0</v>
      </c>
      <c r="T559" s="87">
        <v>0</v>
      </c>
      <c r="U559" s="84">
        <f t="shared" si="237"/>
        <v>0</v>
      </c>
      <c r="V559" s="171" t="s">
        <v>52</v>
      </c>
      <c r="W559" s="208">
        <v>0</v>
      </c>
      <c r="X559" s="208">
        <v>0</v>
      </c>
      <c r="Y559" s="208">
        <v>0</v>
      </c>
      <c r="Z559" s="208">
        <v>0</v>
      </c>
      <c r="AA559" s="208">
        <v>0</v>
      </c>
      <c r="AB559" s="208">
        <v>0</v>
      </c>
      <c r="AC559" s="208">
        <v>0</v>
      </c>
      <c r="AD559" s="208">
        <v>0</v>
      </c>
      <c r="AE559" s="208">
        <v>0</v>
      </c>
      <c r="AF559" s="208">
        <v>0</v>
      </c>
      <c r="AG559" s="208">
        <v>0</v>
      </c>
      <c r="AH559" s="87">
        <v>0</v>
      </c>
      <c r="AI559" s="87">
        <v>0</v>
      </c>
      <c r="AJ559" s="87">
        <v>0</v>
      </c>
      <c r="AK559" s="208">
        <v>0</v>
      </c>
      <c r="AL559" s="208">
        <v>0</v>
      </c>
      <c r="AM559" s="208">
        <v>0</v>
      </c>
      <c r="AN559" s="208">
        <v>0</v>
      </c>
      <c r="AO559" s="208">
        <v>0</v>
      </c>
      <c r="AP559" s="208">
        <v>0</v>
      </c>
      <c r="AQ559" s="208">
        <v>0</v>
      </c>
      <c r="AR559" s="208">
        <v>0</v>
      </c>
      <c r="AS559" s="208">
        <v>0</v>
      </c>
      <c r="AT559" s="208">
        <v>0</v>
      </c>
      <c r="AU559" s="87">
        <v>0</v>
      </c>
      <c r="AV559" s="585"/>
    </row>
    <row r="560" spans="1:48" ht="17.25" customHeight="1" x14ac:dyDescent="0.25">
      <c r="A560" s="529"/>
      <c r="B560" s="522"/>
      <c r="C560" s="603"/>
      <c r="D560" s="525"/>
      <c r="E560" s="518"/>
      <c r="F560" s="515"/>
      <c r="G560" s="515"/>
      <c r="H560" s="515"/>
      <c r="I560" s="515"/>
      <c r="J560" s="509"/>
      <c r="K560" s="509"/>
      <c r="L560" s="512"/>
      <c r="M560" s="512"/>
      <c r="N560" s="89">
        <f>SUM(N555:N559)</f>
        <v>0</v>
      </c>
      <c r="O560" s="89">
        <f t="shared" ref="O560:T560" si="238">SUM(O555:O559)</f>
        <v>0</v>
      </c>
      <c r="P560" s="89">
        <f t="shared" si="238"/>
        <v>0</v>
      </c>
      <c r="Q560" s="176">
        <f t="shared" si="238"/>
        <v>21.62771</v>
      </c>
      <c r="R560" s="176">
        <f t="shared" si="238"/>
        <v>0</v>
      </c>
      <c r="S560" s="176">
        <f t="shared" si="238"/>
        <v>0</v>
      </c>
      <c r="T560" s="176">
        <f t="shared" si="238"/>
        <v>0</v>
      </c>
      <c r="U560" s="177">
        <f t="shared" si="237"/>
        <v>21.62771</v>
      </c>
      <c r="V560" s="178" t="s">
        <v>11</v>
      </c>
      <c r="W560" s="194">
        <f t="shared" ref="W560:AU560" si="239">SUM(W555:W559)</f>
        <v>21627.71</v>
      </c>
      <c r="X560" s="194">
        <f t="shared" si="239"/>
        <v>0</v>
      </c>
      <c r="Y560" s="194">
        <f t="shared" si="239"/>
        <v>0</v>
      </c>
      <c r="Z560" s="194">
        <f t="shared" si="239"/>
        <v>0</v>
      </c>
      <c r="AA560" s="194">
        <f t="shared" si="239"/>
        <v>0</v>
      </c>
      <c r="AB560" s="194">
        <f t="shared" si="239"/>
        <v>0</v>
      </c>
      <c r="AC560" s="194">
        <f t="shared" si="239"/>
        <v>0</v>
      </c>
      <c r="AD560" s="194">
        <f t="shared" si="239"/>
        <v>0</v>
      </c>
      <c r="AE560" s="194">
        <f t="shared" si="239"/>
        <v>0</v>
      </c>
      <c r="AF560" s="194">
        <f t="shared" si="239"/>
        <v>0</v>
      </c>
      <c r="AG560" s="194">
        <f t="shared" si="239"/>
        <v>0</v>
      </c>
      <c r="AH560" s="176">
        <f t="shared" si="239"/>
        <v>0</v>
      </c>
      <c r="AI560" s="176">
        <f t="shared" si="239"/>
        <v>0</v>
      </c>
      <c r="AJ560" s="176">
        <f t="shared" si="239"/>
        <v>0</v>
      </c>
      <c r="AK560" s="194">
        <f t="shared" si="239"/>
        <v>0</v>
      </c>
      <c r="AL560" s="194">
        <f t="shared" si="239"/>
        <v>0</v>
      </c>
      <c r="AM560" s="194">
        <f t="shared" si="239"/>
        <v>0</v>
      </c>
      <c r="AN560" s="194">
        <f t="shared" si="239"/>
        <v>0</v>
      </c>
      <c r="AO560" s="194">
        <f t="shared" si="239"/>
        <v>0</v>
      </c>
      <c r="AP560" s="194">
        <f t="shared" si="239"/>
        <v>0</v>
      </c>
      <c r="AQ560" s="194">
        <f t="shared" si="239"/>
        <v>0</v>
      </c>
      <c r="AR560" s="194">
        <f t="shared" si="239"/>
        <v>0</v>
      </c>
      <c r="AS560" s="194">
        <f t="shared" si="239"/>
        <v>0</v>
      </c>
      <c r="AT560" s="194">
        <f t="shared" si="239"/>
        <v>0</v>
      </c>
      <c r="AU560" s="176">
        <f t="shared" si="239"/>
        <v>0</v>
      </c>
      <c r="AV560" s="329"/>
    </row>
    <row r="561" spans="1:48" ht="17.25" customHeight="1" x14ac:dyDescent="0.25">
      <c r="A561" s="529"/>
      <c r="B561" s="520" t="s">
        <v>647</v>
      </c>
      <c r="C561" s="603" t="s">
        <v>648</v>
      </c>
      <c r="D561" s="523" t="s">
        <v>628</v>
      </c>
      <c r="E561" s="516" t="s">
        <v>649</v>
      </c>
      <c r="F561" s="83" t="s">
        <v>18</v>
      </c>
      <c r="G561" s="83" t="s">
        <v>20</v>
      </c>
      <c r="H561" s="83" t="s">
        <v>296</v>
      </c>
      <c r="I561" s="83" t="s">
        <v>296</v>
      </c>
      <c r="J561" s="507">
        <v>2022</v>
      </c>
      <c r="K561" s="507">
        <v>2022</v>
      </c>
      <c r="L561" s="510">
        <v>12.759</v>
      </c>
      <c r="M561" s="510">
        <f>Q566+R566+S566+T566</f>
        <v>12.759949999999998</v>
      </c>
      <c r="N561" s="87">
        <v>0</v>
      </c>
      <c r="O561" s="87">
        <v>0</v>
      </c>
      <c r="P561" s="87">
        <v>0</v>
      </c>
      <c r="Q561" s="87">
        <v>0</v>
      </c>
      <c r="R561" s="87">
        <v>0</v>
      </c>
      <c r="S561" s="87">
        <v>0</v>
      </c>
      <c r="T561" s="87">
        <v>0</v>
      </c>
      <c r="U561" s="84">
        <f>SUM(N561:T561)</f>
        <v>0</v>
      </c>
      <c r="V561" s="171" t="s">
        <v>3</v>
      </c>
      <c r="W561" s="208">
        <v>0</v>
      </c>
      <c r="X561" s="208">
        <v>0</v>
      </c>
      <c r="Y561" s="208">
        <v>0</v>
      </c>
      <c r="Z561" s="208">
        <v>0</v>
      </c>
      <c r="AA561" s="208">
        <v>0</v>
      </c>
      <c r="AB561" s="208">
        <v>0</v>
      </c>
      <c r="AC561" s="208">
        <v>0</v>
      </c>
      <c r="AD561" s="208">
        <v>0</v>
      </c>
      <c r="AE561" s="208">
        <v>0</v>
      </c>
      <c r="AF561" s="208">
        <v>0</v>
      </c>
      <c r="AG561" s="208">
        <v>0</v>
      </c>
      <c r="AH561" s="87">
        <v>0</v>
      </c>
      <c r="AI561" s="87">
        <v>0</v>
      </c>
      <c r="AJ561" s="87">
        <v>0</v>
      </c>
      <c r="AK561" s="208">
        <v>0</v>
      </c>
      <c r="AL561" s="208">
        <v>0</v>
      </c>
      <c r="AM561" s="208">
        <v>0</v>
      </c>
      <c r="AN561" s="208">
        <v>0</v>
      </c>
      <c r="AO561" s="208">
        <v>0</v>
      </c>
      <c r="AP561" s="208">
        <v>0</v>
      </c>
      <c r="AQ561" s="208">
        <v>0</v>
      </c>
      <c r="AR561" s="208">
        <v>0</v>
      </c>
      <c r="AS561" s="208">
        <v>0</v>
      </c>
      <c r="AT561" s="208">
        <v>0</v>
      </c>
      <c r="AU561" s="87">
        <v>0</v>
      </c>
      <c r="AV561" s="583" t="s">
        <v>1001</v>
      </c>
    </row>
    <row r="562" spans="1:48" ht="19.5" customHeight="1" x14ac:dyDescent="0.25">
      <c r="A562" s="529"/>
      <c r="B562" s="521"/>
      <c r="C562" s="603"/>
      <c r="D562" s="524"/>
      <c r="E562" s="517"/>
      <c r="F562" s="83" t="s">
        <v>19</v>
      </c>
      <c r="G562" s="83" t="s">
        <v>22</v>
      </c>
      <c r="H562" s="83" t="s">
        <v>296</v>
      </c>
      <c r="I562" s="83" t="s">
        <v>296</v>
      </c>
      <c r="J562" s="508"/>
      <c r="K562" s="508"/>
      <c r="L562" s="511"/>
      <c r="M562" s="511"/>
      <c r="N562" s="87">
        <v>0</v>
      </c>
      <c r="O562" s="87">
        <v>0</v>
      </c>
      <c r="P562" s="87">
        <v>0</v>
      </c>
      <c r="Q562" s="87">
        <v>12.759949999999998</v>
      </c>
      <c r="R562" s="87">
        <v>0</v>
      </c>
      <c r="S562" s="87">
        <v>0</v>
      </c>
      <c r="T562" s="87">
        <v>0</v>
      </c>
      <c r="U562" s="84">
        <f t="shared" ref="U562:U566" si="240">SUM(N562:T562)</f>
        <v>12.759949999999998</v>
      </c>
      <c r="V562" s="172" t="s">
        <v>8</v>
      </c>
      <c r="W562" s="208">
        <v>12759.95</v>
      </c>
      <c r="X562" s="208">
        <v>0</v>
      </c>
      <c r="Y562" s="208">
        <v>0</v>
      </c>
      <c r="Z562" s="208">
        <v>0</v>
      </c>
      <c r="AA562" s="208">
        <v>0</v>
      </c>
      <c r="AB562" s="208">
        <v>0</v>
      </c>
      <c r="AC562" s="208">
        <v>0</v>
      </c>
      <c r="AD562" s="208">
        <v>0</v>
      </c>
      <c r="AE562" s="208">
        <v>0</v>
      </c>
      <c r="AF562" s="208">
        <v>0</v>
      </c>
      <c r="AG562" s="208">
        <v>0</v>
      </c>
      <c r="AH562" s="87">
        <v>0</v>
      </c>
      <c r="AI562" s="87">
        <v>0</v>
      </c>
      <c r="AJ562" s="87">
        <v>0</v>
      </c>
      <c r="AK562" s="208">
        <v>0</v>
      </c>
      <c r="AL562" s="208">
        <v>0</v>
      </c>
      <c r="AM562" s="208">
        <v>0</v>
      </c>
      <c r="AN562" s="208">
        <v>0</v>
      </c>
      <c r="AO562" s="208">
        <v>0</v>
      </c>
      <c r="AP562" s="208">
        <v>0</v>
      </c>
      <c r="AQ562" s="208">
        <v>0</v>
      </c>
      <c r="AR562" s="208">
        <v>0</v>
      </c>
      <c r="AS562" s="208">
        <v>0</v>
      </c>
      <c r="AT562" s="208">
        <v>0</v>
      </c>
      <c r="AU562" s="87">
        <v>0</v>
      </c>
      <c r="AV562" s="584"/>
    </row>
    <row r="563" spans="1:48" ht="17.25" customHeight="1" x14ac:dyDescent="0.25">
      <c r="A563" s="529"/>
      <c r="B563" s="521"/>
      <c r="C563" s="603"/>
      <c r="D563" s="524"/>
      <c r="E563" s="517"/>
      <c r="F563" s="513" t="s">
        <v>39</v>
      </c>
      <c r="G563" s="513" t="s">
        <v>21</v>
      </c>
      <c r="H563" s="513" t="s">
        <v>377</v>
      </c>
      <c r="I563" s="513" t="s">
        <v>365</v>
      </c>
      <c r="J563" s="508"/>
      <c r="K563" s="508"/>
      <c r="L563" s="511"/>
      <c r="M563" s="511"/>
      <c r="N563" s="87">
        <v>0</v>
      </c>
      <c r="O563" s="87">
        <v>0</v>
      </c>
      <c r="P563" s="87">
        <v>0</v>
      </c>
      <c r="Q563" s="87">
        <v>0</v>
      </c>
      <c r="R563" s="87">
        <v>0</v>
      </c>
      <c r="S563" s="87">
        <v>0</v>
      </c>
      <c r="T563" s="87">
        <v>0</v>
      </c>
      <c r="U563" s="84">
        <f t="shared" si="240"/>
        <v>0</v>
      </c>
      <c r="V563" s="171" t="s">
        <v>50</v>
      </c>
      <c r="W563" s="208">
        <v>0</v>
      </c>
      <c r="X563" s="208">
        <v>0</v>
      </c>
      <c r="Y563" s="208">
        <v>0</v>
      </c>
      <c r="Z563" s="208">
        <v>0</v>
      </c>
      <c r="AA563" s="208">
        <v>0</v>
      </c>
      <c r="AB563" s="208">
        <v>0</v>
      </c>
      <c r="AC563" s="208">
        <v>0</v>
      </c>
      <c r="AD563" s="208">
        <v>0</v>
      </c>
      <c r="AE563" s="208">
        <v>0</v>
      </c>
      <c r="AF563" s="208">
        <v>0</v>
      </c>
      <c r="AG563" s="208">
        <v>0</v>
      </c>
      <c r="AH563" s="87">
        <v>0</v>
      </c>
      <c r="AI563" s="87">
        <v>0</v>
      </c>
      <c r="AJ563" s="87">
        <v>0</v>
      </c>
      <c r="AK563" s="208">
        <v>0</v>
      </c>
      <c r="AL563" s="208">
        <v>0</v>
      </c>
      <c r="AM563" s="208">
        <v>0</v>
      </c>
      <c r="AN563" s="208">
        <v>0</v>
      </c>
      <c r="AO563" s="208">
        <v>0</v>
      </c>
      <c r="AP563" s="208">
        <v>0</v>
      </c>
      <c r="AQ563" s="208">
        <v>0</v>
      </c>
      <c r="AR563" s="208">
        <v>0</v>
      </c>
      <c r="AS563" s="208">
        <v>0</v>
      </c>
      <c r="AT563" s="208">
        <v>0</v>
      </c>
      <c r="AU563" s="87">
        <v>0</v>
      </c>
      <c r="AV563" s="584"/>
    </row>
    <row r="564" spans="1:48" ht="17.25" customHeight="1" x14ac:dyDescent="0.25">
      <c r="A564" s="529"/>
      <c r="B564" s="521"/>
      <c r="C564" s="603"/>
      <c r="D564" s="524"/>
      <c r="E564" s="517"/>
      <c r="F564" s="514"/>
      <c r="G564" s="514"/>
      <c r="H564" s="514"/>
      <c r="I564" s="514"/>
      <c r="J564" s="508"/>
      <c r="K564" s="508"/>
      <c r="L564" s="511"/>
      <c r="M564" s="511"/>
      <c r="N564" s="87">
        <v>0</v>
      </c>
      <c r="O564" s="87">
        <v>0</v>
      </c>
      <c r="P564" s="87">
        <v>0</v>
      </c>
      <c r="Q564" s="87">
        <v>0</v>
      </c>
      <c r="R564" s="87">
        <v>0</v>
      </c>
      <c r="S564" s="87">
        <v>0</v>
      </c>
      <c r="T564" s="87">
        <v>0</v>
      </c>
      <c r="U564" s="84">
        <f t="shared" si="240"/>
        <v>0</v>
      </c>
      <c r="V564" s="171" t="s">
        <v>51</v>
      </c>
      <c r="W564" s="208">
        <v>0</v>
      </c>
      <c r="X564" s="208">
        <v>0</v>
      </c>
      <c r="Y564" s="208">
        <v>0</v>
      </c>
      <c r="Z564" s="208">
        <v>0</v>
      </c>
      <c r="AA564" s="208">
        <v>0</v>
      </c>
      <c r="AB564" s="208">
        <v>0</v>
      </c>
      <c r="AC564" s="208">
        <v>0</v>
      </c>
      <c r="AD564" s="208">
        <v>0</v>
      </c>
      <c r="AE564" s="208">
        <v>0</v>
      </c>
      <c r="AF564" s="208">
        <v>0</v>
      </c>
      <c r="AG564" s="208">
        <v>0</v>
      </c>
      <c r="AH564" s="87">
        <v>0</v>
      </c>
      <c r="AI564" s="87">
        <v>0</v>
      </c>
      <c r="AJ564" s="87">
        <v>0</v>
      </c>
      <c r="AK564" s="208">
        <v>0</v>
      </c>
      <c r="AL564" s="208">
        <v>0</v>
      </c>
      <c r="AM564" s="208">
        <v>0</v>
      </c>
      <c r="AN564" s="208">
        <v>0</v>
      </c>
      <c r="AO564" s="208">
        <v>0</v>
      </c>
      <c r="AP564" s="208">
        <v>0</v>
      </c>
      <c r="AQ564" s="208">
        <v>0</v>
      </c>
      <c r="AR564" s="208">
        <v>0</v>
      </c>
      <c r="AS564" s="208">
        <v>0</v>
      </c>
      <c r="AT564" s="208">
        <v>0</v>
      </c>
      <c r="AU564" s="87">
        <v>0</v>
      </c>
      <c r="AV564" s="584"/>
    </row>
    <row r="565" spans="1:48" ht="17.25" customHeight="1" x14ac:dyDescent="0.25">
      <c r="A565" s="529"/>
      <c r="B565" s="521"/>
      <c r="C565" s="603"/>
      <c r="D565" s="524"/>
      <c r="E565" s="517"/>
      <c r="F565" s="514"/>
      <c r="G565" s="514"/>
      <c r="H565" s="514"/>
      <c r="I565" s="514"/>
      <c r="J565" s="508"/>
      <c r="K565" s="508"/>
      <c r="L565" s="511"/>
      <c r="M565" s="511"/>
      <c r="N565" s="87">
        <v>0</v>
      </c>
      <c r="O565" s="87">
        <v>0</v>
      </c>
      <c r="P565" s="87">
        <v>0</v>
      </c>
      <c r="Q565" s="87">
        <v>0</v>
      </c>
      <c r="R565" s="87">
        <v>0</v>
      </c>
      <c r="S565" s="87">
        <v>0</v>
      </c>
      <c r="T565" s="87">
        <v>0</v>
      </c>
      <c r="U565" s="84">
        <f t="shared" si="240"/>
        <v>0</v>
      </c>
      <c r="V565" s="171" t="s">
        <v>52</v>
      </c>
      <c r="W565" s="208">
        <v>0</v>
      </c>
      <c r="X565" s="208">
        <v>0</v>
      </c>
      <c r="Y565" s="208">
        <v>0</v>
      </c>
      <c r="Z565" s="208">
        <v>0</v>
      </c>
      <c r="AA565" s="208">
        <v>0</v>
      </c>
      <c r="AB565" s="208">
        <v>0</v>
      </c>
      <c r="AC565" s="208">
        <v>0</v>
      </c>
      <c r="AD565" s="208">
        <v>0</v>
      </c>
      <c r="AE565" s="208">
        <v>0</v>
      </c>
      <c r="AF565" s="208">
        <v>0</v>
      </c>
      <c r="AG565" s="208">
        <v>0</v>
      </c>
      <c r="AH565" s="87">
        <v>0</v>
      </c>
      <c r="AI565" s="87">
        <v>0</v>
      </c>
      <c r="AJ565" s="87">
        <v>0</v>
      </c>
      <c r="AK565" s="208">
        <v>0</v>
      </c>
      <c r="AL565" s="208">
        <v>0</v>
      </c>
      <c r="AM565" s="208">
        <v>0</v>
      </c>
      <c r="AN565" s="208">
        <v>0</v>
      </c>
      <c r="AO565" s="208">
        <v>0</v>
      </c>
      <c r="AP565" s="208">
        <v>0</v>
      </c>
      <c r="AQ565" s="208">
        <v>0</v>
      </c>
      <c r="AR565" s="208">
        <v>0</v>
      </c>
      <c r="AS565" s="208">
        <v>0</v>
      </c>
      <c r="AT565" s="208">
        <v>0</v>
      </c>
      <c r="AU565" s="87">
        <v>0</v>
      </c>
      <c r="AV565" s="585"/>
    </row>
    <row r="566" spans="1:48" ht="17.25" customHeight="1" x14ac:dyDescent="0.25">
      <c r="A566" s="529"/>
      <c r="B566" s="522"/>
      <c r="C566" s="603"/>
      <c r="D566" s="525"/>
      <c r="E566" s="518"/>
      <c r="F566" s="515"/>
      <c r="G566" s="515"/>
      <c r="H566" s="515"/>
      <c r="I566" s="515"/>
      <c r="J566" s="509"/>
      <c r="K566" s="509"/>
      <c r="L566" s="512"/>
      <c r="M566" s="512"/>
      <c r="N566" s="89">
        <f>SUM(N561:N565)</f>
        <v>0</v>
      </c>
      <c r="O566" s="89">
        <f t="shared" ref="O566:T566" si="241">SUM(O561:O565)</f>
        <v>0</v>
      </c>
      <c r="P566" s="89">
        <f t="shared" si="241"/>
        <v>0</v>
      </c>
      <c r="Q566" s="176">
        <f t="shared" si="241"/>
        <v>12.759949999999998</v>
      </c>
      <c r="R566" s="176">
        <f t="shared" si="241"/>
        <v>0</v>
      </c>
      <c r="S566" s="176">
        <f t="shared" si="241"/>
        <v>0</v>
      </c>
      <c r="T566" s="176">
        <f t="shared" si="241"/>
        <v>0</v>
      </c>
      <c r="U566" s="177">
        <f t="shared" si="240"/>
        <v>12.759949999999998</v>
      </c>
      <c r="V566" s="178" t="s">
        <v>11</v>
      </c>
      <c r="W566" s="194">
        <f t="shared" ref="W566:AU566" si="242">SUM(W561:W565)</f>
        <v>12759.95</v>
      </c>
      <c r="X566" s="194">
        <f t="shared" si="242"/>
        <v>0</v>
      </c>
      <c r="Y566" s="194">
        <f t="shared" si="242"/>
        <v>0</v>
      </c>
      <c r="Z566" s="194">
        <f t="shared" si="242"/>
        <v>0</v>
      </c>
      <c r="AA566" s="194">
        <f t="shared" si="242"/>
        <v>0</v>
      </c>
      <c r="AB566" s="194">
        <f t="shared" si="242"/>
        <v>0</v>
      </c>
      <c r="AC566" s="194">
        <f t="shared" si="242"/>
        <v>0</v>
      </c>
      <c r="AD566" s="194">
        <f t="shared" si="242"/>
        <v>0</v>
      </c>
      <c r="AE566" s="194">
        <f t="shared" si="242"/>
        <v>0</v>
      </c>
      <c r="AF566" s="194">
        <f t="shared" si="242"/>
        <v>0</v>
      </c>
      <c r="AG566" s="194">
        <f t="shared" si="242"/>
        <v>0</v>
      </c>
      <c r="AH566" s="176">
        <f t="shared" si="242"/>
        <v>0</v>
      </c>
      <c r="AI566" s="176">
        <f t="shared" si="242"/>
        <v>0</v>
      </c>
      <c r="AJ566" s="176">
        <f t="shared" si="242"/>
        <v>0</v>
      </c>
      <c r="AK566" s="194">
        <f t="shared" si="242"/>
        <v>0</v>
      </c>
      <c r="AL566" s="194">
        <f t="shared" si="242"/>
        <v>0</v>
      </c>
      <c r="AM566" s="194">
        <f t="shared" si="242"/>
        <v>0</v>
      </c>
      <c r="AN566" s="194">
        <f t="shared" si="242"/>
        <v>0</v>
      </c>
      <c r="AO566" s="194">
        <f t="shared" si="242"/>
        <v>0</v>
      </c>
      <c r="AP566" s="194">
        <f t="shared" si="242"/>
        <v>0</v>
      </c>
      <c r="AQ566" s="194">
        <f t="shared" si="242"/>
        <v>0</v>
      </c>
      <c r="AR566" s="194">
        <f t="shared" si="242"/>
        <v>0</v>
      </c>
      <c r="AS566" s="194">
        <f t="shared" si="242"/>
        <v>0</v>
      </c>
      <c r="AT566" s="194">
        <f t="shared" si="242"/>
        <v>0</v>
      </c>
      <c r="AU566" s="176">
        <f t="shared" si="242"/>
        <v>0</v>
      </c>
      <c r="AV566" s="329"/>
    </row>
    <row r="567" spans="1:48" ht="17.25" customHeight="1" x14ac:dyDescent="0.25">
      <c r="A567" s="529"/>
      <c r="B567" s="520" t="s">
        <v>650</v>
      </c>
      <c r="C567" s="603" t="s">
        <v>651</v>
      </c>
      <c r="D567" s="523" t="s">
        <v>628</v>
      </c>
      <c r="E567" s="516" t="s">
        <v>652</v>
      </c>
      <c r="F567" s="83" t="s">
        <v>18</v>
      </c>
      <c r="G567" s="83" t="s">
        <v>20</v>
      </c>
      <c r="H567" s="83" t="s">
        <v>296</v>
      </c>
      <c r="I567" s="83" t="s">
        <v>296</v>
      </c>
      <c r="J567" s="507">
        <v>2022</v>
      </c>
      <c r="K567" s="507">
        <v>2022</v>
      </c>
      <c r="L567" s="510">
        <v>12.759</v>
      </c>
      <c r="M567" s="510">
        <f>Q572+R572+S572+T572</f>
        <v>12.759589999999999</v>
      </c>
      <c r="N567" s="87">
        <v>0</v>
      </c>
      <c r="O567" s="87">
        <v>0</v>
      </c>
      <c r="P567" s="87">
        <v>0</v>
      </c>
      <c r="Q567" s="87">
        <v>0</v>
      </c>
      <c r="R567" s="87">
        <v>0</v>
      </c>
      <c r="S567" s="87">
        <v>0</v>
      </c>
      <c r="T567" s="87">
        <v>0</v>
      </c>
      <c r="U567" s="84">
        <f>SUM(N567:T567)</f>
        <v>0</v>
      </c>
      <c r="V567" s="171" t="s">
        <v>3</v>
      </c>
      <c r="W567" s="208">
        <v>0</v>
      </c>
      <c r="X567" s="208">
        <v>0</v>
      </c>
      <c r="Y567" s="208">
        <v>0</v>
      </c>
      <c r="Z567" s="208">
        <v>0</v>
      </c>
      <c r="AA567" s="208">
        <v>0</v>
      </c>
      <c r="AB567" s="208">
        <v>0</v>
      </c>
      <c r="AC567" s="208">
        <v>0</v>
      </c>
      <c r="AD567" s="208">
        <v>0</v>
      </c>
      <c r="AE567" s="208">
        <v>0</v>
      </c>
      <c r="AF567" s="208">
        <v>0</v>
      </c>
      <c r="AG567" s="208">
        <v>0</v>
      </c>
      <c r="AH567" s="87">
        <v>0</v>
      </c>
      <c r="AI567" s="87">
        <v>0</v>
      </c>
      <c r="AJ567" s="87">
        <v>0</v>
      </c>
      <c r="AK567" s="208">
        <v>0</v>
      </c>
      <c r="AL567" s="208">
        <v>0</v>
      </c>
      <c r="AM567" s="208">
        <v>0</v>
      </c>
      <c r="AN567" s="208">
        <v>0</v>
      </c>
      <c r="AO567" s="208">
        <v>0</v>
      </c>
      <c r="AP567" s="208">
        <v>0</v>
      </c>
      <c r="AQ567" s="208">
        <v>0</v>
      </c>
      <c r="AR567" s="208">
        <v>0</v>
      </c>
      <c r="AS567" s="208">
        <v>0</v>
      </c>
      <c r="AT567" s="208">
        <v>0</v>
      </c>
      <c r="AU567" s="87">
        <v>0</v>
      </c>
      <c r="AV567" s="583" t="s">
        <v>1001</v>
      </c>
    </row>
    <row r="568" spans="1:48" ht="17.25" customHeight="1" x14ac:dyDescent="0.25">
      <c r="A568" s="529"/>
      <c r="B568" s="521"/>
      <c r="C568" s="603"/>
      <c r="D568" s="524"/>
      <c r="E568" s="517"/>
      <c r="F568" s="83" t="s">
        <v>19</v>
      </c>
      <c r="G568" s="83" t="s">
        <v>22</v>
      </c>
      <c r="H568" s="83" t="s">
        <v>296</v>
      </c>
      <c r="I568" s="83" t="s">
        <v>296</v>
      </c>
      <c r="J568" s="508"/>
      <c r="K568" s="508"/>
      <c r="L568" s="511"/>
      <c r="M568" s="511"/>
      <c r="N568" s="87">
        <v>0</v>
      </c>
      <c r="O568" s="87">
        <v>0</v>
      </c>
      <c r="P568" s="87">
        <v>0</v>
      </c>
      <c r="Q568" s="87">
        <v>12.759589999999999</v>
      </c>
      <c r="R568" s="87">
        <v>0</v>
      </c>
      <c r="S568" s="87">
        <v>0</v>
      </c>
      <c r="T568" s="87">
        <v>0</v>
      </c>
      <c r="U568" s="84">
        <f t="shared" ref="U568:U572" si="243">SUM(N568:T568)</f>
        <v>12.759589999999999</v>
      </c>
      <c r="V568" s="172" t="s">
        <v>8</v>
      </c>
      <c r="W568" s="208">
        <v>12759.59</v>
      </c>
      <c r="X568" s="208">
        <v>0</v>
      </c>
      <c r="Y568" s="208">
        <v>0</v>
      </c>
      <c r="Z568" s="208">
        <v>0</v>
      </c>
      <c r="AA568" s="208">
        <v>0</v>
      </c>
      <c r="AB568" s="208">
        <v>0</v>
      </c>
      <c r="AC568" s="208">
        <v>0</v>
      </c>
      <c r="AD568" s="208">
        <v>0</v>
      </c>
      <c r="AE568" s="208">
        <v>0</v>
      </c>
      <c r="AF568" s="208">
        <v>0</v>
      </c>
      <c r="AG568" s="208">
        <v>0</v>
      </c>
      <c r="AH568" s="87">
        <v>0</v>
      </c>
      <c r="AI568" s="87">
        <v>0</v>
      </c>
      <c r="AJ568" s="87">
        <v>0</v>
      </c>
      <c r="AK568" s="208">
        <v>0</v>
      </c>
      <c r="AL568" s="208">
        <v>0</v>
      </c>
      <c r="AM568" s="208">
        <v>0</v>
      </c>
      <c r="AN568" s="208">
        <v>0</v>
      </c>
      <c r="AO568" s="208">
        <v>0</v>
      </c>
      <c r="AP568" s="208">
        <v>0</v>
      </c>
      <c r="AQ568" s="208">
        <v>0</v>
      </c>
      <c r="AR568" s="208">
        <v>0</v>
      </c>
      <c r="AS568" s="208">
        <v>0</v>
      </c>
      <c r="AT568" s="208">
        <v>0</v>
      </c>
      <c r="AU568" s="87">
        <v>0</v>
      </c>
      <c r="AV568" s="584"/>
    </row>
    <row r="569" spans="1:48" ht="17.25" customHeight="1" x14ac:dyDescent="0.25">
      <c r="A569" s="529"/>
      <c r="B569" s="521"/>
      <c r="C569" s="603"/>
      <c r="D569" s="524"/>
      <c r="E569" s="517"/>
      <c r="F569" s="513" t="s">
        <v>39</v>
      </c>
      <c r="G569" s="513" t="s">
        <v>21</v>
      </c>
      <c r="H569" s="513" t="s">
        <v>377</v>
      </c>
      <c r="I569" s="513" t="s">
        <v>365</v>
      </c>
      <c r="J569" s="508"/>
      <c r="K569" s="508"/>
      <c r="L569" s="511"/>
      <c r="M569" s="511"/>
      <c r="N569" s="87">
        <v>0</v>
      </c>
      <c r="O569" s="87">
        <v>0</v>
      </c>
      <c r="P569" s="87">
        <v>0</v>
      </c>
      <c r="Q569" s="87">
        <v>0</v>
      </c>
      <c r="R569" s="87">
        <v>0</v>
      </c>
      <c r="S569" s="87">
        <v>0</v>
      </c>
      <c r="T569" s="87">
        <v>0</v>
      </c>
      <c r="U569" s="84">
        <f t="shared" si="243"/>
        <v>0</v>
      </c>
      <c r="V569" s="171" t="s">
        <v>50</v>
      </c>
      <c r="W569" s="208">
        <v>0</v>
      </c>
      <c r="X569" s="208">
        <v>0</v>
      </c>
      <c r="Y569" s="208">
        <v>0</v>
      </c>
      <c r="Z569" s="208">
        <v>0</v>
      </c>
      <c r="AA569" s="208">
        <v>0</v>
      </c>
      <c r="AB569" s="208">
        <v>0</v>
      </c>
      <c r="AC569" s="208">
        <v>0</v>
      </c>
      <c r="AD569" s="208">
        <v>0</v>
      </c>
      <c r="AE569" s="208">
        <v>0</v>
      </c>
      <c r="AF569" s="208">
        <v>0</v>
      </c>
      <c r="AG569" s="208">
        <v>0</v>
      </c>
      <c r="AH569" s="87">
        <v>0</v>
      </c>
      <c r="AI569" s="87">
        <v>0</v>
      </c>
      <c r="AJ569" s="87">
        <v>0</v>
      </c>
      <c r="AK569" s="208">
        <v>0</v>
      </c>
      <c r="AL569" s="208">
        <v>0</v>
      </c>
      <c r="AM569" s="208">
        <v>0</v>
      </c>
      <c r="AN569" s="208">
        <v>0</v>
      </c>
      <c r="AO569" s="208">
        <v>0</v>
      </c>
      <c r="AP569" s="208">
        <v>0</v>
      </c>
      <c r="AQ569" s="208">
        <v>0</v>
      </c>
      <c r="AR569" s="208">
        <v>0</v>
      </c>
      <c r="AS569" s="208">
        <v>0</v>
      </c>
      <c r="AT569" s="208">
        <v>0</v>
      </c>
      <c r="AU569" s="87">
        <v>0</v>
      </c>
      <c r="AV569" s="584"/>
    </row>
    <row r="570" spans="1:48" x14ac:dyDescent="0.25">
      <c r="A570" s="529"/>
      <c r="B570" s="521"/>
      <c r="C570" s="603"/>
      <c r="D570" s="524"/>
      <c r="E570" s="517"/>
      <c r="F570" s="514"/>
      <c r="G570" s="514"/>
      <c r="H570" s="514"/>
      <c r="I570" s="514"/>
      <c r="J570" s="508"/>
      <c r="K570" s="508"/>
      <c r="L570" s="511"/>
      <c r="M570" s="511"/>
      <c r="N570" s="87">
        <v>0</v>
      </c>
      <c r="O570" s="87">
        <v>0</v>
      </c>
      <c r="P570" s="87">
        <v>0</v>
      </c>
      <c r="Q570" s="87">
        <v>0</v>
      </c>
      <c r="R570" s="87">
        <v>0</v>
      </c>
      <c r="S570" s="87">
        <v>0</v>
      </c>
      <c r="T570" s="87">
        <v>0</v>
      </c>
      <c r="U570" s="84">
        <f t="shared" si="243"/>
        <v>0</v>
      </c>
      <c r="V570" s="171" t="s">
        <v>51</v>
      </c>
      <c r="W570" s="208">
        <v>0</v>
      </c>
      <c r="X570" s="208">
        <v>0</v>
      </c>
      <c r="Y570" s="208">
        <v>0</v>
      </c>
      <c r="Z570" s="208">
        <v>0</v>
      </c>
      <c r="AA570" s="208">
        <v>0</v>
      </c>
      <c r="AB570" s="208">
        <v>0</v>
      </c>
      <c r="AC570" s="208">
        <v>0</v>
      </c>
      <c r="AD570" s="208">
        <v>0</v>
      </c>
      <c r="AE570" s="208">
        <v>0</v>
      </c>
      <c r="AF570" s="208">
        <v>0</v>
      </c>
      <c r="AG570" s="208">
        <v>0</v>
      </c>
      <c r="AH570" s="87">
        <v>0</v>
      </c>
      <c r="AI570" s="87">
        <v>0</v>
      </c>
      <c r="AJ570" s="87">
        <v>0</v>
      </c>
      <c r="AK570" s="208">
        <v>0</v>
      </c>
      <c r="AL570" s="208">
        <v>0</v>
      </c>
      <c r="AM570" s="208">
        <v>0</v>
      </c>
      <c r="AN570" s="208">
        <v>0</v>
      </c>
      <c r="AO570" s="208">
        <v>0</v>
      </c>
      <c r="AP570" s="208">
        <v>0</v>
      </c>
      <c r="AQ570" s="208">
        <v>0</v>
      </c>
      <c r="AR570" s="208">
        <v>0</v>
      </c>
      <c r="AS570" s="208">
        <v>0</v>
      </c>
      <c r="AT570" s="208">
        <v>0</v>
      </c>
      <c r="AU570" s="87">
        <v>0</v>
      </c>
      <c r="AV570" s="584"/>
    </row>
    <row r="571" spans="1:48" x14ac:dyDescent="0.25">
      <c r="A571" s="529"/>
      <c r="B571" s="521"/>
      <c r="C571" s="603"/>
      <c r="D571" s="524"/>
      <c r="E571" s="517"/>
      <c r="F571" s="514"/>
      <c r="G571" s="514"/>
      <c r="H571" s="514"/>
      <c r="I571" s="514"/>
      <c r="J571" s="508"/>
      <c r="K571" s="508"/>
      <c r="L571" s="511"/>
      <c r="M571" s="511"/>
      <c r="N571" s="87">
        <v>0</v>
      </c>
      <c r="O571" s="87">
        <v>0</v>
      </c>
      <c r="P571" s="87">
        <v>0</v>
      </c>
      <c r="Q571" s="87">
        <v>0</v>
      </c>
      <c r="R571" s="87">
        <v>0</v>
      </c>
      <c r="S571" s="87">
        <v>0</v>
      </c>
      <c r="T571" s="87">
        <v>0</v>
      </c>
      <c r="U571" s="84">
        <f t="shared" si="243"/>
        <v>0</v>
      </c>
      <c r="V571" s="171" t="s">
        <v>52</v>
      </c>
      <c r="W571" s="208">
        <v>0</v>
      </c>
      <c r="X571" s="208">
        <v>0</v>
      </c>
      <c r="Y571" s="208">
        <v>0</v>
      </c>
      <c r="Z571" s="208">
        <v>0</v>
      </c>
      <c r="AA571" s="208">
        <v>0</v>
      </c>
      <c r="AB571" s="208">
        <v>0</v>
      </c>
      <c r="AC571" s="208">
        <v>0</v>
      </c>
      <c r="AD571" s="208">
        <v>0</v>
      </c>
      <c r="AE571" s="208">
        <v>0</v>
      </c>
      <c r="AF571" s="208">
        <v>0</v>
      </c>
      <c r="AG571" s="208">
        <v>0</v>
      </c>
      <c r="AH571" s="87">
        <v>0</v>
      </c>
      <c r="AI571" s="87">
        <v>0</v>
      </c>
      <c r="AJ571" s="87">
        <v>0</v>
      </c>
      <c r="AK571" s="208">
        <v>0</v>
      </c>
      <c r="AL571" s="208">
        <v>0</v>
      </c>
      <c r="AM571" s="208">
        <v>0</v>
      </c>
      <c r="AN571" s="208">
        <v>0</v>
      </c>
      <c r="AO571" s="208">
        <v>0</v>
      </c>
      <c r="AP571" s="208">
        <v>0</v>
      </c>
      <c r="AQ571" s="208">
        <v>0</v>
      </c>
      <c r="AR571" s="208">
        <v>0</v>
      </c>
      <c r="AS571" s="208">
        <v>0</v>
      </c>
      <c r="AT571" s="208">
        <v>0</v>
      </c>
      <c r="AU571" s="87">
        <v>0</v>
      </c>
      <c r="AV571" s="585"/>
    </row>
    <row r="572" spans="1:48" x14ac:dyDescent="0.25">
      <c r="A572" s="529"/>
      <c r="B572" s="522"/>
      <c r="C572" s="603"/>
      <c r="D572" s="525"/>
      <c r="E572" s="518"/>
      <c r="F572" s="515"/>
      <c r="G572" s="515"/>
      <c r="H572" s="515"/>
      <c r="I572" s="515"/>
      <c r="J572" s="509"/>
      <c r="K572" s="509"/>
      <c r="L572" s="512"/>
      <c r="M572" s="512"/>
      <c r="N572" s="89">
        <f>SUM(N567:N571)</f>
        <v>0</v>
      </c>
      <c r="O572" s="89">
        <f t="shared" ref="O572:T572" si="244">SUM(O567:O571)</f>
        <v>0</v>
      </c>
      <c r="P572" s="89">
        <f t="shared" si="244"/>
        <v>0</v>
      </c>
      <c r="Q572" s="176">
        <f t="shared" si="244"/>
        <v>12.759589999999999</v>
      </c>
      <c r="R572" s="176">
        <f t="shared" si="244"/>
        <v>0</v>
      </c>
      <c r="S572" s="176">
        <f t="shared" si="244"/>
        <v>0</v>
      </c>
      <c r="T572" s="176">
        <f t="shared" si="244"/>
        <v>0</v>
      </c>
      <c r="U572" s="177">
        <f t="shared" si="243"/>
        <v>12.759589999999999</v>
      </c>
      <c r="V572" s="178" t="s">
        <v>11</v>
      </c>
      <c r="W572" s="194">
        <f t="shared" ref="W572:AU572" si="245">SUM(W567:W571)</f>
        <v>12759.59</v>
      </c>
      <c r="X572" s="194">
        <f t="shared" si="245"/>
        <v>0</v>
      </c>
      <c r="Y572" s="194">
        <f t="shared" si="245"/>
        <v>0</v>
      </c>
      <c r="Z572" s="194">
        <f t="shared" si="245"/>
        <v>0</v>
      </c>
      <c r="AA572" s="194">
        <f t="shared" si="245"/>
        <v>0</v>
      </c>
      <c r="AB572" s="194">
        <f t="shared" si="245"/>
        <v>0</v>
      </c>
      <c r="AC572" s="194">
        <f t="shared" si="245"/>
        <v>0</v>
      </c>
      <c r="AD572" s="194">
        <f t="shared" si="245"/>
        <v>0</v>
      </c>
      <c r="AE572" s="194">
        <f t="shared" si="245"/>
        <v>0</v>
      </c>
      <c r="AF572" s="194">
        <f t="shared" si="245"/>
        <v>0</v>
      </c>
      <c r="AG572" s="194">
        <f t="shared" si="245"/>
        <v>0</v>
      </c>
      <c r="AH572" s="176">
        <f t="shared" si="245"/>
        <v>0</v>
      </c>
      <c r="AI572" s="176">
        <f t="shared" si="245"/>
        <v>0</v>
      </c>
      <c r="AJ572" s="176">
        <f t="shared" si="245"/>
        <v>0</v>
      </c>
      <c r="AK572" s="194">
        <f t="shared" si="245"/>
        <v>0</v>
      </c>
      <c r="AL572" s="194">
        <f t="shared" si="245"/>
        <v>0</v>
      </c>
      <c r="AM572" s="194">
        <f t="shared" si="245"/>
        <v>0</v>
      </c>
      <c r="AN572" s="194">
        <f t="shared" si="245"/>
        <v>0</v>
      </c>
      <c r="AO572" s="194">
        <f t="shared" si="245"/>
        <v>0</v>
      </c>
      <c r="AP572" s="194">
        <f t="shared" si="245"/>
        <v>0</v>
      </c>
      <c r="AQ572" s="194">
        <f t="shared" si="245"/>
        <v>0</v>
      </c>
      <c r="AR572" s="194">
        <f t="shared" si="245"/>
        <v>0</v>
      </c>
      <c r="AS572" s="194">
        <f t="shared" si="245"/>
        <v>0</v>
      </c>
      <c r="AT572" s="194">
        <f t="shared" si="245"/>
        <v>0</v>
      </c>
      <c r="AU572" s="176">
        <f t="shared" si="245"/>
        <v>0</v>
      </c>
      <c r="AV572" s="329"/>
    </row>
    <row r="573" spans="1:48" ht="15.75" customHeight="1" x14ac:dyDescent="0.25">
      <c r="A573" s="529"/>
      <c r="B573" s="520" t="s">
        <v>653</v>
      </c>
      <c r="C573" s="603" t="s">
        <v>654</v>
      </c>
      <c r="D573" s="523" t="s">
        <v>628</v>
      </c>
      <c r="E573" s="516" t="s">
        <v>655</v>
      </c>
      <c r="F573" s="83" t="s">
        <v>18</v>
      </c>
      <c r="G573" s="83" t="s">
        <v>20</v>
      </c>
      <c r="H573" s="83" t="s">
        <v>296</v>
      </c>
      <c r="I573" s="83" t="s">
        <v>296</v>
      </c>
      <c r="J573" s="507">
        <v>2022</v>
      </c>
      <c r="K573" s="507">
        <v>2023</v>
      </c>
      <c r="L573" s="510">
        <v>199.01900000000001</v>
      </c>
      <c r="M573" s="510">
        <f>Q581+R581+S581+T581</f>
        <v>140.67331000000001</v>
      </c>
      <c r="N573" s="87">
        <v>0</v>
      </c>
      <c r="O573" s="87">
        <v>0</v>
      </c>
      <c r="P573" s="87">
        <v>0</v>
      </c>
      <c r="Q573" s="87">
        <v>0</v>
      </c>
      <c r="R573" s="87">
        <v>0</v>
      </c>
      <c r="S573" s="87">
        <v>0</v>
      </c>
      <c r="T573" s="87">
        <v>0</v>
      </c>
      <c r="U573" s="84">
        <f>SUM(N573:T573)</f>
        <v>0</v>
      </c>
      <c r="V573" s="171" t="s">
        <v>3</v>
      </c>
      <c r="W573" s="208">
        <v>0</v>
      </c>
      <c r="X573" s="208">
        <v>0</v>
      </c>
      <c r="Y573" s="208">
        <v>0</v>
      </c>
      <c r="Z573" s="208">
        <v>0</v>
      </c>
      <c r="AA573" s="208">
        <v>0</v>
      </c>
      <c r="AB573" s="208">
        <v>0</v>
      </c>
      <c r="AC573" s="208">
        <v>0</v>
      </c>
      <c r="AD573" s="208">
        <v>0</v>
      </c>
      <c r="AE573" s="208">
        <v>0</v>
      </c>
      <c r="AF573" s="208">
        <v>0</v>
      </c>
      <c r="AG573" s="208">
        <v>0</v>
      </c>
      <c r="AH573" s="87">
        <v>0</v>
      </c>
      <c r="AI573" s="87">
        <v>0</v>
      </c>
      <c r="AJ573" s="87">
        <v>0</v>
      </c>
      <c r="AK573" s="208">
        <v>0</v>
      </c>
      <c r="AL573" s="208">
        <v>0</v>
      </c>
      <c r="AM573" s="208">
        <v>0</v>
      </c>
      <c r="AN573" s="208">
        <v>0</v>
      </c>
      <c r="AO573" s="208">
        <v>0</v>
      </c>
      <c r="AP573" s="208">
        <v>0</v>
      </c>
      <c r="AQ573" s="208">
        <v>0</v>
      </c>
      <c r="AR573" s="208">
        <v>0</v>
      </c>
      <c r="AS573" s="208">
        <v>0</v>
      </c>
      <c r="AT573" s="208">
        <v>0</v>
      </c>
      <c r="AU573" s="87">
        <v>0</v>
      </c>
      <c r="AV573" s="583" t="s">
        <v>998</v>
      </c>
    </row>
    <row r="574" spans="1:48" ht="18" customHeight="1" x14ac:dyDescent="0.25">
      <c r="A574" s="529"/>
      <c r="B574" s="521"/>
      <c r="C574" s="603"/>
      <c r="D574" s="524"/>
      <c r="E574" s="517"/>
      <c r="F574" s="83" t="s">
        <v>19</v>
      </c>
      <c r="G574" s="83" t="s">
        <v>22</v>
      </c>
      <c r="H574" s="83" t="s">
        <v>296</v>
      </c>
      <c r="I574" s="83" t="s">
        <v>296</v>
      </c>
      <c r="J574" s="508"/>
      <c r="K574" s="508"/>
      <c r="L574" s="511"/>
      <c r="M574" s="511"/>
      <c r="N574" s="87">
        <v>0</v>
      </c>
      <c r="O574" s="87">
        <v>0</v>
      </c>
      <c r="P574" s="87">
        <v>0</v>
      </c>
      <c r="Q574" s="87">
        <v>0.1</v>
      </c>
      <c r="R574" s="87">
        <v>40.572489999999995</v>
      </c>
      <c r="S574" s="87">
        <v>24.812000000000001</v>
      </c>
      <c r="T574" s="87">
        <v>24.812000000000001</v>
      </c>
      <c r="U574" s="84">
        <f t="shared" ref="U574:U581" si="246">SUM(N574:T574)</f>
        <v>90.296489999999991</v>
      </c>
      <c r="V574" s="172" t="s">
        <v>8</v>
      </c>
      <c r="W574" s="208">
        <v>100</v>
      </c>
      <c r="X574" s="208">
        <f>SUM(X575:X577)</f>
        <v>0</v>
      </c>
      <c r="Y574" s="208">
        <f t="shared" ref="Y574:AU574" si="247">SUM(Y575:Y577)</f>
        <v>0</v>
      </c>
      <c r="Z574" s="208">
        <f t="shared" si="247"/>
        <v>0</v>
      </c>
      <c r="AA574" s="208">
        <f t="shared" si="247"/>
        <v>0</v>
      </c>
      <c r="AB574" s="208">
        <f t="shared" si="247"/>
        <v>0</v>
      </c>
      <c r="AC574" s="208">
        <f t="shared" si="247"/>
        <v>0</v>
      </c>
      <c r="AD574" s="208">
        <f t="shared" si="247"/>
        <v>0</v>
      </c>
      <c r="AE574" s="208">
        <f t="shared" si="247"/>
        <v>0</v>
      </c>
      <c r="AF574" s="208">
        <f t="shared" si="247"/>
        <v>0</v>
      </c>
      <c r="AG574" s="208">
        <f t="shared" si="247"/>
        <v>0</v>
      </c>
      <c r="AH574" s="208">
        <f t="shared" si="247"/>
        <v>0</v>
      </c>
      <c r="AI574" s="208">
        <f t="shared" si="247"/>
        <v>0</v>
      </c>
      <c r="AJ574" s="208">
        <f t="shared" si="247"/>
        <v>0</v>
      </c>
      <c r="AK574" s="208">
        <f t="shared" si="247"/>
        <v>0</v>
      </c>
      <c r="AL574" s="208">
        <f t="shared" si="247"/>
        <v>0</v>
      </c>
      <c r="AM574" s="208">
        <f t="shared" si="247"/>
        <v>0</v>
      </c>
      <c r="AN574" s="208">
        <f t="shared" si="247"/>
        <v>0</v>
      </c>
      <c r="AO574" s="208">
        <f t="shared" si="247"/>
        <v>0</v>
      </c>
      <c r="AP574" s="208">
        <f t="shared" si="247"/>
        <v>0</v>
      </c>
      <c r="AQ574" s="208">
        <f t="shared" si="247"/>
        <v>0</v>
      </c>
      <c r="AR574" s="208">
        <f t="shared" si="247"/>
        <v>0</v>
      </c>
      <c r="AS574" s="208">
        <f t="shared" si="247"/>
        <v>0</v>
      </c>
      <c r="AT574" s="208">
        <f t="shared" si="247"/>
        <v>0</v>
      </c>
      <c r="AU574" s="208">
        <f t="shared" si="247"/>
        <v>0</v>
      </c>
      <c r="AV574" s="587"/>
    </row>
    <row r="575" spans="1:48" s="276" customFormat="1" ht="25.5" hidden="1" customHeight="1" x14ac:dyDescent="0.2">
      <c r="A575" s="529"/>
      <c r="B575" s="521"/>
      <c r="C575" s="603"/>
      <c r="D575" s="524"/>
      <c r="E575" s="517"/>
      <c r="F575" s="286"/>
      <c r="G575" s="286"/>
      <c r="H575" s="286"/>
      <c r="I575" s="286"/>
      <c r="J575" s="508"/>
      <c r="K575" s="508"/>
      <c r="L575" s="511"/>
      <c r="M575" s="511"/>
      <c r="N575" s="282"/>
      <c r="O575" s="282"/>
      <c r="P575" s="282"/>
      <c r="Q575" s="282"/>
      <c r="R575" s="282"/>
      <c r="S575" s="282"/>
      <c r="T575" s="282"/>
      <c r="U575" s="283"/>
      <c r="V575" s="284" t="s">
        <v>966</v>
      </c>
      <c r="W575" s="285"/>
      <c r="X575" s="285"/>
      <c r="Y575" s="285"/>
      <c r="Z575" s="285"/>
      <c r="AA575" s="285"/>
      <c r="AB575" s="285"/>
      <c r="AC575" s="285"/>
      <c r="AD575" s="285"/>
      <c r="AE575" s="285"/>
      <c r="AF575" s="285"/>
      <c r="AG575" s="285"/>
      <c r="AH575" s="282"/>
      <c r="AI575" s="282"/>
      <c r="AJ575" s="282"/>
      <c r="AK575" s="285"/>
      <c r="AL575" s="285"/>
      <c r="AM575" s="285"/>
      <c r="AN575" s="285"/>
      <c r="AO575" s="285"/>
      <c r="AP575" s="285"/>
      <c r="AQ575" s="285"/>
      <c r="AR575" s="285"/>
      <c r="AS575" s="285"/>
      <c r="AT575" s="285"/>
      <c r="AU575" s="282"/>
      <c r="AV575" s="587"/>
    </row>
    <row r="576" spans="1:48" s="276" customFormat="1" ht="25.5" hidden="1" customHeight="1" x14ac:dyDescent="0.2">
      <c r="A576" s="529"/>
      <c r="B576" s="521"/>
      <c r="C576" s="603"/>
      <c r="D576" s="524"/>
      <c r="E576" s="517"/>
      <c r="F576" s="286"/>
      <c r="G576" s="286"/>
      <c r="H576" s="286"/>
      <c r="I576" s="286"/>
      <c r="J576" s="508"/>
      <c r="K576" s="508"/>
      <c r="L576" s="511"/>
      <c r="M576" s="511"/>
      <c r="N576" s="282"/>
      <c r="O576" s="282"/>
      <c r="P576" s="282"/>
      <c r="Q576" s="282"/>
      <c r="R576" s="282"/>
      <c r="S576" s="282"/>
      <c r="T576" s="282"/>
      <c r="U576" s="283"/>
      <c r="V576" s="284" t="s">
        <v>967</v>
      </c>
      <c r="W576" s="285"/>
      <c r="X576" s="285"/>
      <c r="Y576" s="285"/>
      <c r="Z576" s="285"/>
      <c r="AA576" s="285"/>
      <c r="AB576" s="285"/>
      <c r="AC576" s="285"/>
      <c r="AD576" s="285"/>
      <c r="AE576" s="285"/>
      <c r="AF576" s="285"/>
      <c r="AG576" s="285"/>
      <c r="AH576" s="282"/>
      <c r="AI576" s="282"/>
      <c r="AJ576" s="282"/>
      <c r="AK576" s="285"/>
      <c r="AL576" s="285"/>
      <c r="AM576" s="285"/>
      <c r="AN576" s="285"/>
      <c r="AO576" s="285"/>
      <c r="AP576" s="285"/>
      <c r="AQ576" s="285"/>
      <c r="AR576" s="285"/>
      <c r="AS576" s="285"/>
      <c r="AT576" s="285"/>
      <c r="AU576" s="282"/>
      <c r="AV576" s="587"/>
    </row>
    <row r="577" spans="1:48" s="276" customFormat="1" ht="25.5" hidden="1" customHeight="1" x14ac:dyDescent="0.2">
      <c r="A577" s="529"/>
      <c r="B577" s="521"/>
      <c r="C577" s="603"/>
      <c r="D577" s="524"/>
      <c r="E577" s="517"/>
      <c r="F577" s="286"/>
      <c r="G577" s="286"/>
      <c r="H577" s="286"/>
      <c r="I577" s="286"/>
      <c r="J577" s="508"/>
      <c r="K577" s="508"/>
      <c r="L577" s="511"/>
      <c r="M577" s="511"/>
      <c r="N577" s="282"/>
      <c r="O577" s="282"/>
      <c r="P577" s="282"/>
      <c r="Q577" s="282"/>
      <c r="R577" s="282"/>
      <c r="S577" s="282"/>
      <c r="T577" s="282"/>
      <c r="U577" s="283"/>
      <c r="V577" s="284" t="s">
        <v>968</v>
      </c>
      <c r="W577" s="285"/>
      <c r="X577" s="285"/>
      <c r="Y577" s="285"/>
      <c r="Z577" s="285"/>
      <c r="AA577" s="285"/>
      <c r="AB577" s="285"/>
      <c r="AC577" s="285"/>
      <c r="AD577" s="285"/>
      <c r="AE577" s="285"/>
      <c r="AF577" s="285"/>
      <c r="AG577" s="285"/>
      <c r="AH577" s="282"/>
      <c r="AI577" s="282"/>
      <c r="AJ577" s="282"/>
      <c r="AK577" s="285"/>
      <c r="AL577" s="285"/>
      <c r="AM577" s="285"/>
      <c r="AN577" s="285"/>
      <c r="AO577" s="285"/>
      <c r="AP577" s="285"/>
      <c r="AQ577" s="285"/>
      <c r="AR577" s="285"/>
      <c r="AS577" s="285"/>
      <c r="AT577" s="285"/>
      <c r="AU577" s="282"/>
      <c r="AV577" s="587"/>
    </row>
    <row r="578" spans="1:48" ht="15.75" customHeight="1" x14ac:dyDescent="0.25">
      <c r="A578" s="529"/>
      <c r="B578" s="521"/>
      <c r="C578" s="603"/>
      <c r="D578" s="524"/>
      <c r="E578" s="517"/>
      <c r="F578" s="513" t="s">
        <v>39</v>
      </c>
      <c r="G578" s="513" t="s">
        <v>21</v>
      </c>
      <c r="H578" s="513" t="s">
        <v>656</v>
      </c>
      <c r="I578" s="513" t="s">
        <v>657</v>
      </c>
      <c r="J578" s="508"/>
      <c r="K578" s="508"/>
      <c r="L578" s="511"/>
      <c r="M578" s="511"/>
      <c r="N578" s="87">
        <v>0</v>
      </c>
      <c r="O578" s="87">
        <v>0</v>
      </c>
      <c r="P578" s="87">
        <v>0</v>
      </c>
      <c r="Q578" s="87">
        <v>0</v>
      </c>
      <c r="R578" s="87">
        <v>0</v>
      </c>
      <c r="S578" s="87">
        <v>25.188410000000001</v>
      </c>
      <c r="T578" s="87">
        <v>25.188410000000001</v>
      </c>
      <c r="U578" s="84">
        <f t="shared" si="246"/>
        <v>50.376820000000002</v>
      </c>
      <c r="V578" s="171" t="s">
        <v>50</v>
      </c>
      <c r="W578" s="208">
        <v>0</v>
      </c>
      <c r="X578" s="208">
        <v>0</v>
      </c>
      <c r="Y578" s="208">
        <v>0</v>
      </c>
      <c r="Z578" s="208">
        <v>0</v>
      </c>
      <c r="AA578" s="208">
        <v>0</v>
      </c>
      <c r="AB578" s="208">
        <v>0</v>
      </c>
      <c r="AC578" s="208">
        <v>0</v>
      </c>
      <c r="AD578" s="208">
        <v>0</v>
      </c>
      <c r="AE578" s="208">
        <v>0</v>
      </c>
      <c r="AF578" s="208">
        <v>0</v>
      </c>
      <c r="AG578" s="208">
        <v>0</v>
      </c>
      <c r="AH578" s="87">
        <v>0</v>
      </c>
      <c r="AI578" s="87">
        <v>0</v>
      </c>
      <c r="AJ578" s="87">
        <v>0</v>
      </c>
      <c r="AK578" s="208">
        <v>0</v>
      </c>
      <c r="AL578" s="208">
        <v>0</v>
      </c>
      <c r="AM578" s="208">
        <v>0</v>
      </c>
      <c r="AN578" s="208">
        <v>0</v>
      </c>
      <c r="AO578" s="208">
        <v>0</v>
      </c>
      <c r="AP578" s="208">
        <v>0</v>
      </c>
      <c r="AQ578" s="208">
        <v>0</v>
      </c>
      <c r="AR578" s="208">
        <v>0</v>
      </c>
      <c r="AS578" s="208">
        <v>0</v>
      </c>
      <c r="AT578" s="208">
        <v>0</v>
      </c>
      <c r="AU578" s="87">
        <v>0</v>
      </c>
      <c r="AV578" s="587"/>
    </row>
    <row r="579" spans="1:48" ht="15.75" customHeight="1" x14ac:dyDescent="0.25">
      <c r="A579" s="529"/>
      <c r="B579" s="521"/>
      <c r="C579" s="603"/>
      <c r="D579" s="524"/>
      <c r="E579" s="517"/>
      <c r="F579" s="514"/>
      <c r="G579" s="514"/>
      <c r="H579" s="514"/>
      <c r="I579" s="514"/>
      <c r="J579" s="508"/>
      <c r="K579" s="508"/>
      <c r="L579" s="511"/>
      <c r="M579" s="511"/>
      <c r="N579" s="87">
        <v>0</v>
      </c>
      <c r="O579" s="87">
        <v>0</v>
      </c>
      <c r="P579" s="87">
        <v>0</v>
      </c>
      <c r="Q579" s="87">
        <v>0</v>
      </c>
      <c r="R579" s="87">
        <v>0</v>
      </c>
      <c r="S579" s="87">
        <v>0</v>
      </c>
      <c r="T579" s="87">
        <v>0</v>
      </c>
      <c r="U579" s="84">
        <f t="shared" si="246"/>
        <v>0</v>
      </c>
      <c r="V579" s="171" t="s">
        <v>51</v>
      </c>
      <c r="W579" s="208">
        <v>0</v>
      </c>
      <c r="X579" s="208">
        <v>0</v>
      </c>
      <c r="Y579" s="208">
        <v>0</v>
      </c>
      <c r="Z579" s="208">
        <v>0</v>
      </c>
      <c r="AA579" s="208">
        <v>0</v>
      </c>
      <c r="AB579" s="208">
        <v>0</v>
      </c>
      <c r="AC579" s="208">
        <v>0</v>
      </c>
      <c r="AD579" s="208">
        <v>0</v>
      </c>
      <c r="AE579" s="208">
        <v>0</v>
      </c>
      <c r="AF579" s="208">
        <v>0</v>
      </c>
      <c r="AG579" s="208">
        <v>0</v>
      </c>
      <c r="AH579" s="87">
        <v>0</v>
      </c>
      <c r="AI579" s="87">
        <v>0</v>
      </c>
      <c r="AJ579" s="87">
        <v>0</v>
      </c>
      <c r="AK579" s="208">
        <v>0</v>
      </c>
      <c r="AL579" s="208">
        <v>0</v>
      </c>
      <c r="AM579" s="208">
        <v>0</v>
      </c>
      <c r="AN579" s="208">
        <v>0</v>
      </c>
      <c r="AO579" s="208">
        <v>0</v>
      </c>
      <c r="AP579" s="208">
        <v>0</v>
      </c>
      <c r="AQ579" s="208">
        <v>0</v>
      </c>
      <c r="AR579" s="208">
        <v>0</v>
      </c>
      <c r="AS579" s="208">
        <v>0</v>
      </c>
      <c r="AT579" s="208">
        <v>0</v>
      </c>
      <c r="AU579" s="87">
        <v>0</v>
      </c>
      <c r="AV579" s="587"/>
    </row>
    <row r="580" spans="1:48" ht="15.75" customHeight="1" x14ac:dyDescent="0.25">
      <c r="A580" s="529"/>
      <c r="B580" s="521"/>
      <c r="C580" s="603"/>
      <c r="D580" s="524"/>
      <c r="E580" s="517"/>
      <c r="F580" s="514"/>
      <c r="G580" s="514"/>
      <c r="H580" s="514"/>
      <c r="I580" s="514"/>
      <c r="J580" s="508"/>
      <c r="K580" s="508"/>
      <c r="L580" s="511"/>
      <c r="M580" s="511"/>
      <c r="N580" s="87">
        <v>0</v>
      </c>
      <c r="O580" s="87">
        <v>0</v>
      </c>
      <c r="P580" s="87">
        <v>0</v>
      </c>
      <c r="Q580" s="87">
        <v>0</v>
      </c>
      <c r="R580" s="87">
        <v>0</v>
      </c>
      <c r="S580" s="87">
        <v>0</v>
      </c>
      <c r="T580" s="87">
        <v>0</v>
      </c>
      <c r="U580" s="84">
        <f t="shared" si="246"/>
        <v>0</v>
      </c>
      <c r="V580" s="171" t="s">
        <v>52</v>
      </c>
      <c r="W580" s="208">
        <v>0</v>
      </c>
      <c r="X580" s="208">
        <v>0</v>
      </c>
      <c r="Y580" s="208">
        <v>0</v>
      </c>
      <c r="Z580" s="208">
        <v>0</v>
      </c>
      <c r="AA580" s="208">
        <v>0</v>
      </c>
      <c r="AB580" s="208">
        <v>0</v>
      </c>
      <c r="AC580" s="208">
        <v>0</v>
      </c>
      <c r="AD580" s="208">
        <v>0</v>
      </c>
      <c r="AE580" s="208">
        <v>0</v>
      </c>
      <c r="AF580" s="208">
        <v>0</v>
      </c>
      <c r="AG580" s="208">
        <v>0</v>
      </c>
      <c r="AH580" s="87">
        <v>0</v>
      </c>
      <c r="AI580" s="87">
        <v>0</v>
      </c>
      <c r="AJ580" s="87">
        <v>0</v>
      </c>
      <c r="AK580" s="208">
        <v>0</v>
      </c>
      <c r="AL580" s="208">
        <v>0</v>
      </c>
      <c r="AM580" s="208">
        <v>0</v>
      </c>
      <c r="AN580" s="208">
        <v>0</v>
      </c>
      <c r="AO580" s="208">
        <v>0</v>
      </c>
      <c r="AP580" s="208">
        <v>0</v>
      </c>
      <c r="AQ580" s="208">
        <v>0</v>
      </c>
      <c r="AR580" s="208">
        <v>0</v>
      </c>
      <c r="AS580" s="208">
        <v>0</v>
      </c>
      <c r="AT580" s="208">
        <v>0</v>
      </c>
      <c r="AU580" s="87">
        <v>0</v>
      </c>
      <c r="AV580" s="586"/>
    </row>
    <row r="581" spans="1:48" x14ac:dyDescent="0.25">
      <c r="A581" s="530"/>
      <c r="B581" s="522"/>
      <c r="C581" s="603"/>
      <c r="D581" s="525"/>
      <c r="E581" s="518"/>
      <c r="F581" s="515"/>
      <c r="G581" s="515"/>
      <c r="H581" s="515"/>
      <c r="I581" s="515"/>
      <c r="J581" s="509"/>
      <c r="K581" s="509"/>
      <c r="L581" s="512"/>
      <c r="M581" s="512"/>
      <c r="N581" s="89">
        <f>SUM(N573:N580)</f>
        <v>0</v>
      </c>
      <c r="O581" s="89">
        <f t="shared" ref="O581:T581" si="248">SUM(O573:O580)</f>
        <v>0</v>
      </c>
      <c r="P581" s="89">
        <f t="shared" si="248"/>
        <v>0</v>
      </c>
      <c r="Q581" s="176">
        <f t="shared" si="248"/>
        <v>0.1</v>
      </c>
      <c r="R581" s="176">
        <f t="shared" si="248"/>
        <v>40.572489999999995</v>
      </c>
      <c r="S581" s="176">
        <f t="shared" si="248"/>
        <v>50.000410000000002</v>
      </c>
      <c r="T581" s="176">
        <f t="shared" si="248"/>
        <v>50.000410000000002</v>
      </c>
      <c r="U581" s="177">
        <f t="shared" si="246"/>
        <v>140.67331000000001</v>
      </c>
      <c r="V581" s="178" t="s">
        <v>11</v>
      </c>
      <c r="W581" s="194">
        <f t="shared" ref="W581" si="249">SUM(W573:W580)</f>
        <v>100</v>
      </c>
      <c r="X581" s="194">
        <f>X574</f>
        <v>0</v>
      </c>
      <c r="Y581" s="194">
        <f t="shared" ref="Y581:AU581" si="250">Y574</f>
        <v>0</v>
      </c>
      <c r="Z581" s="194">
        <f t="shared" si="250"/>
        <v>0</v>
      </c>
      <c r="AA581" s="194">
        <f t="shared" si="250"/>
        <v>0</v>
      </c>
      <c r="AB581" s="194">
        <f t="shared" si="250"/>
        <v>0</v>
      </c>
      <c r="AC581" s="194">
        <f t="shared" si="250"/>
        <v>0</v>
      </c>
      <c r="AD581" s="194">
        <f t="shared" si="250"/>
        <v>0</v>
      </c>
      <c r="AE581" s="194">
        <f t="shared" si="250"/>
        <v>0</v>
      </c>
      <c r="AF581" s="194">
        <f t="shared" si="250"/>
        <v>0</v>
      </c>
      <c r="AG581" s="194">
        <f t="shared" si="250"/>
        <v>0</v>
      </c>
      <c r="AH581" s="194">
        <f t="shared" si="250"/>
        <v>0</v>
      </c>
      <c r="AI581" s="194">
        <f t="shared" si="250"/>
        <v>0</v>
      </c>
      <c r="AJ581" s="194">
        <f t="shared" si="250"/>
        <v>0</v>
      </c>
      <c r="AK581" s="194">
        <f t="shared" si="250"/>
        <v>0</v>
      </c>
      <c r="AL581" s="194">
        <f t="shared" si="250"/>
        <v>0</v>
      </c>
      <c r="AM581" s="194">
        <f t="shared" si="250"/>
        <v>0</v>
      </c>
      <c r="AN581" s="194">
        <f t="shared" si="250"/>
        <v>0</v>
      </c>
      <c r="AO581" s="194">
        <f t="shared" si="250"/>
        <v>0</v>
      </c>
      <c r="AP581" s="194">
        <f t="shared" si="250"/>
        <v>0</v>
      </c>
      <c r="AQ581" s="194">
        <f t="shared" si="250"/>
        <v>0</v>
      </c>
      <c r="AR581" s="194">
        <f t="shared" si="250"/>
        <v>0</v>
      </c>
      <c r="AS581" s="194">
        <f t="shared" si="250"/>
        <v>0</v>
      </c>
      <c r="AT581" s="194">
        <f t="shared" si="250"/>
        <v>0</v>
      </c>
      <c r="AU581" s="194">
        <f t="shared" si="250"/>
        <v>0</v>
      </c>
      <c r="AV581" s="329"/>
    </row>
    <row r="582" spans="1:48" ht="19.5" hidden="1" customHeight="1" x14ac:dyDescent="0.25">
      <c r="A582" s="503" t="s">
        <v>641</v>
      </c>
      <c r="B582" s="504"/>
      <c r="C582" s="504"/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5"/>
      <c r="X582" s="505" t="s">
        <v>915</v>
      </c>
      <c r="Y582" s="505"/>
      <c r="Z582" s="505"/>
      <c r="AA582" s="505"/>
      <c r="AB582" s="505"/>
      <c r="AC582" s="505"/>
      <c r="AD582" s="505"/>
      <c r="AE582" s="505"/>
      <c r="AF582" s="505"/>
      <c r="AG582" s="505"/>
      <c r="AH582" s="505"/>
      <c r="AI582" s="505"/>
      <c r="AJ582" s="505"/>
      <c r="AK582" s="505"/>
      <c r="AL582" s="505"/>
      <c r="AM582" s="505"/>
      <c r="AN582" s="505"/>
      <c r="AO582" s="505"/>
      <c r="AP582" s="505"/>
      <c r="AQ582" s="505"/>
      <c r="AR582" s="505"/>
      <c r="AS582" s="505"/>
      <c r="AT582" s="505"/>
      <c r="AU582" s="505"/>
      <c r="AV582" s="506"/>
    </row>
    <row r="583" spans="1:48" ht="15.75" customHeight="1" x14ac:dyDescent="0.25">
      <c r="A583" s="528" t="s">
        <v>54</v>
      </c>
      <c r="B583" s="520" t="s">
        <v>658</v>
      </c>
      <c r="C583" s="603" t="s">
        <v>659</v>
      </c>
      <c r="D583" s="523" t="s">
        <v>660</v>
      </c>
      <c r="E583" s="516" t="s">
        <v>661</v>
      </c>
      <c r="F583" s="83" t="s">
        <v>18</v>
      </c>
      <c r="G583" s="83" t="s">
        <v>20</v>
      </c>
      <c r="H583" s="83" t="s">
        <v>296</v>
      </c>
      <c r="I583" s="83" t="s">
        <v>296</v>
      </c>
      <c r="J583" s="507">
        <v>2023</v>
      </c>
      <c r="K583" s="507">
        <v>2025</v>
      </c>
      <c r="L583" s="510">
        <v>4.1669999999999998</v>
      </c>
      <c r="M583" s="510">
        <v>0</v>
      </c>
      <c r="N583" s="87">
        <v>0</v>
      </c>
      <c r="O583" s="87">
        <v>0</v>
      </c>
      <c r="P583" s="87">
        <v>0</v>
      </c>
      <c r="Q583" s="87">
        <v>0</v>
      </c>
      <c r="R583" s="87">
        <v>0</v>
      </c>
      <c r="S583" s="87">
        <v>0</v>
      </c>
      <c r="T583" s="87">
        <v>0</v>
      </c>
      <c r="U583" s="84">
        <f>SUM(N583:T583)</f>
        <v>0</v>
      </c>
      <c r="V583" s="171" t="s">
        <v>3</v>
      </c>
      <c r="W583" s="208">
        <v>0</v>
      </c>
      <c r="X583" s="208">
        <v>0</v>
      </c>
      <c r="Y583" s="208">
        <v>0</v>
      </c>
      <c r="Z583" s="208">
        <v>0</v>
      </c>
      <c r="AA583" s="208">
        <v>0</v>
      </c>
      <c r="AB583" s="208">
        <v>0</v>
      </c>
      <c r="AC583" s="208">
        <v>0</v>
      </c>
      <c r="AD583" s="208">
        <v>0</v>
      </c>
      <c r="AE583" s="208">
        <v>0</v>
      </c>
      <c r="AF583" s="208">
        <v>0</v>
      </c>
      <c r="AG583" s="208">
        <v>0</v>
      </c>
      <c r="AH583" s="87">
        <v>0</v>
      </c>
      <c r="AI583" s="87">
        <v>0</v>
      </c>
      <c r="AJ583" s="87">
        <v>0</v>
      </c>
      <c r="AK583" s="208">
        <v>0</v>
      </c>
      <c r="AL583" s="208">
        <v>0</v>
      </c>
      <c r="AM583" s="208">
        <v>0</v>
      </c>
      <c r="AN583" s="208">
        <v>0</v>
      </c>
      <c r="AO583" s="208">
        <v>0</v>
      </c>
      <c r="AP583" s="208">
        <v>0</v>
      </c>
      <c r="AQ583" s="208">
        <v>0</v>
      </c>
      <c r="AR583" s="208">
        <v>0</v>
      </c>
      <c r="AS583" s="208">
        <v>0</v>
      </c>
      <c r="AT583" s="208">
        <v>0</v>
      </c>
      <c r="AU583" s="87">
        <v>0</v>
      </c>
      <c r="AV583" s="303"/>
    </row>
    <row r="584" spans="1:48" ht="21" customHeight="1" x14ac:dyDescent="0.25">
      <c r="A584" s="529"/>
      <c r="B584" s="521"/>
      <c r="C584" s="603"/>
      <c r="D584" s="524"/>
      <c r="E584" s="517"/>
      <c r="F584" s="83" t="s">
        <v>19</v>
      </c>
      <c r="G584" s="83" t="s">
        <v>22</v>
      </c>
      <c r="H584" s="83" t="s">
        <v>296</v>
      </c>
      <c r="I584" s="83" t="s">
        <v>296</v>
      </c>
      <c r="J584" s="508"/>
      <c r="K584" s="508"/>
      <c r="L584" s="511"/>
      <c r="M584" s="511"/>
      <c r="N584" s="87">
        <v>0</v>
      </c>
      <c r="O584" s="87">
        <v>0</v>
      </c>
      <c r="P584" s="87">
        <v>0</v>
      </c>
      <c r="Q584" s="87">
        <v>0</v>
      </c>
      <c r="R584" s="87">
        <v>0.25</v>
      </c>
      <c r="S584" s="87">
        <v>1.95858</v>
      </c>
      <c r="T584" s="87">
        <v>1.95858</v>
      </c>
      <c r="U584" s="84">
        <f t="shared" ref="U584:U588" si="251">SUM(N584:T584)</f>
        <v>4.16716</v>
      </c>
      <c r="V584" s="172" t="s">
        <v>8</v>
      </c>
      <c r="W584" s="208">
        <v>0</v>
      </c>
      <c r="X584" s="208">
        <v>0</v>
      </c>
      <c r="Y584" s="208">
        <v>0</v>
      </c>
      <c r="Z584" s="208">
        <v>0</v>
      </c>
      <c r="AA584" s="208">
        <v>0</v>
      </c>
      <c r="AB584" s="208">
        <v>0</v>
      </c>
      <c r="AC584" s="208">
        <v>0</v>
      </c>
      <c r="AD584" s="208">
        <v>0</v>
      </c>
      <c r="AE584" s="208">
        <v>0</v>
      </c>
      <c r="AF584" s="208">
        <v>0</v>
      </c>
      <c r="AG584" s="208">
        <v>0</v>
      </c>
      <c r="AH584" s="87">
        <v>0</v>
      </c>
      <c r="AI584" s="87">
        <v>0</v>
      </c>
      <c r="AJ584" s="87">
        <v>0</v>
      </c>
      <c r="AK584" s="208">
        <v>0</v>
      </c>
      <c r="AL584" s="208">
        <v>0</v>
      </c>
      <c r="AM584" s="208">
        <v>0</v>
      </c>
      <c r="AN584" s="208">
        <v>0</v>
      </c>
      <c r="AO584" s="208">
        <v>0</v>
      </c>
      <c r="AP584" s="208">
        <v>0</v>
      </c>
      <c r="AQ584" s="208">
        <v>0</v>
      </c>
      <c r="AR584" s="208">
        <v>0</v>
      </c>
      <c r="AS584" s="208">
        <v>0</v>
      </c>
      <c r="AT584" s="208">
        <v>0</v>
      </c>
      <c r="AU584" s="87">
        <v>0</v>
      </c>
      <c r="AV584" s="303"/>
    </row>
    <row r="585" spans="1:48" ht="21.75" customHeight="1" x14ac:dyDescent="0.25">
      <c r="A585" s="529"/>
      <c r="B585" s="521"/>
      <c r="C585" s="603"/>
      <c r="D585" s="524"/>
      <c r="E585" s="517"/>
      <c r="F585" s="513" t="s">
        <v>39</v>
      </c>
      <c r="G585" s="513" t="s">
        <v>21</v>
      </c>
      <c r="H585" s="513" t="s">
        <v>662</v>
      </c>
      <c r="I585" s="513" t="s">
        <v>663</v>
      </c>
      <c r="J585" s="508"/>
      <c r="K585" s="508"/>
      <c r="L585" s="511"/>
      <c r="M585" s="511"/>
      <c r="N585" s="87">
        <v>0</v>
      </c>
      <c r="O585" s="87">
        <v>0</v>
      </c>
      <c r="P585" s="87">
        <v>0</v>
      </c>
      <c r="Q585" s="87">
        <v>0</v>
      </c>
      <c r="R585" s="87">
        <v>0</v>
      </c>
      <c r="S585" s="87">
        <v>0</v>
      </c>
      <c r="T585" s="87">
        <v>0</v>
      </c>
      <c r="U585" s="84">
        <f t="shared" si="251"/>
        <v>0</v>
      </c>
      <c r="V585" s="171" t="s">
        <v>50</v>
      </c>
      <c r="W585" s="208">
        <v>0</v>
      </c>
      <c r="X585" s="208">
        <v>0</v>
      </c>
      <c r="Y585" s="208">
        <v>0</v>
      </c>
      <c r="Z585" s="208">
        <v>0</v>
      </c>
      <c r="AA585" s="208">
        <v>0</v>
      </c>
      <c r="AB585" s="208">
        <v>0</v>
      </c>
      <c r="AC585" s="208">
        <v>0</v>
      </c>
      <c r="AD585" s="208">
        <v>0</v>
      </c>
      <c r="AE585" s="208">
        <v>0</v>
      </c>
      <c r="AF585" s="208">
        <v>0</v>
      </c>
      <c r="AG585" s="208">
        <v>0</v>
      </c>
      <c r="AH585" s="87">
        <v>0</v>
      </c>
      <c r="AI585" s="87">
        <v>0</v>
      </c>
      <c r="AJ585" s="87">
        <v>0</v>
      </c>
      <c r="AK585" s="208">
        <v>0</v>
      </c>
      <c r="AL585" s="208">
        <v>0</v>
      </c>
      <c r="AM585" s="208">
        <v>0</v>
      </c>
      <c r="AN585" s="208">
        <v>0</v>
      </c>
      <c r="AO585" s="208">
        <v>0</v>
      </c>
      <c r="AP585" s="208">
        <v>0</v>
      </c>
      <c r="AQ585" s="208">
        <v>0</v>
      </c>
      <c r="AR585" s="208">
        <v>0</v>
      </c>
      <c r="AS585" s="208">
        <v>0</v>
      </c>
      <c r="AT585" s="208">
        <v>0</v>
      </c>
      <c r="AU585" s="87">
        <v>0</v>
      </c>
      <c r="AV585" s="303"/>
    </row>
    <row r="586" spans="1:48" ht="15.75" customHeight="1" x14ac:dyDescent="0.25">
      <c r="A586" s="529"/>
      <c r="B586" s="521"/>
      <c r="C586" s="603"/>
      <c r="D586" s="524"/>
      <c r="E586" s="517"/>
      <c r="F586" s="514"/>
      <c r="G586" s="514"/>
      <c r="H586" s="514"/>
      <c r="I586" s="514"/>
      <c r="J586" s="508"/>
      <c r="K586" s="508"/>
      <c r="L586" s="511"/>
      <c r="M586" s="511"/>
      <c r="N586" s="87">
        <v>0</v>
      </c>
      <c r="O586" s="87">
        <v>0</v>
      </c>
      <c r="P586" s="87">
        <v>0</v>
      </c>
      <c r="Q586" s="87">
        <v>0</v>
      </c>
      <c r="R586" s="87">
        <v>0</v>
      </c>
      <c r="S586" s="87">
        <v>0</v>
      </c>
      <c r="T586" s="87">
        <v>0</v>
      </c>
      <c r="U586" s="84">
        <f t="shared" si="251"/>
        <v>0</v>
      </c>
      <c r="V586" s="171" t="s">
        <v>51</v>
      </c>
      <c r="W586" s="208">
        <v>0</v>
      </c>
      <c r="X586" s="208">
        <v>0</v>
      </c>
      <c r="Y586" s="208">
        <v>0</v>
      </c>
      <c r="Z586" s="208">
        <v>0</v>
      </c>
      <c r="AA586" s="208">
        <v>0</v>
      </c>
      <c r="AB586" s="208">
        <v>0</v>
      </c>
      <c r="AC586" s="208">
        <v>0</v>
      </c>
      <c r="AD586" s="208">
        <v>0</v>
      </c>
      <c r="AE586" s="208">
        <v>0</v>
      </c>
      <c r="AF586" s="208">
        <v>0</v>
      </c>
      <c r="AG586" s="208">
        <v>0</v>
      </c>
      <c r="AH586" s="87">
        <v>0</v>
      </c>
      <c r="AI586" s="87">
        <v>0</v>
      </c>
      <c r="AJ586" s="87">
        <v>0</v>
      </c>
      <c r="AK586" s="208">
        <v>0</v>
      </c>
      <c r="AL586" s="208">
        <v>0</v>
      </c>
      <c r="AM586" s="208">
        <v>0</v>
      </c>
      <c r="AN586" s="208">
        <v>0</v>
      </c>
      <c r="AO586" s="208">
        <v>0</v>
      </c>
      <c r="AP586" s="208">
        <v>0</v>
      </c>
      <c r="AQ586" s="208">
        <v>0</v>
      </c>
      <c r="AR586" s="208">
        <v>0</v>
      </c>
      <c r="AS586" s="208">
        <v>0</v>
      </c>
      <c r="AT586" s="208">
        <v>0</v>
      </c>
      <c r="AU586" s="87">
        <v>0</v>
      </c>
      <c r="AV586" s="303"/>
    </row>
    <row r="587" spans="1:48" x14ac:dyDescent="0.25">
      <c r="A587" s="529"/>
      <c r="B587" s="521"/>
      <c r="C587" s="603"/>
      <c r="D587" s="524"/>
      <c r="E587" s="517"/>
      <c r="F587" s="514"/>
      <c r="G587" s="514"/>
      <c r="H587" s="514"/>
      <c r="I587" s="514"/>
      <c r="J587" s="508"/>
      <c r="K587" s="508"/>
      <c r="L587" s="511"/>
      <c r="M587" s="511"/>
      <c r="N587" s="87">
        <v>0</v>
      </c>
      <c r="O587" s="87">
        <v>0</v>
      </c>
      <c r="P587" s="87">
        <v>0</v>
      </c>
      <c r="Q587" s="87">
        <v>0</v>
      </c>
      <c r="R587" s="87">
        <v>0</v>
      </c>
      <c r="S587" s="87">
        <v>0</v>
      </c>
      <c r="T587" s="87">
        <v>0</v>
      </c>
      <c r="U587" s="84">
        <f t="shared" si="251"/>
        <v>0</v>
      </c>
      <c r="V587" s="171" t="s">
        <v>52</v>
      </c>
      <c r="W587" s="208">
        <v>0</v>
      </c>
      <c r="X587" s="208">
        <v>0</v>
      </c>
      <c r="Y587" s="208">
        <v>0</v>
      </c>
      <c r="Z587" s="208">
        <v>0</v>
      </c>
      <c r="AA587" s="208">
        <v>0</v>
      </c>
      <c r="AB587" s="208">
        <v>0</v>
      </c>
      <c r="AC587" s="208">
        <v>0</v>
      </c>
      <c r="AD587" s="208">
        <v>0</v>
      </c>
      <c r="AE587" s="208">
        <v>0</v>
      </c>
      <c r="AF587" s="208">
        <v>0</v>
      </c>
      <c r="AG587" s="208">
        <v>0</v>
      </c>
      <c r="AH587" s="87">
        <v>0</v>
      </c>
      <c r="AI587" s="87">
        <v>0</v>
      </c>
      <c r="AJ587" s="87">
        <v>0</v>
      </c>
      <c r="AK587" s="208">
        <v>0</v>
      </c>
      <c r="AL587" s="208">
        <v>0</v>
      </c>
      <c r="AM587" s="208">
        <v>0</v>
      </c>
      <c r="AN587" s="208">
        <v>0</v>
      </c>
      <c r="AO587" s="208">
        <v>0</v>
      </c>
      <c r="AP587" s="208">
        <v>0</v>
      </c>
      <c r="AQ587" s="208">
        <v>0</v>
      </c>
      <c r="AR587" s="208">
        <v>0</v>
      </c>
      <c r="AS587" s="208">
        <v>0</v>
      </c>
      <c r="AT587" s="208">
        <v>0</v>
      </c>
      <c r="AU587" s="87">
        <v>0</v>
      </c>
      <c r="AV587" s="303"/>
    </row>
    <row r="588" spans="1:48" x14ac:dyDescent="0.25">
      <c r="A588" s="529"/>
      <c r="B588" s="522"/>
      <c r="C588" s="603"/>
      <c r="D588" s="525"/>
      <c r="E588" s="518"/>
      <c r="F588" s="515"/>
      <c r="G588" s="515"/>
      <c r="H588" s="515"/>
      <c r="I588" s="515"/>
      <c r="J588" s="509"/>
      <c r="K588" s="509"/>
      <c r="L588" s="512"/>
      <c r="M588" s="512"/>
      <c r="N588" s="89">
        <f>SUM(N583:N587)</f>
        <v>0</v>
      </c>
      <c r="O588" s="89">
        <f t="shared" ref="O588:T588" si="252">SUM(O583:O587)</f>
        <v>0</v>
      </c>
      <c r="P588" s="89">
        <f t="shared" si="252"/>
        <v>0</v>
      </c>
      <c r="Q588" s="176">
        <f t="shared" si="252"/>
        <v>0</v>
      </c>
      <c r="R588" s="176">
        <f t="shared" si="252"/>
        <v>0.25</v>
      </c>
      <c r="S588" s="176">
        <f t="shared" si="252"/>
        <v>1.95858</v>
      </c>
      <c r="T588" s="176">
        <f t="shared" si="252"/>
        <v>1.95858</v>
      </c>
      <c r="U588" s="177">
        <f t="shared" si="251"/>
        <v>4.16716</v>
      </c>
      <c r="V588" s="178" t="s">
        <v>11</v>
      </c>
      <c r="W588" s="194">
        <f t="shared" ref="W588:AU588" si="253">SUM(W583:W587)</f>
        <v>0</v>
      </c>
      <c r="X588" s="194">
        <f t="shared" si="253"/>
        <v>0</v>
      </c>
      <c r="Y588" s="194">
        <f t="shared" si="253"/>
        <v>0</v>
      </c>
      <c r="Z588" s="194">
        <f t="shared" si="253"/>
        <v>0</v>
      </c>
      <c r="AA588" s="194">
        <f t="shared" si="253"/>
        <v>0</v>
      </c>
      <c r="AB588" s="194">
        <f t="shared" si="253"/>
        <v>0</v>
      </c>
      <c r="AC588" s="194">
        <f t="shared" si="253"/>
        <v>0</v>
      </c>
      <c r="AD588" s="194">
        <f t="shared" si="253"/>
        <v>0</v>
      </c>
      <c r="AE588" s="194">
        <f t="shared" si="253"/>
        <v>0</v>
      </c>
      <c r="AF588" s="194">
        <f t="shared" si="253"/>
        <v>0</v>
      </c>
      <c r="AG588" s="194">
        <f t="shared" si="253"/>
        <v>0</v>
      </c>
      <c r="AH588" s="176">
        <f t="shared" si="253"/>
        <v>0</v>
      </c>
      <c r="AI588" s="176">
        <f t="shared" si="253"/>
        <v>0</v>
      </c>
      <c r="AJ588" s="176">
        <f t="shared" si="253"/>
        <v>0</v>
      </c>
      <c r="AK588" s="194">
        <f t="shared" si="253"/>
        <v>0</v>
      </c>
      <c r="AL588" s="194">
        <f t="shared" si="253"/>
        <v>0</v>
      </c>
      <c r="AM588" s="194">
        <f t="shared" si="253"/>
        <v>0</v>
      </c>
      <c r="AN588" s="194">
        <f t="shared" si="253"/>
        <v>0</v>
      </c>
      <c r="AO588" s="194">
        <f t="shared" si="253"/>
        <v>0</v>
      </c>
      <c r="AP588" s="194">
        <f t="shared" si="253"/>
        <v>0</v>
      </c>
      <c r="AQ588" s="194">
        <f t="shared" si="253"/>
        <v>0</v>
      </c>
      <c r="AR588" s="194">
        <f t="shared" si="253"/>
        <v>0</v>
      </c>
      <c r="AS588" s="194">
        <f t="shared" si="253"/>
        <v>0</v>
      </c>
      <c r="AT588" s="194">
        <f t="shared" si="253"/>
        <v>0</v>
      </c>
      <c r="AU588" s="176">
        <f t="shared" si="253"/>
        <v>0</v>
      </c>
      <c r="AV588" s="329"/>
    </row>
    <row r="589" spans="1:48" ht="15.75" customHeight="1" x14ac:dyDescent="0.25">
      <c r="A589" s="529"/>
      <c r="B589" s="520" t="s">
        <v>664</v>
      </c>
      <c r="C589" s="603" t="s">
        <v>665</v>
      </c>
      <c r="D589" s="523" t="s">
        <v>660</v>
      </c>
      <c r="E589" s="516" t="s">
        <v>666</v>
      </c>
      <c r="F589" s="83" t="s">
        <v>18</v>
      </c>
      <c r="G589" s="83" t="s">
        <v>20</v>
      </c>
      <c r="H589" s="83" t="s">
        <v>296</v>
      </c>
      <c r="I589" s="83" t="s">
        <v>296</v>
      </c>
      <c r="J589" s="507">
        <v>2023</v>
      </c>
      <c r="K589" s="507">
        <v>2025</v>
      </c>
      <c r="L589" s="510">
        <v>2.0830000000000002</v>
      </c>
      <c r="M589" s="510">
        <v>0</v>
      </c>
      <c r="N589" s="87">
        <v>0</v>
      </c>
      <c r="O589" s="87">
        <v>0</v>
      </c>
      <c r="P589" s="87">
        <v>0</v>
      </c>
      <c r="Q589" s="87">
        <v>0</v>
      </c>
      <c r="R589" s="87">
        <v>0</v>
      </c>
      <c r="S589" s="87">
        <v>0</v>
      </c>
      <c r="T589" s="87">
        <v>0</v>
      </c>
      <c r="U589" s="84">
        <f>SUM(N589:T589)</f>
        <v>0</v>
      </c>
      <c r="V589" s="171" t="s">
        <v>3</v>
      </c>
      <c r="W589" s="208">
        <v>0</v>
      </c>
      <c r="X589" s="208">
        <v>0</v>
      </c>
      <c r="Y589" s="208">
        <v>0</v>
      </c>
      <c r="Z589" s="208">
        <v>0</v>
      </c>
      <c r="AA589" s="208">
        <v>0</v>
      </c>
      <c r="AB589" s="208">
        <v>0</v>
      </c>
      <c r="AC589" s="208">
        <v>0</v>
      </c>
      <c r="AD589" s="208">
        <v>0</v>
      </c>
      <c r="AE589" s="208">
        <v>0</v>
      </c>
      <c r="AF589" s="208">
        <v>0</v>
      </c>
      <c r="AG589" s="208">
        <v>0</v>
      </c>
      <c r="AH589" s="87">
        <v>0</v>
      </c>
      <c r="AI589" s="87">
        <v>0</v>
      </c>
      <c r="AJ589" s="87">
        <v>0</v>
      </c>
      <c r="AK589" s="208">
        <v>0</v>
      </c>
      <c r="AL589" s="208">
        <v>0</v>
      </c>
      <c r="AM589" s="208">
        <v>0</v>
      </c>
      <c r="AN589" s="208">
        <v>0</v>
      </c>
      <c r="AO589" s="208">
        <v>0</v>
      </c>
      <c r="AP589" s="208">
        <v>0</v>
      </c>
      <c r="AQ589" s="208">
        <v>0</v>
      </c>
      <c r="AR589" s="208">
        <v>0</v>
      </c>
      <c r="AS589" s="208">
        <v>0</v>
      </c>
      <c r="AT589" s="208">
        <v>0</v>
      </c>
      <c r="AU589" s="87">
        <v>0</v>
      </c>
      <c r="AV589" s="303"/>
    </row>
    <row r="590" spans="1:48" ht="18.75" customHeight="1" x14ac:dyDescent="0.25">
      <c r="A590" s="529"/>
      <c r="B590" s="521"/>
      <c r="C590" s="603"/>
      <c r="D590" s="524"/>
      <c r="E590" s="517"/>
      <c r="F590" s="83" t="s">
        <v>19</v>
      </c>
      <c r="G590" s="83" t="s">
        <v>22</v>
      </c>
      <c r="H590" s="83" t="s">
        <v>296</v>
      </c>
      <c r="I590" s="83" t="s">
        <v>296</v>
      </c>
      <c r="J590" s="508"/>
      <c r="K590" s="508"/>
      <c r="L590" s="511"/>
      <c r="M590" s="511"/>
      <c r="N590" s="87">
        <v>0</v>
      </c>
      <c r="O590" s="87">
        <v>0</v>
      </c>
      <c r="P590" s="87">
        <v>0</v>
      </c>
      <c r="Q590" s="87">
        <v>0</v>
      </c>
      <c r="R590" s="87">
        <v>0.25</v>
      </c>
      <c r="S590" s="87">
        <v>0.91678999999999999</v>
      </c>
      <c r="T590" s="87">
        <v>0.91678999999999999</v>
      </c>
      <c r="U590" s="84">
        <f t="shared" ref="U590:U594" si="254">SUM(N590:T590)</f>
        <v>2.08358</v>
      </c>
      <c r="V590" s="172" t="s">
        <v>8</v>
      </c>
      <c r="W590" s="208">
        <v>0</v>
      </c>
      <c r="X590" s="208">
        <v>0</v>
      </c>
      <c r="Y590" s="208">
        <v>0</v>
      </c>
      <c r="Z590" s="208">
        <v>0</v>
      </c>
      <c r="AA590" s="208">
        <v>0</v>
      </c>
      <c r="AB590" s="208">
        <v>0</v>
      </c>
      <c r="AC590" s="208">
        <v>0</v>
      </c>
      <c r="AD590" s="208">
        <v>0</v>
      </c>
      <c r="AE590" s="208">
        <v>0</v>
      </c>
      <c r="AF590" s="208">
        <v>0</v>
      </c>
      <c r="AG590" s="208">
        <v>0</v>
      </c>
      <c r="AH590" s="87">
        <v>0</v>
      </c>
      <c r="AI590" s="87">
        <v>0</v>
      </c>
      <c r="AJ590" s="87">
        <v>0</v>
      </c>
      <c r="AK590" s="208">
        <v>0</v>
      </c>
      <c r="AL590" s="208">
        <v>0</v>
      </c>
      <c r="AM590" s="208">
        <v>0</v>
      </c>
      <c r="AN590" s="208">
        <v>0</v>
      </c>
      <c r="AO590" s="208">
        <v>0</v>
      </c>
      <c r="AP590" s="208">
        <v>0</v>
      </c>
      <c r="AQ590" s="208">
        <v>0</v>
      </c>
      <c r="AR590" s="208">
        <v>0</v>
      </c>
      <c r="AS590" s="208">
        <v>0</v>
      </c>
      <c r="AT590" s="208">
        <v>0</v>
      </c>
      <c r="AU590" s="87">
        <v>0</v>
      </c>
      <c r="AV590" s="303"/>
    </row>
    <row r="591" spans="1:48" ht="20.25" customHeight="1" x14ac:dyDescent="0.25">
      <c r="A591" s="529"/>
      <c r="B591" s="521"/>
      <c r="C591" s="603"/>
      <c r="D591" s="524"/>
      <c r="E591" s="517"/>
      <c r="F591" s="513" t="s">
        <v>39</v>
      </c>
      <c r="G591" s="513" t="s">
        <v>21</v>
      </c>
      <c r="H591" s="513" t="s">
        <v>316</v>
      </c>
      <c r="I591" s="513" t="s">
        <v>365</v>
      </c>
      <c r="J591" s="508"/>
      <c r="K591" s="508"/>
      <c r="L591" s="511"/>
      <c r="M591" s="511"/>
      <c r="N591" s="87">
        <v>0</v>
      </c>
      <c r="O591" s="87">
        <v>0</v>
      </c>
      <c r="P591" s="87">
        <v>0</v>
      </c>
      <c r="Q591" s="87">
        <v>0</v>
      </c>
      <c r="R591" s="87">
        <v>0</v>
      </c>
      <c r="S591" s="87">
        <v>0</v>
      </c>
      <c r="T591" s="87">
        <v>0</v>
      </c>
      <c r="U591" s="84">
        <f>SUM(N591:T591)</f>
        <v>0</v>
      </c>
      <c r="V591" s="171" t="s">
        <v>50</v>
      </c>
      <c r="W591" s="208">
        <v>0</v>
      </c>
      <c r="X591" s="208">
        <v>0</v>
      </c>
      <c r="Y591" s="208">
        <v>0</v>
      </c>
      <c r="Z591" s="208">
        <v>0</v>
      </c>
      <c r="AA591" s="208">
        <v>0</v>
      </c>
      <c r="AB591" s="208">
        <v>0</v>
      </c>
      <c r="AC591" s="208">
        <v>0</v>
      </c>
      <c r="AD591" s="208">
        <v>0</v>
      </c>
      <c r="AE591" s="208">
        <v>0</v>
      </c>
      <c r="AF591" s="208">
        <v>0</v>
      </c>
      <c r="AG591" s="208">
        <v>0</v>
      </c>
      <c r="AH591" s="87">
        <v>0</v>
      </c>
      <c r="AI591" s="87">
        <v>0</v>
      </c>
      <c r="AJ591" s="87">
        <v>0</v>
      </c>
      <c r="AK591" s="208">
        <v>0</v>
      </c>
      <c r="AL591" s="208">
        <v>0</v>
      </c>
      <c r="AM591" s="208">
        <v>0</v>
      </c>
      <c r="AN591" s="208">
        <v>0</v>
      </c>
      <c r="AO591" s="208">
        <v>0</v>
      </c>
      <c r="AP591" s="208">
        <v>0</v>
      </c>
      <c r="AQ591" s="208">
        <v>0</v>
      </c>
      <c r="AR591" s="208">
        <v>0</v>
      </c>
      <c r="AS591" s="208">
        <v>0</v>
      </c>
      <c r="AT591" s="208">
        <v>0</v>
      </c>
      <c r="AU591" s="87">
        <v>0</v>
      </c>
      <c r="AV591" s="303"/>
    </row>
    <row r="592" spans="1:48" ht="15.75" customHeight="1" x14ac:dyDescent="0.25">
      <c r="A592" s="529"/>
      <c r="B592" s="521"/>
      <c r="C592" s="603"/>
      <c r="D592" s="524"/>
      <c r="E592" s="517"/>
      <c r="F592" s="514"/>
      <c r="G592" s="514"/>
      <c r="H592" s="514"/>
      <c r="I592" s="514"/>
      <c r="J592" s="508"/>
      <c r="K592" s="508"/>
      <c r="L592" s="511"/>
      <c r="M592" s="511"/>
      <c r="N592" s="87">
        <v>0</v>
      </c>
      <c r="O592" s="87">
        <v>0</v>
      </c>
      <c r="P592" s="87">
        <v>0</v>
      </c>
      <c r="Q592" s="87">
        <v>0</v>
      </c>
      <c r="R592" s="87">
        <v>0</v>
      </c>
      <c r="S592" s="87">
        <v>0</v>
      </c>
      <c r="T592" s="87">
        <v>0</v>
      </c>
      <c r="U592" s="84">
        <f t="shared" si="254"/>
        <v>0</v>
      </c>
      <c r="V592" s="171" t="s">
        <v>51</v>
      </c>
      <c r="W592" s="208">
        <v>0</v>
      </c>
      <c r="X592" s="208">
        <v>0</v>
      </c>
      <c r="Y592" s="208">
        <v>0</v>
      </c>
      <c r="Z592" s="208">
        <v>0</v>
      </c>
      <c r="AA592" s="208">
        <v>0</v>
      </c>
      <c r="AB592" s="208">
        <v>0</v>
      </c>
      <c r="AC592" s="208">
        <v>0</v>
      </c>
      <c r="AD592" s="208">
        <v>0</v>
      </c>
      <c r="AE592" s="208">
        <v>0</v>
      </c>
      <c r="AF592" s="208">
        <v>0</v>
      </c>
      <c r="AG592" s="208">
        <v>0</v>
      </c>
      <c r="AH592" s="87">
        <v>0</v>
      </c>
      <c r="AI592" s="87">
        <v>0</v>
      </c>
      <c r="AJ592" s="87">
        <v>0</v>
      </c>
      <c r="AK592" s="208">
        <v>0</v>
      </c>
      <c r="AL592" s="208">
        <v>0</v>
      </c>
      <c r="AM592" s="208">
        <v>0</v>
      </c>
      <c r="AN592" s="208">
        <v>0</v>
      </c>
      <c r="AO592" s="208">
        <v>0</v>
      </c>
      <c r="AP592" s="208">
        <v>0</v>
      </c>
      <c r="AQ592" s="208">
        <v>0</v>
      </c>
      <c r="AR592" s="208">
        <v>0</v>
      </c>
      <c r="AS592" s="208">
        <v>0</v>
      </c>
      <c r="AT592" s="208">
        <v>0</v>
      </c>
      <c r="AU592" s="87">
        <v>0</v>
      </c>
      <c r="AV592" s="303"/>
    </row>
    <row r="593" spans="1:48" x14ac:dyDescent="0.25">
      <c r="A593" s="529"/>
      <c r="B593" s="521"/>
      <c r="C593" s="603"/>
      <c r="D593" s="524"/>
      <c r="E593" s="517"/>
      <c r="F593" s="514"/>
      <c r="G593" s="514"/>
      <c r="H593" s="514"/>
      <c r="I593" s="514"/>
      <c r="J593" s="508"/>
      <c r="K593" s="508"/>
      <c r="L593" s="511"/>
      <c r="M593" s="511"/>
      <c r="N593" s="87">
        <v>0</v>
      </c>
      <c r="O593" s="87">
        <v>0</v>
      </c>
      <c r="P593" s="87">
        <v>0</v>
      </c>
      <c r="Q593" s="87">
        <v>0</v>
      </c>
      <c r="R593" s="87">
        <v>0</v>
      </c>
      <c r="S593" s="87">
        <v>0</v>
      </c>
      <c r="T593" s="87">
        <v>0</v>
      </c>
      <c r="U593" s="84">
        <f t="shared" si="254"/>
        <v>0</v>
      </c>
      <c r="V593" s="171" t="s">
        <v>52</v>
      </c>
      <c r="W593" s="208">
        <v>0</v>
      </c>
      <c r="X593" s="208">
        <v>0</v>
      </c>
      <c r="Y593" s="208">
        <v>0</v>
      </c>
      <c r="Z593" s="208">
        <v>0</v>
      </c>
      <c r="AA593" s="208">
        <v>0</v>
      </c>
      <c r="AB593" s="208">
        <v>0</v>
      </c>
      <c r="AC593" s="208">
        <v>0</v>
      </c>
      <c r="AD593" s="208">
        <v>0</v>
      </c>
      <c r="AE593" s="208">
        <v>0</v>
      </c>
      <c r="AF593" s="208">
        <v>0</v>
      </c>
      <c r="AG593" s="208">
        <v>0</v>
      </c>
      <c r="AH593" s="87">
        <v>0</v>
      </c>
      <c r="AI593" s="87">
        <v>0</v>
      </c>
      <c r="AJ593" s="87">
        <v>0</v>
      </c>
      <c r="AK593" s="208">
        <v>0</v>
      </c>
      <c r="AL593" s="208">
        <v>0</v>
      </c>
      <c r="AM593" s="208">
        <v>0</v>
      </c>
      <c r="AN593" s="208">
        <v>0</v>
      </c>
      <c r="AO593" s="208">
        <v>0</v>
      </c>
      <c r="AP593" s="208">
        <v>0</v>
      </c>
      <c r="AQ593" s="208">
        <v>0</v>
      </c>
      <c r="AR593" s="208">
        <v>0</v>
      </c>
      <c r="AS593" s="208">
        <v>0</v>
      </c>
      <c r="AT593" s="208">
        <v>0</v>
      </c>
      <c r="AU593" s="87">
        <v>0</v>
      </c>
      <c r="AV593" s="303"/>
    </row>
    <row r="594" spans="1:48" x14ac:dyDescent="0.25">
      <c r="A594" s="530"/>
      <c r="B594" s="522"/>
      <c r="C594" s="603"/>
      <c r="D594" s="525"/>
      <c r="E594" s="518"/>
      <c r="F594" s="515"/>
      <c r="G594" s="515"/>
      <c r="H594" s="515"/>
      <c r="I594" s="515"/>
      <c r="J594" s="509"/>
      <c r="K594" s="509"/>
      <c r="L594" s="512"/>
      <c r="M594" s="512"/>
      <c r="N594" s="89">
        <f>SUM(N589:N593)</f>
        <v>0</v>
      </c>
      <c r="O594" s="89">
        <f t="shared" ref="O594:T594" si="255">SUM(O589:O593)</f>
        <v>0</v>
      </c>
      <c r="P594" s="89">
        <f t="shared" si="255"/>
        <v>0</v>
      </c>
      <c r="Q594" s="176">
        <f t="shared" si="255"/>
        <v>0</v>
      </c>
      <c r="R594" s="176">
        <f t="shared" si="255"/>
        <v>0.25</v>
      </c>
      <c r="S594" s="176">
        <f t="shared" si="255"/>
        <v>0.91678999999999999</v>
      </c>
      <c r="T594" s="176">
        <f t="shared" si="255"/>
        <v>0.91678999999999999</v>
      </c>
      <c r="U594" s="177">
        <f t="shared" si="254"/>
        <v>2.08358</v>
      </c>
      <c r="V594" s="178" t="s">
        <v>11</v>
      </c>
      <c r="W594" s="194">
        <f t="shared" ref="W594:AU594" si="256">SUM(W589:W593)</f>
        <v>0</v>
      </c>
      <c r="X594" s="194">
        <f t="shared" si="256"/>
        <v>0</v>
      </c>
      <c r="Y594" s="194">
        <f t="shared" si="256"/>
        <v>0</v>
      </c>
      <c r="Z594" s="194">
        <f t="shared" si="256"/>
        <v>0</v>
      </c>
      <c r="AA594" s="194">
        <f t="shared" si="256"/>
        <v>0</v>
      </c>
      <c r="AB594" s="194">
        <f t="shared" si="256"/>
        <v>0</v>
      </c>
      <c r="AC594" s="194">
        <f t="shared" si="256"/>
        <v>0</v>
      </c>
      <c r="AD594" s="194">
        <f t="shared" si="256"/>
        <v>0</v>
      </c>
      <c r="AE594" s="194">
        <f t="shared" si="256"/>
        <v>0</v>
      </c>
      <c r="AF594" s="194">
        <f t="shared" si="256"/>
        <v>0</v>
      </c>
      <c r="AG594" s="194">
        <f t="shared" si="256"/>
        <v>0</v>
      </c>
      <c r="AH594" s="176">
        <f t="shared" si="256"/>
        <v>0</v>
      </c>
      <c r="AI594" s="176">
        <f t="shared" si="256"/>
        <v>0</v>
      </c>
      <c r="AJ594" s="176">
        <f t="shared" si="256"/>
        <v>0</v>
      </c>
      <c r="AK594" s="194">
        <f t="shared" si="256"/>
        <v>0</v>
      </c>
      <c r="AL594" s="194">
        <f t="shared" si="256"/>
        <v>0</v>
      </c>
      <c r="AM594" s="194">
        <f t="shared" si="256"/>
        <v>0</v>
      </c>
      <c r="AN594" s="194">
        <f t="shared" si="256"/>
        <v>0</v>
      </c>
      <c r="AO594" s="194">
        <f t="shared" si="256"/>
        <v>0</v>
      </c>
      <c r="AP594" s="194">
        <f t="shared" si="256"/>
        <v>0</v>
      </c>
      <c r="AQ594" s="194">
        <f t="shared" si="256"/>
        <v>0</v>
      </c>
      <c r="AR594" s="194">
        <f t="shared" si="256"/>
        <v>0</v>
      </c>
      <c r="AS594" s="194">
        <f t="shared" si="256"/>
        <v>0</v>
      </c>
      <c r="AT594" s="194">
        <f t="shared" si="256"/>
        <v>0</v>
      </c>
      <c r="AU594" s="176">
        <f t="shared" si="256"/>
        <v>0</v>
      </c>
      <c r="AV594" s="329"/>
    </row>
    <row r="595" spans="1:48" ht="15.75" hidden="1" customHeight="1" x14ac:dyDescent="0.25">
      <c r="A595" s="180"/>
      <c r="B595" s="595" t="s">
        <v>667</v>
      </c>
      <c r="C595" s="596"/>
      <c r="D595" s="596"/>
      <c r="E595" s="596"/>
      <c r="F595" s="596"/>
      <c r="G595" s="596"/>
      <c r="H595" s="596"/>
      <c r="I595" s="596"/>
      <c r="J595" s="596"/>
      <c r="K595" s="596"/>
      <c r="L595" s="596"/>
      <c r="M595" s="596"/>
      <c r="N595" s="596"/>
      <c r="O595" s="596"/>
      <c r="P595" s="596"/>
      <c r="Q595" s="596"/>
      <c r="R595" s="596"/>
      <c r="S595" s="596"/>
      <c r="T595" s="596"/>
      <c r="U595" s="596"/>
      <c r="V595" s="596"/>
      <c r="W595" s="408"/>
      <c r="X595" s="408"/>
      <c r="Y595" s="408"/>
      <c r="Z595" s="408"/>
      <c r="AA595" s="408"/>
      <c r="AB595" s="408"/>
      <c r="AC595" s="408"/>
      <c r="AD595" s="408"/>
      <c r="AE595" s="408"/>
      <c r="AF595" s="408"/>
      <c r="AG595" s="408"/>
      <c r="AH595" s="408"/>
      <c r="AI595" s="408"/>
      <c r="AJ595" s="408"/>
      <c r="AK595" s="408"/>
      <c r="AL595" s="408"/>
      <c r="AM595" s="408"/>
      <c r="AN595" s="408"/>
      <c r="AO595" s="408"/>
      <c r="AP595" s="408"/>
      <c r="AQ595" s="408"/>
      <c r="AR595" s="408"/>
      <c r="AS595" s="408"/>
      <c r="AT595" s="408"/>
      <c r="AU595" s="408"/>
      <c r="AV595" s="409"/>
    </row>
    <row r="596" spans="1:48" ht="19.5" hidden="1" customHeight="1" x14ac:dyDescent="0.25">
      <c r="A596" s="503" t="s">
        <v>626</v>
      </c>
      <c r="B596" s="504"/>
      <c r="C596" s="504"/>
      <c r="D596" s="504"/>
      <c r="E596" s="504"/>
      <c r="F596" s="504"/>
      <c r="G596" s="504"/>
      <c r="H596" s="504"/>
      <c r="I596" s="504"/>
      <c r="J596" s="504"/>
      <c r="K596" s="504"/>
      <c r="L596" s="504"/>
      <c r="M596" s="504"/>
      <c r="N596" s="504"/>
      <c r="O596" s="504"/>
      <c r="P596" s="504"/>
      <c r="Q596" s="504"/>
      <c r="R596" s="504"/>
      <c r="S596" s="504"/>
      <c r="T596" s="504"/>
      <c r="U596" s="504"/>
      <c r="V596" s="504"/>
      <c r="W596" s="505"/>
      <c r="X596" s="505"/>
      <c r="Y596" s="505"/>
      <c r="Z596" s="505"/>
      <c r="AA596" s="505"/>
      <c r="AB596" s="505"/>
      <c r="AC596" s="505"/>
      <c r="AD596" s="505"/>
      <c r="AE596" s="505"/>
      <c r="AF596" s="505"/>
      <c r="AG596" s="505"/>
      <c r="AH596" s="505"/>
      <c r="AI596" s="505"/>
      <c r="AJ596" s="505"/>
      <c r="AK596" s="505"/>
      <c r="AL596" s="505"/>
      <c r="AM596" s="505"/>
      <c r="AN596" s="505"/>
      <c r="AO596" s="505"/>
      <c r="AP596" s="505"/>
      <c r="AQ596" s="505"/>
      <c r="AR596" s="505"/>
      <c r="AS596" s="505"/>
      <c r="AT596" s="505"/>
      <c r="AU596" s="505"/>
      <c r="AV596" s="506"/>
    </row>
    <row r="597" spans="1:48" ht="15.75" customHeight="1" x14ac:dyDescent="0.25">
      <c r="A597" s="531" t="s">
        <v>53</v>
      </c>
      <c r="B597" s="534" t="s">
        <v>668</v>
      </c>
      <c r="C597" s="603" t="s">
        <v>669</v>
      </c>
      <c r="D597" s="523" t="s">
        <v>660</v>
      </c>
      <c r="E597" s="516" t="s">
        <v>629</v>
      </c>
      <c r="F597" s="83" t="s">
        <v>18</v>
      </c>
      <c r="G597" s="83" t="s">
        <v>20</v>
      </c>
      <c r="H597" s="83" t="s">
        <v>366</v>
      </c>
      <c r="I597" s="83" t="s">
        <v>670</v>
      </c>
      <c r="J597" s="507">
        <v>2022</v>
      </c>
      <c r="K597" s="507">
        <v>2023</v>
      </c>
      <c r="L597" s="510">
        <v>364.64400000000001</v>
      </c>
      <c r="M597" s="510">
        <f>Q602+R602+S602+T602</f>
        <v>358.03521999999998</v>
      </c>
      <c r="N597" s="84">
        <v>0</v>
      </c>
      <c r="O597" s="84">
        <v>0</v>
      </c>
      <c r="P597" s="84">
        <v>0</v>
      </c>
      <c r="Q597" s="84">
        <v>0</v>
      </c>
      <c r="R597" s="84">
        <v>0</v>
      </c>
      <c r="S597" s="84">
        <v>0</v>
      </c>
      <c r="T597" s="84">
        <v>0</v>
      </c>
      <c r="U597" s="84">
        <f>SUM(N597:T597)</f>
        <v>0</v>
      </c>
      <c r="V597" s="171" t="s">
        <v>3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193">
        <v>0</v>
      </c>
      <c r="AD597" s="193">
        <v>0</v>
      </c>
      <c r="AE597" s="193">
        <v>0</v>
      </c>
      <c r="AF597" s="193">
        <v>0</v>
      </c>
      <c r="AG597" s="193">
        <v>0</v>
      </c>
      <c r="AH597" s="84">
        <v>0</v>
      </c>
      <c r="AI597" s="84">
        <v>0</v>
      </c>
      <c r="AJ597" s="84">
        <v>0</v>
      </c>
      <c r="AK597" s="193">
        <v>0</v>
      </c>
      <c r="AL597" s="193">
        <v>0</v>
      </c>
      <c r="AM597" s="193">
        <v>0</v>
      </c>
      <c r="AN597" s="193">
        <v>0</v>
      </c>
      <c r="AO597" s="193">
        <v>0</v>
      </c>
      <c r="AP597" s="193">
        <v>0</v>
      </c>
      <c r="AQ597" s="193">
        <v>0</v>
      </c>
      <c r="AR597" s="193">
        <v>0</v>
      </c>
      <c r="AS597" s="193">
        <v>0</v>
      </c>
      <c r="AT597" s="193">
        <v>0</v>
      </c>
      <c r="AU597" s="84">
        <v>0</v>
      </c>
      <c r="AV597" s="583" t="s">
        <v>996</v>
      </c>
    </row>
    <row r="598" spans="1:48" ht="15.75" customHeight="1" x14ac:dyDescent="0.25">
      <c r="A598" s="532"/>
      <c r="B598" s="535"/>
      <c r="C598" s="603"/>
      <c r="D598" s="524"/>
      <c r="E598" s="517"/>
      <c r="F598" s="83" t="s">
        <v>19</v>
      </c>
      <c r="G598" s="83" t="s">
        <v>22</v>
      </c>
      <c r="H598" s="83" t="s">
        <v>671</v>
      </c>
      <c r="I598" s="83" t="s">
        <v>671</v>
      </c>
      <c r="J598" s="508"/>
      <c r="K598" s="508"/>
      <c r="L598" s="511"/>
      <c r="M598" s="511"/>
      <c r="N598" s="87">
        <v>0</v>
      </c>
      <c r="O598" s="86">
        <v>0</v>
      </c>
      <c r="P598" s="86">
        <v>2.2950000000000002E-2</v>
      </c>
      <c r="Q598" s="87">
        <v>70</v>
      </c>
      <c r="R598" s="87">
        <v>125</v>
      </c>
      <c r="S598" s="87">
        <v>80.999179999999996</v>
      </c>
      <c r="T598" s="87">
        <v>55.811</v>
      </c>
      <c r="U598" s="84">
        <f t="shared" ref="U598:U602" si="257">SUM(N598:T598)</f>
        <v>331.83312999999993</v>
      </c>
      <c r="V598" s="172" t="s">
        <v>8</v>
      </c>
      <c r="W598" s="208">
        <v>70000</v>
      </c>
      <c r="X598" s="208">
        <v>0</v>
      </c>
      <c r="Y598" s="208">
        <v>0</v>
      </c>
      <c r="Z598" s="208">
        <v>0</v>
      </c>
      <c r="AA598" s="208">
        <v>0</v>
      </c>
      <c r="AB598" s="208">
        <v>0</v>
      </c>
      <c r="AC598" s="208">
        <v>0</v>
      </c>
      <c r="AD598" s="208">
        <v>0</v>
      </c>
      <c r="AE598" s="208">
        <v>0</v>
      </c>
      <c r="AF598" s="208">
        <v>0</v>
      </c>
      <c r="AG598" s="208">
        <v>0</v>
      </c>
      <c r="AH598" s="87">
        <v>0</v>
      </c>
      <c r="AI598" s="87">
        <v>0</v>
      </c>
      <c r="AJ598" s="87">
        <v>0</v>
      </c>
      <c r="AK598" s="208">
        <v>0</v>
      </c>
      <c r="AL598" s="208">
        <v>0</v>
      </c>
      <c r="AM598" s="208">
        <v>0</v>
      </c>
      <c r="AN598" s="208">
        <v>0</v>
      </c>
      <c r="AO598" s="208">
        <v>0</v>
      </c>
      <c r="AP598" s="208">
        <v>0</v>
      </c>
      <c r="AQ598" s="208">
        <v>0</v>
      </c>
      <c r="AR598" s="208">
        <v>0</v>
      </c>
      <c r="AS598" s="208">
        <v>0</v>
      </c>
      <c r="AT598" s="208">
        <v>0</v>
      </c>
      <c r="AU598" s="87">
        <v>0</v>
      </c>
      <c r="AV598" s="584"/>
    </row>
    <row r="599" spans="1:48" ht="19.5" customHeight="1" x14ac:dyDescent="0.25">
      <c r="A599" s="532"/>
      <c r="B599" s="535"/>
      <c r="C599" s="603"/>
      <c r="D599" s="524"/>
      <c r="E599" s="517"/>
      <c r="F599" s="83" t="s">
        <v>39</v>
      </c>
      <c r="G599" s="83" t="s">
        <v>21</v>
      </c>
      <c r="H599" s="513" t="s">
        <v>380</v>
      </c>
      <c r="I599" s="513" t="s">
        <v>672</v>
      </c>
      <c r="J599" s="508"/>
      <c r="K599" s="508"/>
      <c r="L599" s="511"/>
      <c r="M599" s="511"/>
      <c r="N599" s="84">
        <v>0</v>
      </c>
      <c r="O599" s="84">
        <v>0</v>
      </c>
      <c r="P599" s="84">
        <v>0</v>
      </c>
      <c r="Q599" s="84">
        <v>0</v>
      </c>
      <c r="R599" s="84">
        <v>0.37725999999999998</v>
      </c>
      <c r="S599" s="84">
        <v>0.65937000000000001</v>
      </c>
      <c r="T599" s="87">
        <v>25.188410000000001</v>
      </c>
      <c r="U599" s="84">
        <f>SUM(N599:T599)</f>
        <v>26.22504</v>
      </c>
      <c r="V599" s="171" t="s">
        <v>50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193">
        <v>0</v>
      </c>
      <c r="AD599" s="193">
        <v>0</v>
      </c>
      <c r="AE599" s="193">
        <v>0</v>
      </c>
      <c r="AF599" s="193">
        <v>0</v>
      </c>
      <c r="AG599" s="193">
        <v>0</v>
      </c>
      <c r="AH599" s="84">
        <v>0</v>
      </c>
      <c r="AI599" s="84">
        <v>0</v>
      </c>
      <c r="AJ599" s="84">
        <v>0</v>
      </c>
      <c r="AK599" s="193">
        <v>0</v>
      </c>
      <c r="AL599" s="193">
        <v>0</v>
      </c>
      <c r="AM599" s="193">
        <v>0</v>
      </c>
      <c r="AN599" s="193">
        <v>0</v>
      </c>
      <c r="AO599" s="193">
        <v>0</v>
      </c>
      <c r="AP599" s="193">
        <v>0</v>
      </c>
      <c r="AQ599" s="193">
        <v>0</v>
      </c>
      <c r="AR599" s="193">
        <v>0</v>
      </c>
      <c r="AS599" s="193">
        <v>0</v>
      </c>
      <c r="AT599" s="193">
        <v>0</v>
      </c>
      <c r="AU599" s="84">
        <v>0</v>
      </c>
      <c r="AV599" s="584"/>
    </row>
    <row r="600" spans="1:48" x14ac:dyDescent="0.25">
      <c r="A600" s="532"/>
      <c r="B600" s="535"/>
      <c r="C600" s="603"/>
      <c r="D600" s="524"/>
      <c r="E600" s="517"/>
      <c r="F600" s="83"/>
      <c r="G600" s="83"/>
      <c r="H600" s="514"/>
      <c r="I600" s="514"/>
      <c r="J600" s="508"/>
      <c r="K600" s="508"/>
      <c r="L600" s="511"/>
      <c r="M600" s="511"/>
      <c r="N600" s="84">
        <v>0</v>
      </c>
      <c r="O600" s="84">
        <v>0</v>
      </c>
      <c r="P600" s="84">
        <v>0</v>
      </c>
      <c r="Q600" s="84">
        <v>0</v>
      </c>
      <c r="R600" s="84">
        <v>0</v>
      </c>
      <c r="S600" s="84">
        <v>0</v>
      </c>
      <c r="T600" s="84">
        <v>0</v>
      </c>
      <c r="U600" s="84">
        <f t="shared" si="257"/>
        <v>0</v>
      </c>
      <c r="V600" s="171" t="s">
        <v>51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193">
        <v>0</v>
      </c>
      <c r="AD600" s="193">
        <v>0</v>
      </c>
      <c r="AE600" s="193">
        <v>0</v>
      </c>
      <c r="AF600" s="193">
        <v>0</v>
      </c>
      <c r="AG600" s="193">
        <v>0</v>
      </c>
      <c r="AH600" s="84">
        <v>0</v>
      </c>
      <c r="AI600" s="84">
        <v>0</v>
      </c>
      <c r="AJ600" s="84">
        <v>0</v>
      </c>
      <c r="AK600" s="193">
        <v>0</v>
      </c>
      <c r="AL600" s="193">
        <v>0</v>
      </c>
      <c r="AM600" s="193">
        <v>0</v>
      </c>
      <c r="AN600" s="193">
        <v>0</v>
      </c>
      <c r="AO600" s="193">
        <v>0</v>
      </c>
      <c r="AP600" s="193">
        <v>0</v>
      </c>
      <c r="AQ600" s="193">
        <v>0</v>
      </c>
      <c r="AR600" s="193">
        <v>0</v>
      </c>
      <c r="AS600" s="193">
        <v>0</v>
      </c>
      <c r="AT600" s="193">
        <v>0</v>
      </c>
      <c r="AU600" s="84">
        <v>0</v>
      </c>
      <c r="AV600" s="584"/>
    </row>
    <row r="601" spans="1:48" x14ac:dyDescent="0.25">
      <c r="A601" s="532"/>
      <c r="B601" s="535"/>
      <c r="C601" s="603"/>
      <c r="D601" s="524"/>
      <c r="E601" s="517"/>
      <c r="F601" s="83"/>
      <c r="G601" s="83"/>
      <c r="H601" s="514"/>
      <c r="I601" s="514"/>
      <c r="J601" s="508"/>
      <c r="K601" s="508"/>
      <c r="L601" s="511"/>
      <c r="M601" s="511"/>
      <c r="N601" s="87">
        <v>0</v>
      </c>
      <c r="O601" s="87">
        <v>0</v>
      </c>
      <c r="P601" s="87">
        <v>0</v>
      </c>
      <c r="Q601" s="87">
        <v>0</v>
      </c>
      <c r="R601" s="87">
        <v>0</v>
      </c>
      <c r="S601" s="87">
        <v>0</v>
      </c>
      <c r="T601" s="87">
        <v>0</v>
      </c>
      <c r="U601" s="84">
        <f t="shared" si="257"/>
        <v>0</v>
      </c>
      <c r="V601" s="171" t="s">
        <v>52</v>
      </c>
      <c r="W601" s="208">
        <v>0</v>
      </c>
      <c r="X601" s="208">
        <v>0</v>
      </c>
      <c r="Y601" s="208">
        <v>0</v>
      </c>
      <c r="Z601" s="208">
        <v>0</v>
      </c>
      <c r="AA601" s="208">
        <v>0</v>
      </c>
      <c r="AB601" s="208">
        <v>0</v>
      </c>
      <c r="AC601" s="208">
        <v>0</v>
      </c>
      <c r="AD601" s="208">
        <v>0</v>
      </c>
      <c r="AE601" s="208">
        <v>0</v>
      </c>
      <c r="AF601" s="208">
        <v>0</v>
      </c>
      <c r="AG601" s="208">
        <v>0</v>
      </c>
      <c r="AH601" s="87">
        <v>0</v>
      </c>
      <c r="AI601" s="87">
        <v>0</v>
      </c>
      <c r="AJ601" s="87">
        <v>0</v>
      </c>
      <c r="AK601" s="208">
        <v>0</v>
      </c>
      <c r="AL601" s="208">
        <v>0</v>
      </c>
      <c r="AM601" s="208">
        <v>0</v>
      </c>
      <c r="AN601" s="208">
        <v>0</v>
      </c>
      <c r="AO601" s="208">
        <v>0</v>
      </c>
      <c r="AP601" s="208">
        <v>0</v>
      </c>
      <c r="AQ601" s="208">
        <v>0</v>
      </c>
      <c r="AR601" s="208">
        <v>0</v>
      </c>
      <c r="AS601" s="208">
        <v>0</v>
      </c>
      <c r="AT601" s="208">
        <v>0</v>
      </c>
      <c r="AU601" s="87">
        <v>0</v>
      </c>
      <c r="AV601" s="585"/>
    </row>
    <row r="602" spans="1:48" x14ac:dyDescent="0.25">
      <c r="A602" s="532"/>
      <c r="B602" s="536"/>
      <c r="C602" s="603"/>
      <c r="D602" s="525"/>
      <c r="E602" s="518"/>
      <c r="F602" s="92"/>
      <c r="G602" s="92"/>
      <c r="H602" s="515"/>
      <c r="I602" s="515"/>
      <c r="J602" s="509"/>
      <c r="K602" s="509"/>
      <c r="L602" s="512"/>
      <c r="M602" s="512"/>
      <c r="N602" s="89">
        <f>SUM(N597:N601)</f>
        <v>0</v>
      </c>
      <c r="O602" s="89">
        <f t="shared" ref="O602:T602" si="258">SUM(O597:O601)</f>
        <v>0</v>
      </c>
      <c r="P602" s="89">
        <f t="shared" si="258"/>
        <v>2.2950000000000002E-2</v>
      </c>
      <c r="Q602" s="176">
        <f t="shared" si="258"/>
        <v>70</v>
      </c>
      <c r="R602" s="176">
        <f t="shared" si="258"/>
        <v>125.37726000000001</v>
      </c>
      <c r="S602" s="176">
        <f t="shared" si="258"/>
        <v>81.658549999999991</v>
      </c>
      <c r="T602" s="176">
        <f t="shared" si="258"/>
        <v>80.999409999999997</v>
      </c>
      <c r="U602" s="177">
        <f t="shared" si="257"/>
        <v>358.05817000000002</v>
      </c>
      <c r="V602" s="178" t="s">
        <v>11</v>
      </c>
      <c r="W602" s="194">
        <f t="shared" ref="W602:AU602" si="259">SUM(W597:W601)</f>
        <v>70000</v>
      </c>
      <c r="X602" s="194">
        <f t="shared" si="259"/>
        <v>0</v>
      </c>
      <c r="Y602" s="194">
        <f t="shared" si="259"/>
        <v>0</v>
      </c>
      <c r="Z602" s="194">
        <f t="shared" si="259"/>
        <v>0</v>
      </c>
      <c r="AA602" s="194">
        <f t="shared" si="259"/>
        <v>0</v>
      </c>
      <c r="AB602" s="194">
        <f t="shared" si="259"/>
        <v>0</v>
      </c>
      <c r="AC602" s="194">
        <f t="shared" si="259"/>
        <v>0</v>
      </c>
      <c r="AD602" s="194">
        <f t="shared" si="259"/>
        <v>0</v>
      </c>
      <c r="AE602" s="194">
        <f t="shared" si="259"/>
        <v>0</v>
      </c>
      <c r="AF602" s="194">
        <f t="shared" si="259"/>
        <v>0</v>
      </c>
      <c r="AG602" s="194">
        <f t="shared" si="259"/>
        <v>0</v>
      </c>
      <c r="AH602" s="176">
        <f t="shared" si="259"/>
        <v>0</v>
      </c>
      <c r="AI602" s="176">
        <f t="shared" si="259"/>
        <v>0</v>
      </c>
      <c r="AJ602" s="176">
        <f t="shared" si="259"/>
        <v>0</v>
      </c>
      <c r="AK602" s="194">
        <f t="shared" si="259"/>
        <v>0</v>
      </c>
      <c r="AL602" s="194">
        <f t="shared" si="259"/>
        <v>0</v>
      </c>
      <c r="AM602" s="194">
        <f t="shared" si="259"/>
        <v>0</v>
      </c>
      <c r="AN602" s="194">
        <f t="shared" si="259"/>
        <v>0</v>
      </c>
      <c r="AO602" s="194">
        <f t="shared" si="259"/>
        <v>0</v>
      </c>
      <c r="AP602" s="194">
        <f t="shared" si="259"/>
        <v>0</v>
      </c>
      <c r="AQ602" s="194">
        <f t="shared" si="259"/>
        <v>0</v>
      </c>
      <c r="AR602" s="194">
        <f t="shared" si="259"/>
        <v>0</v>
      </c>
      <c r="AS602" s="194">
        <f t="shared" si="259"/>
        <v>0</v>
      </c>
      <c r="AT602" s="194">
        <f t="shared" si="259"/>
        <v>0</v>
      </c>
      <c r="AU602" s="176">
        <f t="shared" si="259"/>
        <v>0</v>
      </c>
      <c r="AV602" s="329"/>
    </row>
    <row r="603" spans="1:48" ht="15.75" customHeight="1" x14ac:dyDescent="0.25">
      <c r="A603" s="532"/>
      <c r="B603" s="520" t="s">
        <v>673</v>
      </c>
      <c r="C603" s="603" t="s">
        <v>674</v>
      </c>
      <c r="D603" s="523" t="s">
        <v>660</v>
      </c>
      <c r="E603" s="516" t="s">
        <v>675</v>
      </c>
      <c r="F603" s="83" t="s">
        <v>18</v>
      </c>
      <c r="G603" s="83" t="s">
        <v>20</v>
      </c>
      <c r="H603" s="83" t="s">
        <v>676</v>
      </c>
      <c r="I603" s="83" t="s">
        <v>676</v>
      </c>
      <c r="J603" s="507">
        <v>2023</v>
      </c>
      <c r="K603" s="507">
        <v>2023</v>
      </c>
      <c r="L603" s="510">
        <v>7.96</v>
      </c>
      <c r="M603" s="510">
        <f>Q609+R609+S609+T609</f>
        <v>7.9602299999999993</v>
      </c>
      <c r="N603" s="87">
        <v>0</v>
      </c>
      <c r="O603" s="87">
        <v>0</v>
      </c>
      <c r="P603" s="87">
        <v>0</v>
      </c>
      <c r="Q603" s="87">
        <v>0</v>
      </c>
      <c r="R603" s="87">
        <v>0</v>
      </c>
      <c r="S603" s="87">
        <v>0</v>
      </c>
      <c r="T603" s="87">
        <v>0</v>
      </c>
      <c r="U603" s="84">
        <f>SUM(N603:T603)</f>
        <v>0</v>
      </c>
      <c r="V603" s="171" t="s">
        <v>3</v>
      </c>
      <c r="W603" s="208">
        <v>0</v>
      </c>
      <c r="X603" s="208">
        <v>0</v>
      </c>
      <c r="Y603" s="208">
        <v>0</v>
      </c>
      <c r="Z603" s="208">
        <v>0</v>
      </c>
      <c r="AA603" s="208">
        <v>0</v>
      </c>
      <c r="AB603" s="208">
        <v>0</v>
      </c>
      <c r="AC603" s="208">
        <v>0</v>
      </c>
      <c r="AD603" s="208">
        <v>0</v>
      </c>
      <c r="AE603" s="208">
        <v>0</v>
      </c>
      <c r="AF603" s="208">
        <v>0</v>
      </c>
      <c r="AG603" s="208">
        <v>0</v>
      </c>
      <c r="AH603" s="87">
        <v>0</v>
      </c>
      <c r="AI603" s="87">
        <v>0</v>
      </c>
      <c r="AJ603" s="87">
        <v>0</v>
      </c>
      <c r="AK603" s="208">
        <v>0</v>
      </c>
      <c r="AL603" s="208">
        <v>0</v>
      </c>
      <c r="AM603" s="208">
        <v>0</v>
      </c>
      <c r="AN603" s="208">
        <v>0</v>
      </c>
      <c r="AO603" s="208">
        <v>0</v>
      </c>
      <c r="AP603" s="208">
        <v>0</v>
      </c>
      <c r="AQ603" s="208">
        <v>0</v>
      </c>
      <c r="AR603" s="208">
        <v>0</v>
      </c>
      <c r="AS603" s="208">
        <v>0</v>
      </c>
      <c r="AT603" s="208">
        <v>0</v>
      </c>
      <c r="AU603" s="87">
        <v>0</v>
      </c>
      <c r="AV603" s="303"/>
    </row>
    <row r="604" spans="1:48" ht="18.75" customHeight="1" x14ac:dyDescent="0.25">
      <c r="A604" s="532"/>
      <c r="B604" s="521"/>
      <c r="C604" s="603"/>
      <c r="D604" s="524"/>
      <c r="E604" s="517"/>
      <c r="F604" s="83" t="s">
        <v>19</v>
      </c>
      <c r="G604" s="83" t="s">
        <v>22</v>
      </c>
      <c r="H604" s="83" t="s">
        <v>677</v>
      </c>
      <c r="I604" s="83" t="s">
        <v>677</v>
      </c>
      <c r="J604" s="508"/>
      <c r="K604" s="508"/>
      <c r="L604" s="511"/>
      <c r="M604" s="511"/>
      <c r="N604" s="87">
        <v>0</v>
      </c>
      <c r="O604" s="87">
        <v>0</v>
      </c>
      <c r="P604" s="87">
        <v>0</v>
      </c>
      <c r="Q604" s="87">
        <v>0</v>
      </c>
      <c r="R604" s="87">
        <v>7.9602299999999993</v>
      </c>
      <c r="S604" s="87">
        <v>0</v>
      </c>
      <c r="T604" s="87">
        <v>0</v>
      </c>
      <c r="U604" s="84">
        <f>SUM(N604:T604)</f>
        <v>7.9602299999999993</v>
      </c>
      <c r="V604" s="172" t="s">
        <v>8</v>
      </c>
      <c r="W604" s="208">
        <v>0</v>
      </c>
      <c r="X604" s="208">
        <f>X605</f>
        <v>0</v>
      </c>
      <c r="Y604" s="208">
        <f t="shared" ref="Y604:AS604" si="260">Y605</f>
        <v>0</v>
      </c>
      <c r="Z604" s="208">
        <f t="shared" si="260"/>
        <v>0</v>
      </c>
      <c r="AA604" s="208">
        <f t="shared" si="260"/>
        <v>0</v>
      </c>
      <c r="AB604" s="208">
        <f t="shared" si="260"/>
        <v>0</v>
      </c>
      <c r="AC604" s="208">
        <f t="shared" si="260"/>
        <v>0</v>
      </c>
      <c r="AD604" s="208">
        <f t="shared" si="260"/>
        <v>0</v>
      </c>
      <c r="AE604" s="208">
        <f t="shared" si="260"/>
        <v>0</v>
      </c>
      <c r="AF604" s="208">
        <f t="shared" si="260"/>
        <v>0</v>
      </c>
      <c r="AG604" s="208">
        <f t="shared" si="260"/>
        <v>0</v>
      </c>
      <c r="AH604" s="208">
        <f t="shared" si="260"/>
        <v>0</v>
      </c>
      <c r="AI604" s="208">
        <f t="shared" si="260"/>
        <v>0</v>
      </c>
      <c r="AJ604" s="208">
        <f t="shared" si="260"/>
        <v>0</v>
      </c>
      <c r="AK604" s="208">
        <f t="shared" si="260"/>
        <v>28.65</v>
      </c>
      <c r="AL604" s="208">
        <f t="shared" si="260"/>
        <v>0</v>
      </c>
      <c r="AM604" s="208">
        <f t="shared" si="260"/>
        <v>0</v>
      </c>
      <c r="AN604" s="208">
        <f t="shared" si="260"/>
        <v>0</v>
      </c>
      <c r="AO604" s="208">
        <f t="shared" si="260"/>
        <v>0</v>
      </c>
      <c r="AP604" s="208">
        <f t="shared" si="260"/>
        <v>0</v>
      </c>
      <c r="AQ604" s="208">
        <f t="shared" si="260"/>
        <v>0</v>
      </c>
      <c r="AR604" s="208">
        <f t="shared" si="260"/>
        <v>0</v>
      </c>
      <c r="AS604" s="208">
        <f t="shared" si="260"/>
        <v>0</v>
      </c>
      <c r="AT604" s="208">
        <v>0</v>
      </c>
      <c r="AU604" s="87">
        <v>0</v>
      </c>
      <c r="AV604" s="303"/>
    </row>
    <row r="605" spans="1:48" s="276" customFormat="1" ht="30" hidden="1" customHeight="1" x14ac:dyDescent="0.2">
      <c r="A605" s="532"/>
      <c r="B605" s="521"/>
      <c r="C605" s="603"/>
      <c r="D605" s="524"/>
      <c r="E605" s="517"/>
      <c r="F605" s="286"/>
      <c r="G605" s="286"/>
      <c r="H605" s="286"/>
      <c r="I605" s="286"/>
      <c r="J605" s="508"/>
      <c r="K605" s="508"/>
      <c r="L605" s="511"/>
      <c r="M605" s="511"/>
      <c r="N605" s="282"/>
      <c r="O605" s="282"/>
      <c r="P605" s="282"/>
      <c r="Q605" s="282"/>
      <c r="R605" s="282"/>
      <c r="S605" s="282"/>
      <c r="T605" s="282"/>
      <c r="U605" s="283"/>
      <c r="V605" s="284" t="s">
        <v>969</v>
      </c>
      <c r="W605" s="285"/>
      <c r="X605" s="285"/>
      <c r="Y605" s="285"/>
      <c r="Z605" s="285"/>
      <c r="AA605" s="285"/>
      <c r="AB605" s="285"/>
      <c r="AC605" s="285"/>
      <c r="AD605" s="285"/>
      <c r="AE605" s="285"/>
      <c r="AF605" s="285"/>
      <c r="AG605" s="285"/>
      <c r="AH605" s="282"/>
      <c r="AI605" s="282"/>
      <c r="AJ605" s="282"/>
      <c r="AK605" s="285">
        <v>28.65</v>
      </c>
      <c r="AL605" s="285"/>
      <c r="AM605" s="285"/>
      <c r="AN605" s="285"/>
      <c r="AO605" s="285"/>
      <c r="AP605" s="285"/>
      <c r="AQ605" s="285"/>
      <c r="AR605" s="285"/>
      <c r="AS605" s="285"/>
      <c r="AT605" s="285"/>
      <c r="AU605" s="282"/>
      <c r="AV605" s="331"/>
    </row>
    <row r="606" spans="1:48" ht="15.75" customHeight="1" x14ac:dyDescent="0.25">
      <c r="A606" s="532"/>
      <c r="B606" s="521"/>
      <c r="C606" s="603"/>
      <c r="D606" s="524"/>
      <c r="E606" s="517"/>
      <c r="F606" s="513" t="s">
        <v>39</v>
      </c>
      <c r="G606" s="513" t="s">
        <v>21</v>
      </c>
      <c r="H606" s="513" t="s">
        <v>678</v>
      </c>
      <c r="I606" s="513" t="s">
        <v>657</v>
      </c>
      <c r="J606" s="508"/>
      <c r="K606" s="508"/>
      <c r="L606" s="511"/>
      <c r="M606" s="511"/>
      <c r="N606" s="87">
        <v>0</v>
      </c>
      <c r="O606" s="87">
        <v>0</v>
      </c>
      <c r="P606" s="87">
        <v>0</v>
      </c>
      <c r="Q606" s="87">
        <v>0</v>
      </c>
      <c r="R606" s="87">
        <v>0</v>
      </c>
      <c r="S606" s="87">
        <v>0</v>
      </c>
      <c r="T606" s="87">
        <v>0</v>
      </c>
      <c r="U606" s="84">
        <f>SUM(N606:T606)</f>
        <v>0</v>
      </c>
      <c r="V606" s="171" t="s">
        <v>50</v>
      </c>
      <c r="W606" s="208">
        <v>0</v>
      </c>
      <c r="X606" s="208">
        <v>0</v>
      </c>
      <c r="Y606" s="208">
        <v>0</v>
      </c>
      <c r="Z606" s="208">
        <v>0</v>
      </c>
      <c r="AA606" s="208">
        <v>0</v>
      </c>
      <c r="AB606" s="208">
        <v>0</v>
      </c>
      <c r="AC606" s="208">
        <v>0</v>
      </c>
      <c r="AD606" s="208">
        <v>0</v>
      </c>
      <c r="AE606" s="208">
        <v>0</v>
      </c>
      <c r="AF606" s="208">
        <v>0</v>
      </c>
      <c r="AG606" s="208">
        <v>0</v>
      </c>
      <c r="AH606" s="87">
        <v>0</v>
      </c>
      <c r="AI606" s="87">
        <v>0</v>
      </c>
      <c r="AJ606" s="87">
        <v>0</v>
      </c>
      <c r="AK606" s="208">
        <v>0</v>
      </c>
      <c r="AL606" s="208">
        <v>0</v>
      </c>
      <c r="AM606" s="208">
        <v>0</v>
      </c>
      <c r="AN606" s="208">
        <v>0</v>
      </c>
      <c r="AO606" s="208">
        <v>0</v>
      </c>
      <c r="AP606" s="208">
        <v>0</v>
      </c>
      <c r="AQ606" s="208">
        <v>0</v>
      </c>
      <c r="AR606" s="208">
        <v>0</v>
      </c>
      <c r="AS606" s="208">
        <v>0</v>
      </c>
      <c r="AT606" s="208">
        <v>0</v>
      </c>
      <c r="AU606" s="87">
        <v>0</v>
      </c>
      <c r="AV606" s="303"/>
    </row>
    <row r="607" spans="1:48" x14ac:dyDescent="0.25">
      <c r="A607" s="532"/>
      <c r="B607" s="521"/>
      <c r="C607" s="603"/>
      <c r="D607" s="524"/>
      <c r="E607" s="517"/>
      <c r="F607" s="514"/>
      <c r="G607" s="514"/>
      <c r="H607" s="514"/>
      <c r="I607" s="514"/>
      <c r="J607" s="508"/>
      <c r="K607" s="508"/>
      <c r="L607" s="511"/>
      <c r="M607" s="511"/>
      <c r="N607" s="87">
        <v>0</v>
      </c>
      <c r="O607" s="87">
        <v>0</v>
      </c>
      <c r="P607" s="87">
        <v>0</v>
      </c>
      <c r="Q607" s="87">
        <v>0</v>
      </c>
      <c r="R607" s="87">
        <v>0</v>
      </c>
      <c r="S607" s="87">
        <v>0</v>
      </c>
      <c r="T607" s="87">
        <v>0</v>
      </c>
      <c r="U607" s="84">
        <f>SUM(N607:T607)</f>
        <v>0</v>
      </c>
      <c r="V607" s="171" t="s">
        <v>51</v>
      </c>
      <c r="W607" s="208">
        <v>0</v>
      </c>
      <c r="X607" s="208">
        <v>0</v>
      </c>
      <c r="Y607" s="208">
        <v>0</v>
      </c>
      <c r="Z607" s="208">
        <v>0</v>
      </c>
      <c r="AA607" s="208">
        <v>0</v>
      </c>
      <c r="AB607" s="208">
        <v>0</v>
      </c>
      <c r="AC607" s="208">
        <v>0</v>
      </c>
      <c r="AD607" s="208">
        <v>0</v>
      </c>
      <c r="AE607" s="208">
        <v>0</v>
      </c>
      <c r="AF607" s="208">
        <v>0</v>
      </c>
      <c r="AG607" s="208">
        <v>0</v>
      </c>
      <c r="AH607" s="87">
        <v>0</v>
      </c>
      <c r="AI607" s="87">
        <v>0</v>
      </c>
      <c r="AJ607" s="87">
        <v>0</v>
      </c>
      <c r="AK607" s="208">
        <v>0</v>
      </c>
      <c r="AL607" s="208">
        <v>0</v>
      </c>
      <c r="AM607" s="208">
        <v>0</v>
      </c>
      <c r="AN607" s="208">
        <v>0</v>
      </c>
      <c r="AO607" s="208">
        <v>0</v>
      </c>
      <c r="AP607" s="208">
        <v>0</v>
      </c>
      <c r="AQ607" s="208">
        <v>0</v>
      </c>
      <c r="AR607" s="208">
        <v>0</v>
      </c>
      <c r="AS607" s="208">
        <v>0</v>
      </c>
      <c r="AT607" s="208">
        <v>0</v>
      </c>
      <c r="AU607" s="87">
        <v>0</v>
      </c>
      <c r="AV607" s="303"/>
    </row>
    <row r="608" spans="1:48" x14ac:dyDescent="0.25">
      <c r="A608" s="532"/>
      <c r="B608" s="521"/>
      <c r="C608" s="603"/>
      <c r="D608" s="524"/>
      <c r="E608" s="517"/>
      <c r="F608" s="514"/>
      <c r="G608" s="514"/>
      <c r="H608" s="514"/>
      <c r="I608" s="514"/>
      <c r="J608" s="508"/>
      <c r="K608" s="508"/>
      <c r="L608" s="511"/>
      <c r="M608" s="511"/>
      <c r="N608" s="87">
        <v>0</v>
      </c>
      <c r="O608" s="87">
        <v>0</v>
      </c>
      <c r="P608" s="87">
        <v>0</v>
      </c>
      <c r="Q608" s="87">
        <v>0</v>
      </c>
      <c r="R608" s="87">
        <v>0</v>
      </c>
      <c r="S608" s="87">
        <v>0</v>
      </c>
      <c r="T608" s="87">
        <v>0</v>
      </c>
      <c r="U608" s="84">
        <f>SUM(N608:T608)</f>
        <v>0</v>
      </c>
      <c r="V608" s="171" t="s">
        <v>52</v>
      </c>
      <c r="W608" s="208">
        <v>0</v>
      </c>
      <c r="X608" s="208">
        <v>0</v>
      </c>
      <c r="Y608" s="208">
        <v>0</v>
      </c>
      <c r="Z608" s="208">
        <v>0</v>
      </c>
      <c r="AA608" s="208">
        <v>0</v>
      </c>
      <c r="AB608" s="208">
        <v>0</v>
      </c>
      <c r="AC608" s="208">
        <v>0</v>
      </c>
      <c r="AD608" s="208">
        <v>0</v>
      </c>
      <c r="AE608" s="208">
        <v>0</v>
      </c>
      <c r="AF608" s="208">
        <v>0</v>
      </c>
      <c r="AG608" s="208">
        <v>0</v>
      </c>
      <c r="AH608" s="87">
        <v>0</v>
      </c>
      <c r="AI608" s="87">
        <v>0</v>
      </c>
      <c r="AJ608" s="87">
        <v>0</v>
      </c>
      <c r="AK608" s="208">
        <v>0</v>
      </c>
      <c r="AL608" s="208">
        <v>0</v>
      </c>
      <c r="AM608" s="208">
        <v>0</v>
      </c>
      <c r="AN608" s="208">
        <v>0</v>
      </c>
      <c r="AO608" s="208">
        <v>0</v>
      </c>
      <c r="AP608" s="208">
        <v>0</v>
      </c>
      <c r="AQ608" s="208">
        <v>0</v>
      </c>
      <c r="AR608" s="208">
        <v>0</v>
      </c>
      <c r="AS608" s="208">
        <v>0</v>
      </c>
      <c r="AT608" s="208">
        <v>0</v>
      </c>
      <c r="AU608" s="87">
        <v>0</v>
      </c>
      <c r="AV608" s="303"/>
    </row>
    <row r="609" spans="1:48" x14ac:dyDescent="0.25">
      <c r="A609" s="533"/>
      <c r="B609" s="522"/>
      <c r="C609" s="603"/>
      <c r="D609" s="525"/>
      <c r="E609" s="518"/>
      <c r="F609" s="515"/>
      <c r="G609" s="515"/>
      <c r="H609" s="515"/>
      <c r="I609" s="515"/>
      <c r="J609" s="509"/>
      <c r="K609" s="509"/>
      <c r="L609" s="512"/>
      <c r="M609" s="512"/>
      <c r="N609" s="89">
        <f t="shared" ref="N609:T609" si="261">SUM(N603:N608)</f>
        <v>0</v>
      </c>
      <c r="O609" s="89">
        <f t="shared" si="261"/>
        <v>0</v>
      </c>
      <c r="P609" s="89">
        <f t="shared" si="261"/>
        <v>0</v>
      </c>
      <c r="Q609" s="176">
        <f t="shared" si="261"/>
        <v>0</v>
      </c>
      <c r="R609" s="176">
        <f t="shared" si="261"/>
        <v>7.9602299999999993</v>
      </c>
      <c r="S609" s="176">
        <f t="shared" si="261"/>
        <v>0</v>
      </c>
      <c r="T609" s="176">
        <f t="shared" si="261"/>
        <v>0</v>
      </c>
      <c r="U609" s="177">
        <f t="shared" ref="U609" si="262">SUM(N609:T609)</f>
        <v>7.9602299999999993</v>
      </c>
      <c r="V609" s="178" t="s">
        <v>11</v>
      </c>
      <c r="W609" s="194">
        <f t="shared" ref="W609" si="263">SUM(W603:W608)</f>
        <v>0</v>
      </c>
      <c r="X609" s="194">
        <f>X604</f>
        <v>0</v>
      </c>
      <c r="Y609" s="194">
        <f t="shared" ref="Y609:AS609" si="264">Y604</f>
        <v>0</v>
      </c>
      <c r="Z609" s="194">
        <f t="shared" si="264"/>
        <v>0</v>
      </c>
      <c r="AA609" s="194">
        <f t="shared" si="264"/>
        <v>0</v>
      </c>
      <c r="AB609" s="194">
        <f t="shared" si="264"/>
        <v>0</v>
      </c>
      <c r="AC609" s="194">
        <f t="shared" si="264"/>
        <v>0</v>
      </c>
      <c r="AD609" s="194">
        <f t="shared" si="264"/>
        <v>0</v>
      </c>
      <c r="AE609" s="194">
        <f t="shared" si="264"/>
        <v>0</v>
      </c>
      <c r="AF609" s="194">
        <f t="shared" si="264"/>
        <v>0</v>
      </c>
      <c r="AG609" s="194">
        <f t="shared" si="264"/>
        <v>0</v>
      </c>
      <c r="AH609" s="194">
        <f t="shared" si="264"/>
        <v>0</v>
      </c>
      <c r="AI609" s="194">
        <f t="shared" si="264"/>
        <v>0</v>
      </c>
      <c r="AJ609" s="194">
        <f t="shared" si="264"/>
        <v>0</v>
      </c>
      <c r="AK609" s="194">
        <f t="shared" si="264"/>
        <v>28.65</v>
      </c>
      <c r="AL609" s="194">
        <f t="shared" si="264"/>
        <v>0</v>
      </c>
      <c r="AM609" s="194">
        <f t="shared" si="264"/>
        <v>0</v>
      </c>
      <c r="AN609" s="194">
        <f t="shared" si="264"/>
        <v>0</v>
      </c>
      <c r="AO609" s="194">
        <f t="shared" si="264"/>
        <v>0</v>
      </c>
      <c r="AP609" s="194">
        <f t="shared" si="264"/>
        <v>0</v>
      </c>
      <c r="AQ609" s="194">
        <f t="shared" si="264"/>
        <v>0</v>
      </c>
      <c r="AR609" s="194">
        <f t="shared" si="264"/>
        <v>0</v>
      </c>
      <c r="AS609" s="194">
        <f t="shared" si="264"/>
        <v>0</v>
      </c>
      <c r="AT609" s="194">
        <f t="shared" ref="AT609:AU609" si="265">SUM(AT603:AT608)</f>
        <v>0</v>
      </c>
      <c r="AU609" s="176">
        <f t="shared" si="265"/>
        <v>0</v>
      </c>
      <c r="AV609" s="329"/>
    </row>
    <row r="610" spans="1:48" ht="19.5" hidden="1" customHeight="1" x14ac:dyDescent="0.25">
      <c r="A610" s="503" t="s">
        <v>641</v>
      </c>
      <c r="B610" s="504"/>
      <c r="C610" s="504"/>
      <c r="D610" s="504"/>
      <c r="E610" s="504"/>
      <c r="F610" s="504"/>
      <c r="G610" s="504"/>
      <c r="H610" s="504"/>
      <c r="I610" s="504"/>
      <c r="J610" s="504"/>
      <c r="K610" s="504"/>
      <c r="L610" s="504"/>
      <c r="M610" s="504"/>
      <c r="N610" s="504"/>
      <c r="O610" s="504"/>
      <c r="P610" s="504"/>
      <c r="Q610" s="504"/>
      <c r="R610" s="504"/>
      <c r="S610" s="504"/>
      <c r="T610" s="504"/>
      <c r="U610" s="504"/>
      <c r="V610" s="504"/>
      <c r="W610" s="505"/>
      <c r="X610" s="505"/>
      <c r="Y610" s="505"/>
      <c r="Z610" s="505"/>
      <c r="AA610" s="505"/>
      <c r="AB610" s="505"/>
      <c r="AC610" s="505"/>
      <c r="AD610" s="505"/>
      <c r="AE610" s="505"/>
      <c r="AF610" s="505"/>
      <c r="AG610" s="505"/>
      <c r="AH610" s="505"/>
      <c r="AI610" s="505"/>
      <c r="AJ610" s="505"/>
      <c r="AK610" s="505"/>
      <c r="AL610" s="505"/>
      <c r="AM610" s="505"/>
      <c r="AN610" s="505"/>
      <c r="AO610" s="505"/>
      <c r="AP610" s="505"/>
      <c r="AQ610" s="505"/>
      <c r="AR610" s="505"/>
      <c r="AS610" s="505"/>
      <c r="AT610" s="505"/>
      <c r="AU610" s="505"/>
      <c r="AV610" s="506"/>
    </row>
    <row r="611" spans="1:48" ht="15.75" customHeight="1" x14ac:dyDescent="0.25">
      <c r="A611" s="537" t="s">
        <v>54</v>
      </c>
      <c r="B611" s="520" t="s">
        <v>679</v>
      </c>
      <c r="C611" s="603" t="s">
        <v>680</v>
      </c>
      <c r="D611" s="523" t="s">
        <v>660</v>
      </c>
      <c r="E611" s="516" t="s">
        <v>681</v>
      </c>
      <c r="F611" s="83" t="s">
        <v>18</v>
      </c>
      <c r="G611" s="83" t="s">
        <v>20</v>
      </c>
      <c r="H611" s="83" t="s">
        <v>58</v>
      </c>
      <c r="I611" s="83" t="s">
        <v>377</v>
      </c>
      <c r="J611" s="507">
        <v>2023</v>
      </c>
      <c r="K611" s="507">
        <v>2025</v>
      </c>
      <c r="L611" s="510">
        <v>3.504</v>
      </c>
      <c r="M611" s="510">
        <v>0</v>
      </c>
      <c r="N611" s="87">
        <v>0</v>
      </c>
      <c r="O611" s="87">
        <v>0</v>
      </c>
      <c r="P611" s="87">
        <v>0</v>
      </c>
      <c r="Q611" s="87">
        <v>0</v>
      </c>
      <c r="R611" s="87">
        <v>0</v>
      </c>
      <c r="S611" s="87">
        <v>0</v>
      </c>
      <c r="T611" s="87">
        <v>0</v>
      </c>
      <c r="U611" s="84">
        <f>SUM(N611:T611)</f>
        <v>0</v>
      </c>
      <c r="V611" s="171" t="s">
        <v>3</v>
      </c>
      <c r="W611" s="208">
        <v>0</v>
      </c>
      <c r="X611" s="208">
        <v>0</v>
      </c>
      <c r="Y611" s="208">
        <v>0</v>
      </c>
      <c r="Z611" s="208">
        <v>0</v>
      </c>
      <c r="AA611" s="208">
        <v>0</v>
      </c>
      <c r="AB611" s="208">
        <v>0</v>
      </c>
      <c r="AC611" s="208">
        <v>0</v>
      </c>
      <c r="AD611" s="208">
        <v>0</v>
      </c>
      <c r="AE611" s="208">
        <v>0</v>
      </c>
      <c r="AF611" s="208">
        <v>0</v>
      </c>
      <c r="AG611" s="208">
        <v>0</v>
      </c>
      <c r="AH611" s="87">
        <v>0</v>
      </c>
      <c r="AI611" s="87">
        <v>0</v>
      </c>
      <c r="AJ611" s="87">
        <v>0</v>
      </c>
      <c r="AK611" s="208">
        <v>0</v>
      </c>
      <c r="AL611" s="208">
        <v>0</v>
      </c>
      <c r="AM611" s="208">
        <v>0</v>
      </c>
      <c r="AN611" s="208">
        <v>0</v>
      </c>
      <c r="AO611" s="208">
        <v>0</v>
      </c>
      <c r="AP611" s="208">
        <v>0</v>
      </c>
      <c r="AQ611" s="208">
        <v>0</v>
      </c>
      <c r="AR611" s="208">
        <v>0</v>
      </c>
      <c r="AS611" s="208">
        <v>0</v>
      </c>
      <c r="AT611" s="208">
        <v>0</v>
      </c>
      <c r="AU611" s="87">
        <v>0</v>
      </c>
      <c r="AV611" s="303"/>
    </row>
    <row r="612" spans="1:48" ht="15.75" customHeight="1" x14ac:dyDescent="0.25">
      <c r="A612" s="538"/>
      <c r="B612" s="521"/>
      <c r="C612" s="603"/>
      <c r="D612" s="524"/>
      <c r="E612" s="517"/>
      <c r="F612" s="83" t="s">
        <v>19</v>
      </c>
      <c r="G612" s="83" t="s">
        <v>22</v>
      </c>
      <c r="H612" s="83" t="s">
        <v>305</v>
      </c>
      <c r="I612" s="83" t="s">
        <v>305</v>
      </c>
      <c r="J612" s="508"/>
      <c r="K612" s="508"/>
      <c r="L612" s="511"/>
      <c r="M612" s="511"/>
      <c r="N612" s="87">
        <v>0</v>
      </c>
      <c r="O612" s="87">
        <v>0</v>
      </c>
      <c r="P612" s="87">
        <v>0</v>
      </c>
      <c r="Q612" s="87">
        <v>0</v>
      </c>
      <c r="R612" s="87">
        <v>0.25</v>
      </c>
      <c r="S612" s="87">
        <v>1.627165</v>
      </c>
      <c r="T612" s="87">
        <v>1.627165</v>
      </c>
      <c r="U612" s="84">
        <f t="shared" ref="U612:U616" si="266">SUM(N612:T612)</f>
        <v>3.5043299999999999</v>
      </c>
      <c r="V612" s="172" t="s">
        <v>8</v>
      </c>
      <c r="W612" s="208">
        <v>0</v>
      </c>
      <c r="X612" s="208">
        <v>0</v>
      </c>
      <c r="Y612" s="208">
        <v>0</v>
      </c>
      <c r="Z612" s="208">
        <v>0</v>
      </c>
      <c r="AA612" s="208">
        <v>0</v>
      </c>
      <c r="AB612" s="208">
        <v>0</v>
      </c>
      <c r="AC612" s="208">
        <v>0</v>
      </c>
      <c r="AD612" s="208">
        <v>0</v>
      </c>
      <c r="AE612" s="208">
        <v>0</v>
      </c>
      <c r="AF612" s="208">
        <v>0</v>
      </c>
      <c r="AG612" s="208">
        <v>0</v>
      </c>
      <c r="AH612" s="87">
        <v>0</v>
      </c>
      <c r="AI612" s="87">
        <v>0</v>
      </c>
      <c r="AJ612" s="87">
        <v>0</v>
      </c>
      <c r="AK612" s="208">
        <v>0</v>
      </c>
      <c r="AL612" s="208">
        <v>0</v>
      </c>
      <c r="AM612" s="208">
        <v>0</v>
      </c>
      <c r="AN612" s="208">
        <v>0</v>
      </c>
      <c r="AO612" s="208">
        <v>0</v>
      </c>
      <c r="AP612" s="208">
        <v>0</v>
      </c>
      <c r="AQ612" s="208">
        <v>0</v>
      </c>
      <c r="AR612" s="208">
        <v>0</v>
      </c>
      <c r="AS612" s="208">
        <v>0</v>
      </c>
      <c r="AT612" s="208">
        <v>0</v>
      </c>
      <c r="AU612" s="87">
        <v>0</v>
      </c>
      <c r="AV612" s="303"/>
    </row>
    <row r="613" spans="1:48" ht="19.5" customHeight="1" x14ac:dyDescent="0.25">
      <c r="A613" s="538"/>
      <c r="B613" s="521"/>
      <c r="C613" s="603"/>
      <c r="D613" s="524"/>
      <c r="E613" s="517"/>
      <c r="F613" s="513" t="s">
        <v>39</v>
      </c>
      <c r="G613" s="513" t="s">
        <v>632</v>
      </c>
      <c r="H613" s="513" t="s">
        <v>682</v>
      </c>
      <c r="I613" s="513" t="s">
        <v>58</v>
      </c>
      <c r="J613" s="508"/>
      <c r="K613" s="508"/>
      <c r="L613" s="511"/>
      <c r="M613" s="511"/>
      <c r="N613" s="87">
        <v>0</v>
      </c>
      <c r="O613" s="87">
        <v>0</v>
      </c>
      <c r="P613" s="87">
        <v>0</v>
      </c>
      <c r="Q613" s="87">
        <v>0</v>
      </c>
      <c r="R613" s="87">
        <v>0</v>
      </c>
      <c r="S613" s="87">
        <v>0</v>
      </c>
      <c r="T613" s="87">
        <v>0</v>
      </c>
      <c r="U613" s="84">
        <f>SUM(N613:T613)</f>
        <v>0</v>
      </c>
      <c r="V613" s="171" t="s">
        <v>50</v>
      </c>
      <c r="W613" s="208">
        <v>0</v>
      </c>
      <c r="X613" s="208">
        <v>0</v>
      </c>
      <c r="Y613" s="208">
        <v>0</v>
      </c>
      <c r="Z613" s="208">
        <v>0</v>
      </c>
      <c r="AA613" s="208">
        <v>0</v>
      </c>
      <c r="AB613" s="208">
        <v>0</v>
      </c>
      <c r="AC613" s="208">
        <v>0</v>
      </c>
      <c r="AD613" s="208">
        <v>0</v>
      </c>
      <c r="AE613" s="208">
        <v>0</v>
      </c>
      <c r="AF613" s="208">
        <v>0</v>
      </c>
      <c r="AG613" s="208">
        <v>0</v>
      </c>
      <c r="AH613" s="87">
        <v>0</v>
      </c>
      <c r="AI613" s="87">
        <v>0</v>
      </c>
      <c r="AJ613" s="87">
        <v>0</v>
      </c>
      <c r="AK613" s="208">
        <v>0</v>
      </c>
      <c r="AL613" s="208">
        <v>0</v>
      </c>
      <c r="AM613" s="208">
        <v>0</v>
      </c>
      <c r="AN613" s="208">
        <v>0</v>
      </c>
      <c r="AO613" s="208">
        <v>0</v>
      </c>
      <c r="AP613" s="208">
        <v>0</v>
      </c>
      <c r="AQ613" s="208">
        <v>0</v>
      </c>
      <c r="AR613" s="208">
        <v>0</v>
      </c>
      <c r="AS613" s="208">
        <v>0</v>
      </c>
      <c r="AT613" s="208">
        <v>0</v>
      </c>
      <c r="AU613" s="87">
        <v>0</v>
      </c>
      <c r="AV613" s="303"/>
    </row>
    <row r="614" spans="1:48" x14ac:dyDescent="0.25">
      <c r="A614" s="538"/>
      <c r="B614" s="521"/>
      <c r="C614" s="603"/>
      <c r="D614" s="524"/>
      <c r="E614" s="517"/>
      <c r="F614" s="514"/>
      <c r="G614" s="514"/>
      <c r="H614" s="514"/>
      <c r="I614" s="514"/>
      <c r="J614" s="508"/>
      <c r="K614" s="508"/>
      <c r="L614" s="511"/>
      <c r="M614" s="511"/>
      <c r="N614" s="87">
        <v>0</v>
      </c>
      <c r="O614" s="87">
        <v>0</v>
      </c>
      <c r="P614" s="87">
        <v>0</v>
      </c>
      <c r="Q614" s="87">
        <v>0</v>
      </c>
      <c r="R614" s="87">
        <v>0</v>
      </c>
      <c r="S614" s="87">
        <v>0</v>
      </c>
      <c r="T614" s="87">
        <v>0</v>
      </c>
      <c r="U614" s="84">
        <f t="shared" si="266"/>
        <v>0</v>
      </c>
      <c r="V614" s="171" t="s">
        <v>51</v>
      </c>
      <c r="W614" s="208">
        <v>0</v>
      </c>
      <c r="X614" s="208">
        <v>0</v>
      </c>
      <c r="Y614" s="208">
        <v>0</v>
      </c>
      <c r="Z614" s="208">
        <v>0</v>
      </c>
      <c r="AA614" s="208">
        <v>0</v>
      </c>
      <c r="AB614" s="208">
        <v>0</v>
      </c>
      <c r="AC614" s="208">
        <v>0</v>
      </c>
      <c r="AD614" s="208">
        <v>0</v>
      </c>
      <c r="AE614" s="208">
        <v>0</v>
      </c>
      <c r="AF614" s="208">
        <v>0</v>
      </c>
      <c r="AG614" s="208">
        <v>0</v>
      </c>
      <c r="AH614" s="87">
        <v>0</v>
      </c>
      <c r="AI614" s="87">
        <v>0</v>
      </c>
      <c r="AJ614" s="87">
        <v>0</v>
      </c>
      <c r="AK614" s="208">
        <v>0</v>
      </c>
      <c r="AL614" s="208">
        <v>0</v>
      </c>
      <c r="AM614" s="208">
        <v>0</v>
      </c>
      <c r="AN614" s="208">
        <v>0</v>
      </c>
      <c r="AO614" s="208">
        <v>0</v>
      </c>
      <c r="AP614" s="208">
        <v>0</v>
      </c>
      <c r="AQ614" s="208">
        <v>0</v>
      </c>
      <c r="AR614" s="208">
        <v>0</v>
      </c>
      <c r="AS614" s="208">
        <v>0</v>
      </c>
      <c r="AT614" s="208">
        <v>0</v>
      </c>
      <c r="AU614" s="87">
        <v>0</v>
      </c>
      <c r="AV614" s="303"/>
    </row>
    <row r="615" spans="1:48" x14ac:dyDescent="0.25">
      <c r="A615" s="538"/>
      <c r="B615" s="521"/>
      <c r="C615" s="603"/>
      <c r="D615" s="524"/>
      <c r="E615" s="517"/>
      <c r="F615" s="514"/>
      <c r="G615" s="514"/>
      <c r="H615" s="514"/>
      <c r="I615" s="514"/>
      <c r="J615" s="508"/>
      <c r="K615" s="508"/>
      <c r="L615" s="511"/>
      <c r="M615" s="511"/>
      <c r="N615" s="87">
        <v>0</v>
      </c>
      <c r="O615" s="87">
        <v>0</v>
      </c>
      <c r="P615" s="87">
        <v>0</v>
      </c>
      <c r="Q615" s="87">
        <v>0</v>
      </c>
      <c r="R615" s="87">
        <v>0</v>
      </c>
      <c r="S615" s="87">
        <v>0</v>
      </c>
      <c r="T615" s="87">
        <v>0</v>
      </c>
      <c r="U615" s="84">
        <f t="shared" si="266"/>
        <v>0</v>
      </c>
      <c r="V615" s="171" t="s">
        <v>52</v>
      </c>
      <c r="W615" s="208">
        <v>0</v>
      </c>
      <c r="X615" s="208">
        <v>0</v>
      </c>
      <c r="Y615" s="208">
        <v>0</v>
      </c>
      <c r="Z615" s="208">
        <v>0</v>
      </c>
      <c r="AA615" s="208">
        <v>0</v>
      </c>
      <c r="AB615" s="208">
        <v>0</v>
      </c>
      <c r="AC615" s="208">
        <v>0</v>
      </c>
      <c r="AD615" s="208">
        <v>0</v>
      </c>
      <c r="AE615" s="208">
        <v>0</v>
      </c>
      <c r="AF615" s="208">
        <v>0</v>
      </c>
      <c r="AG615" s="208">
        <v>0</v>
      </c>
      <c r="AH615" s="87">
        <v>0</v>
      </c>
      <c r="AI615" s="87">
        <v>0</v>
      </c>
      <c r="AJ615" s="87">
        <v>0</v>
      </c>
      <c r="AK615" s="208">
        <v>0</v>
      </c>
      <c r="AL615" s="208">
        <v>0</v>
      </c>
      <c r="AM615" s="208">
        <v>0</v>
      </c>
      <c r="AN615" s="208">
        <v>0</v>
      </c>
      <c r="AO615" s="208">
        <v>0</v>
      </c>
      <c r="AP615" s="208">
        <v>0</v>
      </c>
      <c r="AQ615" s="208">
        <v>0</v>
      </c>
      <c r="AR615" s="208">
        <v>0</v>
      </c>
      <c r="AS615" s="208">
        <v>0</v>
      </c>
      <c r="AT615" s="208">
        <v>0</v>
      </c>
      <c r="AU615" s="87">
        <v>0</v>
      </c>
      <c r="AV615" s="303"/>
    </row>
    <row r="616" spans="1:48" x14ac:dyDescent="0.25">
      <c r="A616" s="539"/>
      <c r="B616" s="522"/>
      <c r="C616" s="603"/>
      <c r="D616" s="525"/>
      <c r="E616" s="518"/>
      <c r="F616" s="515"/>
      <c r="G616" s="515"/>
      <c r="H616" s="515"/>
      <c r="I616" s="515"/>
      <c r="J616" s="509"/>
      <c r="K616" s="509"/>
      <c r="L616" s="512"/>
      <c r="M616" s="512"/>
      <c r="N616" s="89">
        <f>SUM(N611:N615)</f>
        <v>0</v>
      </c>
      <c r="O616" s="89">
        <f t="shared" ref="O616:T616" si="267">SUM(O611:O615)</f>
        <v>0</v>
      </c>
      <c r="P616" s="89">
        <f t="shared" si="267"/>
        <v>0</v>
      </c>
      <c r="Q616" s="176">
        <f t="shared" si="267"/>
        <v>0</v>
      </c>
      <c r="R616" s="176">
        <f t="shared" si="267"/>
        <v>0.25</v>
      </c>
      <c r="S616" s="176">
        <f t="shared" si="267"/>
        <v>1.627165</v>
      </c>
      <c r="T616" s="176">
        <f t="shared" si="267"/>
        <v>1.627165</v>
      </c>
      <c r="U616" s="177">
        <f t="shared" si="266"/>
        <v>3.5043299999999999</v>
      </c>
      <c r="V616" s="178" t="s">
        <v>11</v>
      </c>
      <c r="W616" s="194">
        <f t="shared" ref="W616:AU616" si="268">SUM(W611:W615)</f>
        <v>0</v>
      </c>
      <c r="X616" s="194">
        <f t="shared" si="268"/>
        <v>0</v>
      </c>
      <c r="Y616" s="194">
        <f t="shared" si="268"/>
        <v>0</v>
      </c>
      <c r="Z616" s="194">
        <f t="shared" si="268"/>
        <v>0</v>
      </c>
      <c r="AA616" s="194">
        <f t="shared" si="268"/>
        <v>0</v>
      </c>
      <c r="AB616" s="194">
        <f t="shared" si="268"/>
        <v>0</v>
      </c>
      <c r="AC616" s="194">
        <f t="shared" si="268"/>
        <v>0</v>
      </c>
      <c r="AD616" s="194">
        <f t="shared" si="268"/>
        <v>0</v>
      </c>
      <c r="AE616" s="194">
        <f t="shared" si="268"/>
        <v>0</v>
      </c>
      <c r="AF616" s="194">
        <f t="shared" si="268"/>
        <v>0</v>
      </c>
      <c r="AG616" s="194">
        <f t="shared" si="268"/>
        <v>0</v>
      </c>
      <c r="AH616" s="176">
        <f t="shared" si="268"/>
        <v>0</v>
      </c>
      <c r="AI616" s="176">
        <f t="shared" si="268"/>
        <v>0</v>
      </c>
      <c r="AJ616" s="176">
        <f t="shared" si="268"/>
        <v>0</v>
      </c>
      <c r="AK616" s="194">
        <f t="shared" si="268"/>
        <v>0</v>
      </c>
      <c r="AL616" s="194">
        <f t="shared" si="268"/>
        <v>0</v>
      </c>
      <c r="AM616" s="194">
        <f t="shared" si="268"/>
        <v>0</v>
      </c>
      <c r="AN616" s="194">
        <f t="shared" si="268"/>
        <v>0</v>
      </c>
      <c r="AO616" s="194">
        <f t="shared" si="268"/>
        <v>0</v>
      </c>
      <c r="AP616" s="194">
        <f t="shared" si="268"/>
        <v>0</v>
      </c>
      <c r="AQ616" s="194">
        <f t="shared" si="268"/>
        <v>0</v>
      </c>
      <c r="AR616" s="194">
        <f t="shared" si="268"/>
        <v>0</v>
      </c>
      <c r="AS616" s="194">
        <f t="shared" si="268"/>
        <v>0</v>
      </c>
      <c r="AT616" s="194">
        <f t="shared" si="268"/>
        <v>0</v>
      </c>
      <c r="AU616" s="176">
        <f t="shared" si="268"/>
        <v>0</v>
      </c>
      <c r="AV616" s="329"/>
    </row>
    <row r="617" spans="1:48" ht="15.75" hidden="1" customHeight="1" x14ac:dyDescent="0.25">
      <c r="A617" s="180"/>
      <c r="B617" s="595" t="s">
        <v>683</v>
      </c>
      <c r="C617" s="596"/>
      <c r="D617" s="596"/>
      <c r="E617" s="596"/>
      <c r="F617" s="596"/>
      <c r="G617" s="596"/>
      <c r="H617" s="596"/>
      <c r="I617" s="596"/>
      <c r="J617" s="596"/>
      <c r="K617" s="596"/>
      <c r="L617" s="596"/>
      <c r="M617" s="596"/>
      <c r="N617" s="596"/>
      <c r="O617" s="596"/>
      <c r="P617" s="596"/>
      <c r="Q617" s="596"/>
      <c r="R617" s="596"/>
      <c r="S617" s="596"/>
      <c r="T617" s="596"/>
      <c r="U617" s="596"/>
      <c r="V617" s="596"/>
      <c r="W617" s="408"/>
      <c r="X617" s="408"/>
      <c r="Y617" s="408"/>
      <c r="Z617" s="408"/>
      <c r="AA617" s="408"/>
      <c r="AB617" s="408"/>
      <c r="AC617" s="408"/>
      <c r="AD617" s="408"/>
      <c r="AE617" s="408"/>
      <c r="AF617" s="408"/>
      <c r="AG617" s="408"/>
      <c r="AH617" s="408"/>
      <c r="AI617" s="408"/>
      <c r="AJ617" s="408"/>
      <c r="AK617" s="408"/>
      <c r="AL617" s="408"/>
      <c r="AM617" s="408"/>
      <c r="AN617" s="408"/>
      <c r="AO617" s="408"/>
      <c r="AP617" s="408"/>
      <c r="AQ617" s="408"/>
      <c r="AR617" s="408"/>
      <c r="AS617" s="408"/>
      <c r="AT617" s="408"/>
      <c r="AU617" s="408"/>
      <c r="AV617" s="409"/>
    </row>
    <row r="618" spans="1:48" ht="19.5" hidden="1" customHeight="1" x14ac:dyDescent="0.25">
      <c r="A618" s="503" t="s">
        <v>626</v>
      </c>
      <c r="B618" s="504"/>
      <c r="C618" s="504"/>
      <c r="D618" s="504"/>
      <c r="E618" s="504"/>
      <c r="F618" s="504"/>
      <c r="G618" s="504"/>
      <c r="H618" s="504"/>
      <c r="I618" s="504"/>
      <c r="J618" s="504"/>
      <c r="K618" s="504"/>
      <c r="L618" s="504"/>
      <c r="M618" s="504"/>
      <c r="N618" s="504"/>
      <c r="O618" s="504"/>
      <c r="P618" s="504"/>
      <c r="Q618" s="504"/>
      <c r="R618" s="504"/>
      <c r="S618" s="504"/>
      <c r="T618" s="504"/>
      <c r="U618" s="504"/>
      <c r="V618" s="504"/>
      <c r="W618" s="505"/>
      <c r="X618" s="505"/>
      <c r="Y618" s="505"/>
      <c r="Z618" s="505"/>
      <c r="AA618" s="505"/>
      <c r="AB618" s="505"/>
      <c r="AC618" s="505"/>
      <c r="AD618" s="505"/>
      <c r="AE618" s="505"/>
      <c r="AF618" s="505"/>
      <c r="AG618" s="505"/>
      <c r="AH618" s="505"/>
      <c r="AI618" s="505"/>
      <c r="AJ618" s="505"/>
      <c r="AK618" s="505"/>
      <c r="AL618" s="505"/>
      <c r="AM618" s="505"/>
      <c r="AN618" s="505"/>
      <c r="AO618" s="505"/>
      <c r="AP618" s="505"/>
      <c r="AQ618" s="505"/>
      <c r="AR618" s="505"/>
      <c r="AS618" s="505"/>
      <c r="AT618" s="505"/>
      <c r="AU618" s="505"/>
      <c r="AV618" s="506"/>
    </row>
    <row r="619" spans="1:48" ht="15.75" customHeight="1" x14ac:dyDescent="0.25">
      <c r="A619" s="531" t="s">
        <v>53</v>
      </c>
      <c r="B619" s="534" t="s">
        <v>684</v>
      </c>
      <c r="C619" s="603" t="s">
        <v>685</v>
      </c>
      <c r="D619" s="523" t="s">
        <v>628</v>
      </c>
      <c r="E619" s="516" t="s">
        <v>686</v>
      </c>
      <c r="F619" s="83" t="s">
        <v>18</v>
      </c>
      <c r="G619" s="83" t="s">
        <v>20</v>
      </c>
      <c r="H619" s="83" t="s">
        <v>296</v>
      </c>
      <c r="I619" s="83" t="s">
        <v>296</v>
      </c>
      <c r="J619" s="507">
        <v>2023</v>
      </c>
      <c r="K619" s="507">
        <v>2023</v>
      </c>
      <c r="L619" s="510">
        <v>26.587</v>
      </c>
      <c r="M619" s="510">
        <f>Q624+R624+S624+T624</f>
        <v>17.035319999999999</v>
      </c>
      <c r="N619" s="84">
        <v>0</v>
      </c>
      <c r="O619" s="84">
        <v>0</v>
      </c>
      <c r="P619" s="84">
        <v>0</v>
      </c>
      <c r="Q619" s="84">
        <v>0</v>
      </c>
      <c r="R619" s="84">
        <v>0</v>
      </c>
      <c r="S619" s="84">
        <v>0</v>
      </c>
      <c r="T619" s="84">
        <v>0</v>
      </c>
      <c r="U619" s="84">
        <f>SUM(N619:T619)</f>
        <v>0</v>
      </c>
      <c r="V619" s="171" t="s">
        <v>3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193">
        <v>0</v>
      </c>
      <c r="AD619" s="193">
        <v>0</v>
      </c>
      <c r="AE619" s="193">
        <v>0</v>
      </c>
      <c r="AF619" s="193">
        <v>0</v>
      </c>
      <c r="AG619" s="193">
        <v>0</v>
      </c>
      <c r="AH619" s="84">
        <v>0</v>
      </c>
      <c r="AI619" s="84">
        <v>0</v>
      </c>
      <c r="AJ619" s="84">
        <v>0</v>
      </c>
      <c r="AK619" s="193">
        <v>0</v>
      </c>
      <c r="AL619" s="193">
        <v>0</v>
      </c>
      <c r="AM619" s="193">
        <v>0</v>
      </c>
      <c r="AN619" s="193">
        <v>0</v>
      </c>
      <c r="AO619" s="193">
        <v>0</v>
      </c>
      <c r="AP619" s="193">
        <v>0</v>
      </c>
      <c r="AQ619" s="193">
        <v>0</v>
      </c>
      <c r="AR619" s="193">
        <v>0</v>
      </c>
      <c r="AS619" s="193">
        <v>0</v>
      </c>
      <c r="AT619" s="193">
        <v>0</v>
      </c>
      <c r="AU619" s="84">
        <v>0</v>
      </c>
      <c r="AV619" s="583" t="s">
        <v>996</v>
      </c>
    </row>
    <row r="620" spans="1:48" ht="15.75" customHeight="1" x14ac:dyDescent="0.25">
      <c r="A620" s="532"/>
      <c r="B620" s="535"/>
      <c r="C620" s="603"/>
      <c r="D620" s="524"/>
      <c r="E620" s="517"/>
      <c r="F620" s="83" t="s">
        <v>19</v>
      </c>
      <c r="G620" s="83" t="s">
        <v>22</v>
      </c>
      <c r="H620" s="83" t="s">
        <v>296</v>
      </c>
      <c r="I620" s="83" t="s">
        <v>296</v>
      </c>
      <c r="J620" s="508"/>
      <c r="K620" s="508"/>
      <c r="L620" s="511"/>
      <c r="M620" s="511"/>
      <c r="N620" s="9">
        <v>0</v>
      </c>
      <c r="O620" s="9">
        <v>0</v>
      </c>
      <c r="P620" s="9">
        <v>0.70747000000000004</v>
      </c>
      <c r="Q620" s="84">
        <v>1.63245</v>
      </c>
      <c r="R620" s="84">
        <v>0</v>
      </c>
      <c r="S620" s="84">
        <v>0</v>
      </c>
      <c r="T620" s="84">
        <v>0</v>
      </c>
      <c r="U620" s="84">
        <f t="shared" ref="U620:U624" si="269">SUM(N620:T620)</f>
        <v>2.3399200000000002</v>
      </c>
      <c r="V620" s="172" t="s">
        <v>8</v>
      </c>
      <c r="W620" s="193">
        <v>1632.45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193">
        <v>0</v>
      </c>
      <c r="AD620" s="193">
        <v>0</v>
      </c>
      <c r="AE620" s="193">
        <v>0</v>
      </c>
      <c r="AF620" s="193">
        <v>0</v>
      </c>
      <c r="AG620" s="193">
        <v>0</v>
      </c>
      <c r="AH620" s="84">
        <v>0</v>
      </c>
      <c r="AI620" s="84">
        <v>0</v>
      </c>
      <c r="AJ620" s="84">
        <v>0</v>
      </c>
      <c r="AK620" s="193">
        <v>0</v>
      </c>
      <c r="AL620" s="193">
        <v>0</v>
      </c>
      <c r="AM620" s="193">
        <v>0</v>
      </c>
      <c r="AN620" s="193">
        <v>0</v>
      </c>
      <c r="AO620" s="193">
        <v>0</v>
      </c>
      <c r="AP620" s="193">
        <v>0</v>
      </c>
      <c r="AQ620" s="193">
        <v>0</v>
      </c>
      <c r="AR620" s="193">
        <v>0</v>
      </c>
      <c r="AS620" s="193">
        <v>0</v>
      </c>
      <c r="AT620" s="193">
        <v>0</v>
      </c>
      <c r="AU620" s="84">
        <v>0</v>
      </c>
      <c r="AV620" s="584"/>
    </row>
    <row r="621" spans="1:48" ht="21.75" customHeight="1" x14ac:dyDescent="0.25">
      <c r="A621" s="532"/>
      <c r="B621" s="535"/>
      <c r="C621" s="603"/>
      <c r="D621" s="524"/>
      <c r="E621" s="517"/>
      <c r="F621" s="513" t="s">
        <v>39</v>
      </c>
      <c r="G621" s="513" t="s">
        <v>21</v>
      </c>
      <c r="H621" s="540">
        <v>1200</v>
      </c>
      <c r="I621" s="540">
        <v>2400</v>
      </c>
      <c r="J621" s="508"/>
      <c r="K621" s="508"/>
      <c r="L621" s="511"/>
      <c r="M621" s="511"/>
      <c r="N621" s="84">
        <v>0</v>
      </c>
      <c r="O621" s="84">
        <v>0</v>
      </c>
      <c r="P621" s="84">
        <v>0</v>
      </c>
      <c r="Q621" s="84">
        <v>0</v>
      </c>
      <c r="R621" s="84">
        <v>1.7533799999999999</v>
      </c>
      <c r="S621" s="84">
        <v>1.16892</v>
      </c>
      <c r="T621" s="84">
        <v>12.48057</v>
      </c>
      <c r="U621" s="84">
        <f>SUM(N621:T621)</f>
        <v>15.40287</v>
      </c>
      <c r="V621" s="171" t="s">
        <v>50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193">
        <v>0</v>
      </c>
      <c r="AD621" s="193">
        <v>0</v>
      </c>
      <c r="AE621" s="193">
        <v>0</v>
      </c>
      <c r="AF621" s="193">
        <v>0</v>
      </c>
      <c r="AG621" s="193">
        <v>0</v>
      </c>
      <c r="AH621" s="84">
        <v>0</v>
      </c>
      <c r="AI621" s="84">
        <v>0</v>
      </c>
      <c r="AJ621" s="84">
        <v>0</v>
      </c>
      <c r="AK621" s="193">
        <v>0</v>
      </c>
      <c r="AL621" s="193">
        <v>0</v>
      </c>
      <c r="AM621" s="193">
        <v>0</v>
      </c>
      <c r="AN621" s="193">
        <v>0</v>
      </c>
      <c r="AO621" s="193">
        <v>0</v>
      </c>
      <c r="AP621" s="193">
        <v>0</v>
      </c>
      <c r="AQ621" s="193">
        <v>0</v>
      </c>
      <c r="AR621" s="193">
        <v>0</v>
      </c>
      <c r="AS621" s="193">
        <v>0</v>
      </c>
      <c r="AT621" s="193">
        <v>0</v>
      </c>
      <c r="AU621" s="84">
        <v>0</v>
      </c>
      <c r="AV621" s="584"/>
    </row>
    <row r="622" spans="1:48" x14ac:dyDescent="0.25">
      <c r="A622" s="532"/>
      <c r="B622" s="535"/>
      <c r="C622" s="603"/>
      <c r="D622" s="524"/>
      <c r="E622" s="517"/>
      <c r="F622" s="514"/>
      <c r="G622" s="514"/>
      <c r="H622" s="541"/>
      <c r="I622" s="541"/>
      <c r="J622" s="508"/>
      <c r="K622" s="508"/>
      <c r="L622" s="511"/>
      <c r="M622" s="511"/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f t="shared" si="269"/>
        <v>0</v>
      </c>
      <c r="V622" s="171" t="s">
        <v>51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193">
        <v>0</v>
      </c>
      <c r="AD622" s="193">
        <v>0</v>
      </c>
      <c r="AE622" s="193">
        <v>0</v>
      </c>
      <c r="AF622" s="193">
        <v>0</v>
      </c>
      <c r="AG622" s="193">
        <v>0</v>
      </c>
      <c r="AH622" s="84">
        <v>0</v>
      </c>
      <c r="AI622" s="84">
        <v>0</v>
      </c>
      <c r="AJ622" s="84">
        <v>0</v>
      </c>
      <c r="AK622" s="193">
        <v>0</v>
      </c>
      <c r="AL622" s="193">
        <v>0</v>
      </c>
      <c r="AM622" s="193">
        <v>0</v>
      </c>
      <c r="AN622" s="193">
        <v>0</v>
      </c>
      <c r="AO622" s="193">
        <v>0</v>
      </c>
      <c r="AP622" s="193">
        <v>0</v>
      </c>
      <c r="AQ622" s="193">
        <v>0</v>
      </c>
      <c r="AR622" s="193">
        <v>0</v>
      </c>
      <c r="AS622" s="193">
        <v>0</v>
      </c>
      <c r="AT622" s="193">
        <v>0</v>
      </c>
      <c r="AU622" s="84">
        <v>0</v>
      </c>
      <c r="AV622" s="584"/>
    </row>
    <row r="623" spans="1:48" x14ac:dyDescent="0.25">
      <c r="A623" s="532"/>
      <c r="B623" s="535"/>
      <c r="C623" s="603"/>
      <c r="D623" s="524"/>
      <c r="E623" s="517"/>
      <c r="F623" s="514"/>
      <c r="G623" s="514"/>
      <c r="H623" s="541"/>
      <c r="I623" s="541"/>
      <c r="J623" s="508"/>
      <c r="K623" s="508"/>
      <c r="L623" s="511"/>
      <c r="M623" s="511"/>
      <c r="N623" s="84">
        <v>0</v>
      </c>
      <c r="O623" s="84">
        <v>0</v>
      </c>
      <c r="P623" s="84">
        <v>0</v>
      </c>
      <c r="Q623" s="84">
        <v>0</v>
      </c>
      <c r="R623" s="84">
        <v>0</v>
      </c>
      <c r="S623" s="84">
        <v>0</v>
      </c>
      <c r="T623" s="84">
        <v>0</v>
      </c>
      <c r="U623" s="84">
        <f t="shared" si="269"/>
        <v>0</v>
      </c>
      <c r="V623" s="171" t="s">
        <v>52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193">
        <v>0</v>
      </c>
      <c r="AD623" s="193">
        <v>0</v>
      </c>
      <c r="AE623" s="193">
        <v>0</v>
      </c>
      <c r="AF623" s="193">
        <v>0</v>
      </c>
      <c r="AG623" s="193">
        <v>0</v>
      </c>
      <c r="AH623" s="84">
        <v>0</v>
      </c>
      <c r="AI623" s="84">
        <v>0</v>
      </c>
      <c r="AJ623" s="84">
        <v>0</v>
      </c>
      <c r="AK623" s="193">
        <v>0</v>
      </c>
      <c r="AL623" s="193">
        <v>0</v>
      </c>
      <c r="AM623" s="193">
        <v>0</v>
      </c>
      <c r="AN623" s="193">
        <v>0</v>
      </c>
      <c r="AO623" s="193">
        <v>0</v>
      </c>
      <c r="AP623" s="193">
        <v>0</v>
      </c>
      <c r="AQ623" s="193">
        <v>0</v>
      </c>
      <c r="AR623" s="193">
        <v>0</v>
      </c>
      <c r="AS623" s="193">
        <v>0</v>
      </c>
      <c r="AT623" s="193">
        <v>0</v>
      </c>
      <c r="AU623" s="84">
        <v>0</v>
      </c>
      <c r="AV623" s="585"/>
    </row>
    <row r="624" spans="1:48" x14ac:dyDescent="0.25">
      <c r="A624" s="532"/>
      <c r="B624" s="536"/>
      <c r="C624" s="603"/>
      <c r="D624" s="525"/>
      <c r="E624" s="518"/>
      <c r="F624" s="515"/>
      <c r="G624" s="515"/>
      <c r="H624" s="542"/>
      <c r="I624" s="542"/>
      <c r="J624" s="509"/>
      <c r="K624" s="509"/>
      <c r="L624" s="512"/>
      <c r="M624" s="512"/>
      <c r="N624" s="89">
        <f>SUM(N619:N623)</f>
        <v>0</v>
      </c>
      <c r="O624" s="89">
        <f t="shared" ref="O624:T624" si="270">SUM(O619:O623)</f>
        <v>0</v>
      </c>
      <c r="P624" s="89">
        <f t="shared" si="270"/>
        <v>0.70747000000000004</v>
      </c>
      <c r="Q624" s="176">
        <f t="shared" si="270"/>
        <v>1.63245</v>
      </c>
      <c r="R624" s="176">
        <f t="shared" si="270"/>
        <v>1.7533799999999999</v>
      </c>
      <c r="S624" s="176">
        <f t="shared" si="270"/>
        <v>1.16892</v>
      </c>
      <c r="T624" s="176">
        <f t="shared" si="270"/>
        <v>12.48057</v>
      </c>
      <c r="U624" s="177">
        <f t="shared" si="269"/>
        <v>17.742789999999999</v>
      </c>
      <c r="V624" s="178" t="s">
        <v>11</v>
      </c>
      <c r="W624" s="194">
        <f t="shared" ref="W624:AU624" si="271">SUM(W619:W623)</f>
        <v>1632.45</v>
      </c>
      <c r="X624" s="194">
        <f t="shared" si="271"/>
        <v>0</v>
      </c>
      <c r="Y624" s="194">
        <f t="shared" si="271"/>
        <v>0</v>
      </c>
      <c r="Z624" s="194">
        <f t="shared" si="271"/>
        <v>0</v>
      </c>
      <c r="AA624" s="194">
        <f t="shared" si="271"/>
        <v>0</v>
      </c>
      <c r="AB624" s="194">
        <f t="shared" si="271"/>
        <v>0</v>
      </c>
      <c r="AC624" s="194">
        <f t="shared" si="271"/>
        <v>0</v>
      </c>
      <c r="AD624" s="194">
        <f t="shared" si="271"/>
        <v>0</v>
      </c>
      <c r="AE624" s="194">
        <f t="shared" si="271"/>
        <v>0</v>
      </c>
      <c r="AF624" s="194">
        <f t="shared" si="271"/>
        <v>0</v>
      </c>
      <c r="AG624" s="194">
        <f t="shared" si="271"/>
        <v>0</v>
      </c>
      <c r="AH624" s="176">
        <f t="shared" si="271"/>
        <v>0</v>
      </c>
      <c r="AI624" s="176">
        <f t="shared" si="271"/>
        <v>0</v>
      </c>
      <c r="AJ624" s="176">
        <f t="shared" si="271"/>
        <v>0</v>
      </c>
      <c r="AK624" s="194">
        <f t="shared" si="271"/>
        <v>0</v>
      </c>
      <c r="AL624" s="194">
        <f t="shared" si="271"/>
        <v>0</v>
      </c>
      <c r="AM624" s="194">
        <f t="shared" si="271"/>
        <v>0</v>
      </c>
      <c r="AN624" s="194">
        <f t="shared" si="271"/>
        <v>0</v>
      </c>
      <c r="AO624" s="194">
        <f t="shared" si="271"/>
        <v>0</v>
      </c>
      <c r="AP624" s="194">
        <f t="shared" si="271"/>
        <v>0</v>
      </c>
      <c r="AQ624" s="194">
        <f t="shared" si="271"/>
        <v>0</v>
      </c>
      <c r="AR624" s="194">
        <f t="shared" si="271"/>
        <v>0</v>
      </c>
      <c r="AS624" s="194">
        <f t="shared" si="271"/>
        <v>0</v>
      </c>
      <c r="AT624" s="194">
        <f t="shared" si="271"/>
        <v>0</v>
      </c>
      <c r="AU624" s="176">
        <f t="shared" si="271"/>
        <v>0</v>
      </c>
      <c r="AV624" s="329"/>
    </row>
    <row r="625" spans="1:48" ht="15.75" customHeight="1" x14ac:dyDescent="0.25">
      <c r="A625" s="532"/>
      <c r="B625" s="534" t="s">
        <v>687</v>
      </c>
      <c r="C625" s="603" t="s">
        <v>920</v>
      </c>
      <c r="D625" s="523" t="s">
        <v>628</v>
      </c>
      <c r="E625" s="516" t="s">
        <v>689</v>
      </c>
      <c r="F625" s="83" t="s">
        <v>18</v>
      </c>
      <c r="G625" s="83" t="s">
        <v>20</v>
      </c>
      <c r="H625" s="83" t="s">
        <v>296</v>
      </c>
      <c r="I625" s="83" t="s">
        <v>296</v>
      </c>
      <c r="J625" s="507">
        <v>2020</v>
      </c>
      <c r="K625" s="507">
        <v>2022</v>
      </c>
      <c r="L625" s="510">
        <v>67.540999999999997</v>
      </c>
      <c r="M625" s="510">
        <f>Q630+R630+S630+T630</f>
        <v>50.964799999999997</v>
      </c>
      <c r="N625" s="84">
        <v>0</v>
      </c>
      <c r="O625" s="84">
        <v>0</v>
      </c>
      <c r="P625" s="84">
        <v>0</v>
      </c>
      <c r="Q625" s="84">
        <v>0</v>
      </c>
      <c r="R625" s="84">
        <v>0</v>
      </c>
      <c r="S625" s="84">
        <v>0</v>
      </c>
      <c r="T625" s="84">
        <v>0</v>
      </c>
      <c r="U625" s="84">
        <f>SUM(N625:T625)</f>
        <v>0</v>
      </c>
      <c r="V625" s="171" t="s">
        <v>3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193">
        <v>0</v>
      </c>
      <c r="AD625" s="193">
        <v>0</v>
      </c>
      <c r="AE625" s="193">
        <v>0</v>
      </c>
      <c r="AF625" s="193">
        <v>0</v>
      </c>
      <c r="AG625" s="193">
        <v>0</v>
      </c>
      <c r="AH625" s="84">
        <v>0</v>
      </c>
      <c r="AI625" s="84">
        <v>0</v>
      </c>
      <c r="AJ625" s="84">
        <v>0</v>
      </c>
      <c r="AK625" s="193">
        <v>0</v>
      </c>
      <c r="AL625" s="193">
        <v>0</v>
      </c>
      <c r="AM625" s="193">
        <v>0</v>
      </c>
      <c r="AN625" s="193">
        <v>0</v>
      </c>
      <c r="AO625" s="193">
        <v>0</v>
      </c>
      <c r="AP625" s="193">
        <v>0</v>
      </c>
      <c r="AQ625" s="193">
        <v>0</v>
      </c>
      <c r="AR625" s="193">
        <v>0</v>
      </c>
      <c r="AS625" s="193">
        <v>0</v>
      </c>
      <c r="AT625" s="193">
        <v>0</v>
      </c>
      <c r="AU625" s="84">
        <v>0</v>
      </c>
      <c r="AV625" s="583" t="s">
        <v>996</v>
      </c>
    </row>
    <row r="626" spans="1:48" ht="15.75" customHeight="1" x14ac:dyDescent="0.25">
      <c r="A626" s="532"/>
      <c r="B626" s="535"/>
      <c r="C626" s="603"/>
      <c r="D626" s="524"/>
      <c r="E626" s="517"/>
      <c r="F626" s="83" t="s">
        <v>19</v>
      </c>
      <c r="G626" s="83" t="s">
        <v>22</v>
      </c>
      <c r="H626" s="83" t="s">
        <v>296</v>
      </c>
      <c r="I626" s="83" t="s">
        <v>296</v>
      </c>
      <c r="J626" s="508"/>
      <c r="K626" s="508"/>
      <c r="L626" s="511"/>
      <c r="M626" s="511"/>
      <c r="N626" s="9">
        <v>0</v>
      </c>
      <c r="O626" s="9">
        <v>0</v>
      </c>
      <c r="P626" s="9">
        <v>6.7500000000000004E-2</v>
      </c>
      <c r="Q626" s="84">
        <v>27.314299999999999</v>
      </c>
      <c r="R626" s="84">
        <v>0</v>
      </c>
      <c r="S626" s="84">
        <v>0</v>
      </c>
      <c r="T626" s="84">
        <v>0</v>
      </c>
      <c r="U626" s="84">
        <f t="shared" ref="U626:U629" si="272">SUM(N626:T626)</f>
        <v>27.381799999999998</v>
      </c>
      <c r="V626" s="172" t="s">
        <v>8</v>
      </c>
      <c r="W626" s="193">
        <v>27314.3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193">
        <v>0</v>
      </c>
      <c r="AD626" s="193">
        <v>0</v>
      </c>
      <c r="AE626" s="193">
        <v>0</v>
      </c>
      <c r="AF626" s="193">
        <v>0</v>
      </c>
      <c r="AG626" s="193">
        <v>0</v>
      </c>
      <c r="AH626" s="84">
        <v>0</v>
      </c>
      <c r="AI626" s="84">
        <v>0</v>
      </c>
      <c r="AJ626" s="84">
        <v>0</v>
      </c>
      <c r="AK626" s="193">
        <v>0</v>
      </c>
      <c r="AL626" s="193">
        <v>0</v>
      </c>
      <c r="AM626" s="193">
        <v>0</v>
      </c>
      <c r="AN626" s="193">
        <v>0</v>
      </c>
      <c r="AO626" s="193">
        <v>0</v>
      </c>
      <c r="AP626" s="193">
        <v>0</v>
      </c>
      <c r="AQ626" s="193">
        <v>0</v>
      </c>
      <c r="AR626" s="193">
        <v>0</v>
      </c>
      <c r="AS626" s="193">
        <v>0</v>
      </c>
      <c r="AT626" s="193">
        <v>0</v>
      </c>
      <c r="AU626" s="84">
        <v>0</v>
      </c>
      <c r="AV626" s="584"/>
    </row>
    <row r="627" spans="1:48" ht="22.5" customHeight="1" x14ac:dyDescent="0.25">
      <c r="A627" s="532"/>
      <c r="B627" s="535"/>
      <c r="C627" s="603"/>
      <c r="D627" s="524"/>
      <c r="E627" s="517"/>
      <c r="F627" s="513" t="s">
        <v>39</v>
      </c>
      <c r="G627" s="513" t="s">
        <v>21</v>
      </c>
      <c r="H627" s="540">
        <v>150000</v>
      </c>
      <c r="I627" s="540">
        <v>250000</v>
      </c>
      <c r="J627" s="508"/>
      <c r="K627" s="508"/>
      <c r="L627" s="511"/>
      <c r="M627" s="511"/>
      <c r="N627" s="84">
        <v>0</v>
      </c>
      <c r="O627" s="84">
        <v>0</v>
      </c>
      <c r="P627" s="84">
        <v>0</v>
      </c>
      <c r="Q627" s="84">
        <v>0</v>
      </c>
      <c r="R627" s="84">
        <v>16.509</v>
      </c>
      <c r="S627" s="84">
        <v>0.8</v>
      </c>
      <c r="T627" s="84">
        <v>6.3414999999999999</v>
      </c>
      <c r="U627" s="84">
        <f>SUM(N627:T627)</f>
        <v>23.650500000000001</v>
      </c>
      <c r="V627" s="171" t="s">
        <v>50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193">
        <v>0</v>
      </c>
      <c r="AD627" s="193">
        <v>0</v>
      </c>
      <c r="AE627" s="193">
        <v>0</v>
      </c>
      <c r="AF627" s="193">
        <v>0</v>
      </c>
      <c r="AG627" s="193">
        <v>0</v>
      </c>
      <c r="AH627" s="84">
        <v>0</v>
      </c>
      <c r="AI627" s="84">
        <v>0</v>
      </c>
      <c r="AJ627" s="84">
        <v>0</v>
      </c>
      <c r="AK627" s="193">
        <v>0</v>
      </c>
      <c r="AL627" s="193">
        <v>0</v>
      </c>
      <c r="AM627" s="193">
        <v>0</v>
      </c>
      <c r="AN627" s="193">
        <v>0</v>
      </c>
      <c r="AO627" s="193">
        <v>0</v>
      </c>
      <c r="AP627" s="193">
        <v>0</v>
      </c>
      <c r="AQ627" s="193">
        <v>0</v>
      </c>
      <c r="AR627" s="193">
        <v>0</v>
      </c>
      <c r="AS627" s="193">
        <v>0</v>
      </c>
      <c r="AT627" s="193">
        <v>0</v>
      </c>
      <c r="AU627" s="84">
        <v>0</v>
      </c>
      <c r="AV627" s="584"/>
    </row>
    <row r="628" spans="1:48" x14ac:dyDescent="0.25">
      <c r="A628" s="532"/>
      <c r="B628" s="535"/>
      <c r="C628" s="603"/>
      <c r="D628" s="524"/>
      <c r="E628" s="517"/>
      <c r="F628" s="514"/>
      <c r="G628" s="514"/>
      <c r="H628" s="541"/>
      <c r="I628" s="541"/>
      <c r="J628" s="508"/>
      <c r="K628" s="508"/>
      <c r="L628" s="511"/>
      <c r="M628" s="511"/>
      <c r="N628" s="84">
        <v>0</v>
      </c>
      <c r="O628" s="84">
        <v>0</v>
      </c>
      <c r="P628" s="84">
        <v>0</v>
      </c>
      <c r="Q628" s="84">
        <v>0</v>
      </c>
      <c r="R628" s="84">
        <v>0</v>
      </c>
      <c r="S628" s="84">
        <v>0</v>
      </c>
      <c r="T628" s="84">
        <v>0</v>
      </c>
      <c r="U628" s="84">
        <f t="shared" si="272"/>
        <v>0</v>
      </c>
      <c r="V628" s="171" t="s">
        <v>51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193">
        <v>0</v>
      </c>
      <c r="AD628" s="193">
        <v>0</v>
      </c>
      <c r="AE628" s="193">
        <v>0</v>
      </c>
      <c r="AF628" s="193">
        <v>0</v>
      </c>
      <c r="AG628" s="193">
        <v>0</v>
      </c>
      <c r="AH628" s="84">
        <v>0</v>
      </c>
      <c r="AI628" s="84">
        <v>0</v>
      </c>
      <c r="AJ628" s="84">
        <v>0</v>
      </c>
      <c r="AK628" s="193">
        <v>0</v>
      </c>
      <c r="AL628" s="193">
        <v>0</v>
      </c>
      <c r="AM628" s="193">
        <v>0</v>
      </c>
      <c r="AN628" s="193">
        <v>0</v>
      </c>
      <c r="AO628" s="193">
        <v>0</v>
      </c>
      <c r="AP628" s="193">
        <v>0</v>
      </c>
      <c r="AQ628" s="193">
        <v>0</v>
      </c>
      <c r="AR628" s="193">
        <v>0</v>
      </c>
      <c r="AS628" s="193">
        <v>0</v>
      </c>
      <c r="AT628" s="193">
        <v>0</v>
      </c>
      <c r="AU628" s="84">
        <v>0</v>
      </c>
      <c r="AV628" s="584"/>
    </row>
    <row r="629" spans="1:48" x14ac:dyDescent="0.25">
      <c r="A629" s="532"/>
      <c r="B629" s="535"/>
      <c r="C629" s="603"/>
      <c r="D629" s="524"/>
      <c r="E629" s="517"/>
      <c r="F629" s="514"/>
      <c r="G629" s="514"/>
      <c r="H629" s="541"/>
      <c r="I629" s="541"/>
      <c r="J629" s="508"/>
      <c r="K629" s="508"/>
      <c r="L629" s="511"/>
      <c r="M629" s="511"/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>
        <v>0</v>
      </c>
      <c r="T629" s="84">
        <v>0</v>
      </c>
      <c r="U629" s="84">
        <f t="shared" si="272"/>
        <v>0</v>
      </c>
      <c r="V629" s="171" t="s">
        <v>52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193">
        <v>0</v>
      </c>
      <c r="AD629" s="193">
        <v>0</v>
      </c>
      <c r="AE629" s="193">
        <v>0</v>
      </c>
      <c r="AF629" s="193">
        <v>0</v>
      </c>
      <c r="AG629" s="193">
        <v>0</v>
      </c>
      <c r="AH629" s="84">
        <v>0</v>
      </c>
      <c r="AI629" s="84">
        <v>0</v>
      </c>
      <c r="AJ629" s="84">
        <v>0</v>
      </c>
      <c r="AK629" s="193">
        <v>0</v>
      </c>
      <c r="AL629" s="193">
        <v>0</v>
      </c>
      <c r="AM629" s="193">
        <v>0</v>
      </c>
      <c r="AN629" s="193">
        <v>0</v>
      </c>
      <c r="AO629" s="193">
        <v>0</v>
      </c>
      <c r="AP629" s="193">
        <v>0</v>
      </c>
      <c r="AQ629" s="193">
        <v>0</v>
      </c>
      <c r="AR629" s="193">
        <v>0</v>
      </c>
      <c r="AS629" s="193">
        <v>0</v>
      </c>
      <c r="AT629" s="193">
        <v>0</v>
      </c>
      <c r="AU629" s="84">
        <v>0</v>
      </c>
      <c r="AV629" s="585"/>
    </row>
    <row r="630" spans="1:48" x14ac:dyDescent="0.25">
      <c r="A630" s="532"/>
      <c r="B630" s="536"/>
      <c r="C630" s="603"/>
      <c r="D630" s="525"/>
      <c r="E630" s="518"/>
      <c r="F630" s="515"/>
      <c r="G630" s="515"/>
      <c r="H630" s="542"/>
      <c r="I630" s="542"/>
      <c r="J630" s="509"/>
      <c r="K630" s="509"/>
      <c r="L630" s="512"/>
      <c r="M630" s="512"/>
      <c r="N630" s="89">
        <f>SUM(N625:N629)</f>
        <v>0</v>
      </c>
      <c r="O630" s="89">
        <f t="shared" ref="O630:T630" si="273">SUM(O625:O629)</f>
        <v>0</v>
      </c>
      <c r="P630" s="89">
        <f t="shared" si="273"/>
        <v>6.7500000000000004E-2</v>
      </c>
      <c r="Q630" s="176">
        <f t="shared" si="273"/>
        <v>27.314299999999999</v>
      </c>
      <c r="R630" s="176">
        <f t="shared" si="273"/>
        <v>16.509</v>
      </c>
      <c r="S630" s="176">
        <f t="shared" si="273"/>
        <v>0.8</v>
      </c>
      <c r="T630" s="176">
        <f t="shared" si="273"/>
        <v>6.3414999999999999</v>
      </c>
      <c r="U630" s="177">
        <f>SUM(N630:T630)</f>
        <v>51.032299999999992</v>
      </c>
      <c r="V630" s="178" t="s">
        <v>11</v>
      </c>
      <c r="W630" s="194">
        <f t="shared" ref="W630:AV630" si="274">SUM(W625:W629)</f>
        <v>27314.3</v>
      </c>
      <c r="X630" s="194">
        <f t="shared" si="274"/>
        <v>0</v>
      </c>
      <c r="Y630" s="194">
        <f t="shared" si="274"/>
        <v>0</v>
      </c>
      <c r="Z630" s="194">
        <f t="shared" si="274"/>
        <v>0</v>
      </c>
      <c r="AA630" s="194">
        <f t="shared" si="274"/>
        <v>0</v>
      </c>
      <c r="AB630" s="194">
        <f t="shared" si="274"/>
        <v>0</v>
      </c>
      <c r="AC630" s="194">
        <f t="shared" si="274"/>
        <v>0</v>
      </c>
      <c r="AD630" s="194">
        <f t="shared" si="274"/>
        <v>0</v>
      </c>
      <c r="AE630" s="194">
        <f t="shared" si="274"/>
        <v>0</v>
      </c>
      <c r="AF630" s="194">
        <f t="shared" si="274"/>
        <v>0</v>
      </c>
      <c r="AG630" s="194">
        <f t="shared" si="274"/>
        <v>0</v>
      </c>
      <c r="AH630" s="176">
        <f t="shared" si="274"/>
        <v>0</v>
      </c>
      <c r="AI630" s="176">
        <f t="shared" si="274"/>
        <v>0</v>
      </c>
      <c r="AJ630" s="176">
        <f t="shared" si="274"/>
        <v>0</v>
      </c>
      <c r="AK630" s="194">
        <f t="shared" si="274"/>
        <v>0</v>
      </c>
      <c r="AL630" s="194">
        <f t="shared" si="274"/>
        <v>0</v>
      </c>
      <c r="AM630" s="194">
        <f t="shared" si="274"/>
        <v>0</v>
      </c>
      <c r="AN630" s="194">
        <f t="shared" si="274"/>
        <v>0</v>
      </c>
      <c r="AO630" s="194">
        <f t="shared" si="274"/>
        <v>0</v>
      </c>
      <c r="AP630" s="194">
        <f t="shared" si="274"/>
        <v>0</v>
      </c>
      <c r="AQ630" s="194">
        <f t="shared" si="274"/>
        <v>0</v>
      </c>
      <c r="AR630" s="194">
        <f t="shared" si="274"/>
        <v>0</v>
      </c>
      <c r="AS630" s="194">
        <f t="shared" si="274"/>
        <v>0</v>
      </c>
      <c r="AT630" s="194">
        <f t="shared" si="274"/>
        <v>0</v>
      </c>
      <c r="AU630" s="176">
        <f t="shared" si="274"/>
        <v>0</v>
      </c>
      <c r="AV630" s="176">
        <f t="shared" si="274"/>
        <v>0</v>
      </c>
    </row>
    <row r="631" spans="1:48" ht="15.75" customHeight="1" x14ac:dyDescent="0.25">
      <c r="A631" s="532"/>
      <c r="B631" s="534" t="s">
        <v>690</v>
      </c>
      <c r="C631" s="603" t="s">
        <v>691</v>
      </c>
      <c r="D631" s="523" t="s">
        <v>628</v>
      </c>
      <c r="E631" s="516" t="s">
        <v>692</v>
      </c>
      <c r="F631" s="83" t="s">
        <v>18</v>
      </c>
      <c r="G631" s="83" t="s">
        <v>20</v>
      </c>
      <c r="H631" s="83" t="s">
        <v>296</v>
      </c>
      <c r="I631" s="83" t="s">
        <v>296</v>
      </c>
      <c r="J631" s="507">
        <v>2020</v>
      </c>
      <c r="K631" s="507">
        <v>2022</v>
      </c>
      <c r="L631" s="510">
        <v>10.005000000000001</v>
      </c>
      <c r="M631" s="510">
        <f>Q637+R637+S637+T637</f>
        <v>7.8</v>
      </c>
      <c r="N631" s="84">
        <v>0</v>
      </c>
      <c r="O631" s="84">
        <v>0</v>
      </c>
      <c r="P631" s="84">
        <v>0</v>
      </c>
      <c r="Q631" s="84">
        <v>0</v>
      </c>
      <c r="R631" s="84">
        <v>0</v>
      </c>
      <c r="S631" s="84">
        <v>0</v>
      </c>
      <c r="T631" s="84">
        <v>0</v>
      </c>
      <c r="U631" s="84">
        <f>SUM(N631:T631)</f>
        <v>0</v>
      </c>
      <c r="V631" s="171" t="s">
        <v>3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193">
        <v>0</v>
      </c>
      <c r="AD631" s="193">
        <v>0</v>
      </c>
      <c r="AE631" s="193">
        <v>0</v>
      </c>
      <c r="AF631" s="193">
        <v>0</v>
      </c>
      <c r="AG631" s="193">
        <v>0</v>
      </c>
      <c r="AH631" s="84">
        <v>0</v>
      </c>
      <c r="AI631" s="84">
        <v>0</v>
      </c>
      <c r="AJ631" s="84">
        <v>0</v>
      </c>
      <c r="AK631" s="193">
        <v>0</v>
      </c>
      <c r="AL631" s="193">
        <v>0</v>
      </c>
      <c r="AM631" s="193">
        <v>0</v>
      </c>
      <c r="AN631" s="193">
        <v>0</v>
      </c>
      <c r="AO631" s="193">
        <v>0</v>
      </c>
      <c r="AP631" s="193">
        <v>0</v>
      </c>
      <c r="AQ631" s="193">
        <v>0</v>
      </c>
      <c r="AR631" s="193">
        <v>0</v>
      </c>
      <c r="AS631" s="193">
        <v>0</v>
      </c>
      <c r="AT631" s="193">
        <v>0</v>
      </c>
      <c r="AU631" s="84">
        <v>0</v>
      </c>
      <c r="AV631" s="583" t="s">
        <v>996</v>
      </c>
    </row>
    <row r="632" spans="1:48" ht="15.75" customHeight="1" x14ac:dyDescent="0.25">
      <c r="A632" s="532"/>
      <c r="B632" s="535"/>
      <c r="C632" s="603"/>
      <c r="D632" s="524"/>
      <c r="E632" s="517"/>
      <c r="F632" s="83" t="s">
        <v>19</v>
      </c>
      <c r="G632" s="83" t="s">
        <v>22</v>
      </c>
      <c r="H632" s="83" t="s">
        <v>296</v>
      </c>
      <c r="I632" s="83" t="s">
        <v>296</v>
      </c>
      <c r="J632" s="508"/>
      <c r="K632" s="508"/>
      <c r="L632" s="511"/>
      <c r="M632" s="511"/>
      <c r="N632" s="9">
        <v>0</v>
      </c>
      <c r="O632" s="9">
        <v>0</v>
      </c>
      <c r="P632" s="9">
        <v>2.2053400000000001</v>
      </c>
      <c r="Q632" s="84">
        <v>1.21526</v>
      </c>
      <c r="R632" s="84">
        <v>0</v>
      </c>
      <c r="S632" s="84">
        <v>0</v>
      </c>
      <c r="T632" s="84">
        <v>0</v>
      </c>
      <c r="U632" s="84">
        <f t="shared" ref="U632:U637" si="275">SUM(N632:T632)</f>
        <v>3.4206000000000003</v>
      </c>
      <c r="V632" s="172" t="s">
        <v>8</v>
      </c>
      <c r="W632" s="193">
        <v>1215.26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193">
        <v>0</v>
      </c>
      <c r="AD632" s="193">
        <v>0</v>
      </c>
      <c r="AE632" s="193">
        <v>0</v>
      </c>
      <c r="AF632" s="193">
        <v>0</v>
      </c>
      <c r="AG632" s="193">
        <v>0</v>
      </c>
      <c r="AH632" s="84">
        <v>0</v>
      </c>
      <c r="AI632" s="84">
        <v>0</v>
      </c>
      <c r="AJ632" s="84">
        <v>0</v>
      </c>
      <c r="AK632" s="193">
        <v>0</v>
      </c>
      <c r="AL632" s="193">
        <v>0</v>
      </c>
      <c r="AM632" s="193">
        <v>0</v>
      </c>
      <c r="AN632" s="193">
        <v>0</v>
      </c>
      <c r="AO632" s="193">
        <v>0</v>
      </c>
      <c r="AP632" s="193">
        <v>0</v>
      </c>
      <c r="AQ632" s="193">
        <v>0</v>
      </c>
      <c r="AR632" s="193">
        <v>0</v>
      </c>
      <c r="AS632" s="193">
        <v>0</v>
      </c>
      <c r="AT632" s="193">
        <v>0</v>
      </c>
      <c r="AU632" s="84">
        <v>0</v>
      </c>
      <c r="AV632" s="584"/>
    </row>
    <row r="633" spans="1:48" ht="15.75" customHeight="1" x14ac:dyDescent="0.25">
      <c r="A633" s="532"/>
      <c r="B633" s="535"/>
      <c r="C633" s="603"/>
      <c r="D633" s="524"/>
      <c r="E633" s="517"/>
      <c r="F633" s="513" t="s">
        <v>39</v>
      </c>
      <c r="G633" s="513" t="s">
        <v>21</v>
      </c>
      <c r="H633" s="540">
        <v>1500</v>
      </c>
      <c r="I633" s="513" t="s">
        <v>369</v>
      </c>
      <c r="J633" s="508"/>
      <c r="K633" s="508"/>
      <c r="L633" s="511"/>
      <c r="M633" s="511"/>
      <c r="N633" s="84">
        <v>0</v>
      </c>
      <c r="O633" s="84">
        <v>0</v>
      </c>
      <c r="P633" s="84">
        <v>0</v>
      </c>
      <c r="Q633" s="84">
        <v>0</v>
      </c>
      <c r="R633" s="84">
        <v>0.61240000000000006</v>
      </c>
      <c r="S633" s="84">
        <v>5.97234</v>
      </c>
      <c r="T633" s="84">
        <v>0</v>
      </c>
      <c r="U633" s="84">
        <f>SUM(N633:T633)</f>
        <v>6.58474</v>
      </c>
      <c r="V633" s="171" t="s">
        <v>50</v>
      </c>
      <c r="W633" s="193">
        <v>0</v>
      </c>
      <c r="X633" s="193">
        <f>X634</f>
        <v>46</v>
      </c>
      <c r="Y633" s="193">
        <f t="shared" ref="Y633:AG633" si="276">Y634</f>
        <v>0</v>
      </c>
      <c r="Z633" s="193">
        <f t="shared" si="276"/>
        <v>0</v>
      </c>
      <c r="AA633" s="193">
        <f t="shared" si="276"/>
        <v>0</v>
      </c>
      <c r="AB633" s="193">
        <f t="shared" si="276"/>
        <v>0</v>
      </c>
      <c r="AC633" s="193">
        <f t="shared" si="276"/>
        <v>0</v>
      </c>
      <c r="AD633" s="193">
        <f t="shared" si="276"/>
        <v>0</v>
      </c>
      <c r="AE633" s="193">
        <f t="shared" si="276"/>
        <v>0</v>
      </c>
      <c r="AF633" s="193">
        <f t="shared" si="276"/>
        <v>0</v>
      </c>
      <c r="AG633" s="193">
        <f t="shared" si="276"/>
        <v>0</v>
      </c>
      <c r="AH633" s="84">
        <v>0</v>
      </c>
      <c r="AI633" s="84">
        <v>0</v>
      </c>
      <c r="AJ633" s="84">
        <v>0</v>
      </c>
      <c r="AK633" s="193">
        <v>0</v>
      </c>
      <c r="AL633" s="193">
        <v>0</v>
      </c>
      <c r="AM633" s="193">
        <v>0</v>
      </c>
      <c r="AN633" s="193">
        <v>0</v>
      </c>
      <c r="AO633" s="193">
        <v>0</v>
      </c>
      <c r="AP633" s="193">
        <v>0</v>
      </c>
      <c r="AQ633" s="193">
        <v>0</v>
      </c>
      <c r="AR633" s="193">
        <v>0</v>
      </c>
      <c r="AS633" s="193">
        <v>0</v>
      </c>
      <c r="AT633" s="193">
        <v>0</v>
      </c>
      <c r="AU633" s="84">
        <v>0</v>
      </c>
      <c r="AV633" s="584"/>
    </row>
    <row r="634" spans="1:48" s="276" customFormat="1" ht="15.75" hidden="1" customHeight="1" x14ac:dyDescent="0.2">
      <c r="A634" s="532"/>
      <c r="B634" s="535"/>
      <c r="C634" s="603"/>
      <c r="D634" s="524"/>
      <c r="E634" s="517"/>
      <c r="F634" s="514"/>
      <c r="G634" s="514"/>
      <c r="H634" s="541"/>
      <c r="I634" s="514"/>
      <c r="J634" s="508"/>
      <c r="K634" s="508"/>
      <c r="L634" s="511"/>
      <c r="M634" s="511"/>
      <c r="N634" s="283"/>
      <c r="O634" s="283"/>
      <c r="P634" s="283"/>
      <c r="Q634" s="283"/>
      <c r="R634" s="283"/>
      <c r="S634" s="283"/>
      <c r="T634" s="283"/>
      <c r="U634" s="283"/>
      <c r="V634" s="354" t="s">
        <v>1025</v>
      </c>
      <c r="W634" s="360"/>
      <c r="X634" s="360">
        <v>46</v>
      </c>
      <c r="Y634" s="360"/>
      <c r="Z634" s="360"/>
      <c r="AA634" s="360"/>
      <c r="AB634" s="360"/>
      <c r="AC634" s="360"/>
      <c r="AD634" s="360"/>
      <c r="AE634" s="360"/>
      <c r="AF634" s="360"/>
      <c r="AG634" s="360"/>
      <c r="AH634" s="283"/>
      <c r="AI634" s="283"/>
      <c r="AJ634" s="283"/>
      <c r="AK634" s="360"/>
      <c r="AL634" s="360"/>
      <c r="AM634" s="360"/>
      <c r="AN634" s="360"/>
      <c r="AO634" s="360"/>
      <c r="AP634" s="360"/>
      <c r="AQ634" s="360"/>
      <c r="AR634" s="360"/>
      <c r="AS634" s="360"/>
      <c r="AT634" s="360"/>
      <c r="AU634" s="283"/>
      <c r="AV634" s="584"/>
    </row>
    <row r="635" spans="1:48" x14ac:dyDescent="0.25">
      <c r="A635" s="532"/>
      <c r="B635" s="535"/>
      <c r="C635" s="603"/>
      <c r="D635" s="524"/>
      <c r="E635" s="517"/>
      <c r="F635" s="514"/>
      <c r="G635" s="514"/>
      <c r="H635" s="541"/>
      <c r="I635" s="514"/>
      <c r="J635" s="508"/>
      <c r="K635" s="508"/>
      <c r="L635" s="511"/>
      <c r="M635" s="511"/>
      <c r="N635" s="84">
        <v>0</v>
      </c>
      <c r="O635" s="84">
        <v>0</v>
      </c>
      <c r="P635" s="84">
        <v>0</v>
      </c>
      <c r="Q635" s="84">
        <v>0</v>
      </c>
      <c r="R635" s="84">
        <v>0</v>
      </c>
      <c r="S635" s="84">
        <v>0</v>
      </c>
      <c r="T635" s="84">
        <v>0</v>
      </c>
      <c r="U635" s="84">
        <f t="shared" si="275"/>
        <v>0</v>
      </c>
      <c r="V635" s="171" t="s">
        <v>51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193">
        <v>0</v>
      </c>
      <c r="AD635" s="193">
        <v>0</v>
      </c>
      <c r="AE635" s="193">
        <v>0</v>
      </c>
      <c r="AF635" s="193">
        <v>0</v>
      </c>
      <c r="AG635" s="193">
        <v>0</v>
      </c>
      <c r="AH635" s="84">
        <v>0</v>
      </c>
      <c r="AI635" s="84">
        <v>0</v>
      </c>
      <c r="AJ635" s="84">
        <v>0</v>
      </c>
      <c r="AK635" s="193">
        <v>0</v>
      </c>
      <c r="AL635" s="193">
        <v>0</v>
      </c>
      <c r="AM635" s="193">
        <v>0</v>
      </c>
      <c r="AN635" s="193">
        <v>0</v>
      </c>
      <c r="AO635" s="193">
        <v>0</v>
      </c>
      <c r="AP635" s="193">
        <v>0</v>
      </c>
      <c r="AQ635" s="193">
        <v>0</v>
      </c>
      <c r="AR635" s="193">
        <v>0</v>
      </c>
      <c r="AS635" s="193">
        <v>0</v>
      </c>
      <c r="AT635" s="193">
        <v>0</v>
      </c>
      <c r="AU635" s="84">
        <v>0</v>
      </c>
      <c r="AV635" s="584"/>
    </row>
    <row r="636" spans="1:48" x14ac:dyDescent="0.25">
      <c r="A636" s="532"/>
      <c r="B636" s="535"/>
      <c r="C636" s="603"/>
      <c r="D636" s="524"/>
      <c r="E636" s="517"/>
      <c r="F636" s="514"/>
      <c r="G636" s="514"/>
      <c r="H636" s="541"/>
      <c r="I636" s="514"/>
      <c r="J636" s="508"/>
      <c r="K636" s="508"/>
      <c r="L636" s="511"/>
      <c r="M636" s="511"/>
      <c r="N636" s="87">
        <v>0</v>
      </c>
      <c r="O636" s="87">
        <v>0</v>
      </c>
      <c r="P636" s="87">
        <v>0</v>
      </c>
      <c r="Q636" s="87">
        <v>0</v>
      </c>
      <c r="R636" s="87">
        <v>0</v>
      </c>
      <c r="S636" s="87">
        <v>0</v>
      </c>
      <c r="T636" s="87">
        <v>0</v>
      </c>
      <c r="U636" s="84">
        <f t="shared" si="275"/>
        <v>0</v>
      </c>
      <c r="V636" s="171" t="s">
        <v>52</v>
      </c>
      <c r="W636" s="208">
        <v>0</v>
      </c>
      <c r="X636" s="208">
        <v>0</v>
      </c>
      <c r="Y636" s="208">
        <v>0</v>
      </c>
      <c r="Z636" s="208">
        <v>0</v>
      </c>
      <c r="AA636" s="208">
        <v>0</v>
      </c>
      <c r="AB636" s="208">
        <v>0</v>
      </c>
      <c r="AC636" s="208">
        <v>0</v>
      </c>
      <c r="AD636" s="208">
        <v>0</v>
      </c>
      <c r="AE636" s="208">
        <v>0</v>
      </c>
      <c r="AF636" s="208">
        <v>0</v>
      </c>
      <c r="AG636" s="208">
        <v>0</v>
      </c>
      <c r="AH636" s="87">
        <v>0</v>
      </c>
      <c r="AI636" s="87">
        <v>0</v>
      </c>
      <c r="AJ636" s="87">
        <v>0</v>
      </c>
      <c r="AK636" s="208">
        <v>0</v>
      </c>
      <c r="AL636" s="208">
        <v>0</v>
      </c>
      <c r="AM636" s="208">
        <v>0</v>
      </c>
      <c r="AN636" s="208">
        <v>0</v>
      </c>
      <c r="AO636" s="208">
        <v>0</v>
      </c>
      <c r="AP636" s="208">
        <v>0</v>
      </c>
      <c r="AQ636" s="208">
        <v>0</v>
      </c>
      <c r="AR636" s="208">
        <v>0</v>
      </c>
      <c r="AS636" s="208">
        <v>0</v>
      </c>
      <c r="AT636" s="208">
        <v>0</v>
      </c>
      <c r="AU636" s="87">
        <v>0</v>
      </c>
      <c r="AV636" s="585"/>
    </row>
    <row r="637" spans="1:48" x14ac:dyDescent="0.25">
      <c r="A637" s="533"/>
      <c r="B637" s="536"/>
      <c r="C637" s="603"/>
      <c r="D637" s="525"/>
      <c r="E637" s="518"/>
      <c r="F637" s="515"/>
      <c r="G637" s="515"/>
      <c r="H637" s="542"/>
      <c r="I637" s="515"/>
      <c r="J637" s="509"/>
      <c r="K637" s="509"/>
      <c r="L637" s="512"/>
      <c r="M637" s="512"/>
      <c r="N637" s="89">
        <f>SUM(N631:N636)</f>
        <v>0</v>
      </c>
      <c r="O637" s="89">
        <f t="shared" ref="O637:T637" si="277">SUM(O631:O636)</f>
        <v>0</v>
      </c>
      <c r="P637" s="89">
        <f t="shared" si="277"/>
        <v>2.2053400000000001</v>
      </c>
      <c r="Q637" s="176">
        <f t="shared" si="277"/>
        <v>1.21526</v>
      </c>
      <c r="R637" s="176">
        <f t="shared" si="277"/>
        <v>0.61240000000000006</v>
      </c>
      <c r="S637" s="176">
        <f t="shared" si="277"/>
        <v>5.97234</v>
      </c>
      <c r="T637" s="176">
        <f t="shared" si="277"/>
        <v>0</v>
      </c>
      <c r="U637" s="177">
        <f t="shared" si="275"/>
        <v>10.00534</v>
      </c>
      <c r="V637" s="178" t="s">
        <v>11</v>
      </c>
      <c r="W637" s="194">
        <f t="shared" ref="W637:AV637" si="278">SUM(W631:W636)</f>
        <v>1215.26</v>
      </c>
      <c r="X637" s="194">
        <f>X633</f>
        <v>46</v>
      </c>
      <c r="Y637" s="194">
        <f t="shared" ref="Y637:AG637" si="279">Y633</f>
        <v>0</v>
      </c>
      <c r="Z637" s="194">
        <f t="shared" si="279"/>
        <v>0</v>
      </c>
      <c r="AA637" s="194">
        <f t="shared" si="279"/>
        <v>0</v>
      </c>
      <c r="AB637" s="194">
        <f t="shared" si="279"/>
        <v>0</v>
      </c>
      <c r="AC637" s="194">
        <f t="shared" si="279"/>
        <v>0</v>
      </c>
      <c r="AD637" s="194">
        <f t="shared" si="279"/>
        <v>0</v>
      </c>
      <c r="AE637" s="194">
        <f t="shared" si="279"/>
        <v>0</v>
      </c>
      <c r="AF637" s="194">
        <f t="shared" si="279"/>
        <v>0</v>
      </c>
      <c r="AG637" s="194">
        <f t="shared" si="279"/>
        <v>0</v>
      </c>
      <c r="AH637" s="176">
        <f t="shared" si="278"/>
        <v>0</v>
      </c>
      <c r="AI637" s="176">
        <f t="shared" si="278"/>
        <v>0</v>
      </c>
      <c r="AJ637" s="176">
        <f t="shared" si="278"/>
        <v>0</v>
      </c>
      <c r="AK637" s="194">
        <f t="shared" si="278"/>
        <v>0</v>
      </c>
      <c r="AL637" s="194">
        <f t="shared" si="278"/>
        <v>0</v>
      </c>
      <c r="AM637" s="194">
        <f t="shared" si="278"/>
        <v>0</v>
      </c>
      <c r="AN637" s="194">
        <f t="shared" si="278"/>
        <v>0</v>
      </c>
      <c r="AO637" s="194">
        <f t="shared" si="278"/>
        <v>0</v>
      </c>
      <c r="AP637" s="194">
        <f t="shared" si="278"/>
        <v>0</v>
      </c>
      <c r="AQ637" s="194">
        <f t="shared" si="278"/>
        <v>0</v>
      </c>
      <c r="AR637" s="194">
        <f t="shared" si="278"/>
        <v>0</v>
      </c>
      <c r="AS637" s="194">
        <f t="shared" si="278"/>
        <v>0</v>
      </c>
      <c r="AT637" s="194">
        <f t="shared" si="278"/>
        <v>0</v>
      </c>
      <c r="AU637" s="176">
        <f t="shared" si="278"/>
        <v>0</v>
      </c>
      <c r="AV637" s="176">
        <f t="shared" si="278"/>
        <v>0</v>
      </c>
    </row>
    <row r="638" spans="1:48" ht="19.5" hidden="1" customHeight="1" x14ac:dyDescent="0.25">
      <c r="A638" s="503" t="s">
        <v>641</v>
      </c>
      <c r="B638" s="504"/>
      <c r="C638" s="504"/>
      <c r="D638" s="504"/>
      <c r="E638" s="504"/>
      <c r="F638" s="504"/>
      <c r="G638" s="504"/>
      <c r="H638" s="504"/>
      <c r="I638" s="504"/>
      <c r="J638" s="504"/>
      <c r="K638" s="504"/>
      <c r="L638" s="504"/>
      <c r="M638" s="504"/>
      <c r="N638" s="504"/>
      <c r="O638" s="504"/>
      <c r="P638" s="504"/>
      <c r="Q638" s="504"/>
      <c r="R638" s="504"/>
      <c r="S638" s="504"/>
      <c r="T638" s="504"/>
      <c r="U638" s="504"/>
      <c r="V638" s="504"/>
      <c r="W638" s="505"/>
      <c r="X638" s="505"/>
      <c r="Y638" s="505"/>
      <c r="Z638" s="505"/>
      <c r="AA638" s="505"/>
      <c r="AB638" s="505"/>
      <c r="AC638" s="505"/>
      <c r="AD638" s="505"/>
      <c r="AE638" s="505"/>
      <c r="AF638" s="505"/>
      <c r="AG638" s="505"/>
      <c r="AH638" s="505"/>
      <c r="AI638" s="505"/>
      <c r="AJ638" s="505"/>
      <c r="AK638" s="505"/>
      <c r="AL638" s="505"/>
      <c r="AM638" s="505"/>
      <c r="AN638" s="505"/>
      <c r="AO638" s="505"/>
      <c r="AP638" s="505"/>
      <c r="AQ638" s="505"/>
      <c r="AR638" s="505"/>
      <c r="AS638" s="505"/>
      <c r="AT638" s="505"/>
      <c r="AU638" s="505"/>
      <c r="AV638" s="506"/>
    </row>
    <row r="639" spans="1:48" hidden="1" x14ac:dyDescent="0.25">
      <c r="A639" s="543" t="s">
        <v>642</v>
      </c>
      <c r="B639" s="544"/>
      <c r="C639" s="544"/>
      <c r="D639" s="544"/>
      <c r="E639" s="544"/>
      <c r="F639" s="544"/>
      <c r="G639" s="544"/>
      <c r="H639" s="544"/>
      <c r="I639" s="544"/>
      <c r="J639" s="544"/>
      <c r="K639" s="544"/>
      <c r="L639" s="544"/>
      <c r="M639" s="544"/>
      <c r="N639" s="544"/>
      <c r="O639" s="544"/>
      <c r="P639" s="544"/>
      <c r="Q639" s="544"/>
      <c r="R639" s="544"/>
      <c r="S639" s="544"/>
      <c r="T639" s="544"/>
      <c r="U639" s="544"/>
      <c r="V639" s="545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89"/>
      <c r="AI639" s="189"/>
      <c r="AJ639" s="189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89"/>
      <c r="AV639" s="303"/>
    </row>
    <row r="640" spans="1:48" ht="15.75" hidden="1" customHeight="1" x14ac:dyDescent="0.25">
      <c r="A640" s="93"/>
      <c r="B640" s="489" t="s">
        <v>44</v>
      </c>
      <c r="C640" s="490"/>
      <c r="D640" s="490"/>
      <c r="E640" s="490"/>
      <c r="F640" s="490"/>
      <c r="G640" s="490"/>
      <c r="H640" s="490"/>
      <c r="I640" s="490"/>
      <c r="J640" s="490"/>
      <c r="K640" s="490"/>
      <c r="L640" s="490"/>
      <c r="M640" s="546"/>
      <c r="N640" s="86"/>
      <c r="O640" s="86"/>
      <c r="P640" s="86"/>
      <c r="Q640" s="86"/>
      <c r="R640" s="86"/>
      <c r="S640" s="86"/>
      <c r="T640" s="86"/>
      <c r="U640" s="9"/>
      <c r="V640" s="173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89"/>
      <c r="AI640" s="189"/>
      <c r="AJ640" s="189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89"/>
      <c r="AV640" s="303"/>
    </row>
    <row r="641" spans="1:48" ht="15.75" hidden="1" customHeight="1" x14ac:dyDescent="0.25">
      <c r="A641" s="547"/>
      <c r="B641" s="548"/>
      <c r="C641" s="548"/>
      <c r="D641" s="548"/>
      <c r="E641" s="549"/>
      <c r="F641" s="46"/>
      <c r="G641" s="46"/>
      <c r="H641" s="46"/>
      <c r="I641" s="46"/>
      <c r="J641" s="46"/>
      <c r="K641" s="46"/>
      <c r="L641" s="46"/>
      <c r="M641" s="46"/>
      <c r="N641" s="86">
        <f t="shared" ref="N641:U642" si="280">N631+N625+N619+N611+N603+N597+N589+N583+N573+N567+N561+N555+N543+N537+N531</f>
        <v>0</v>
      </c>
      <c r="O641" s="86">
        <f t="shared" si="280"/>
        <v>0</v>
      </c>
      <c r="P641" s="86">
        <f t="shared" si="280"/>
        <v>0</v>
      </c>
      <c r="Q641" s="86">
        <f t="shared" si="280"/>
        <v>0</v>
      </c>
      <c r="R641" s="86">
        <f t="shared" si="280"/>
        <v>0</v>
      </c>
      <c r="S641" s="86">
        <f t="shared" si="280"/>
        <v>0</v>
      </c>
      <c r="T641" s="86">
        <f t="shared" si="280"/>
        <v>0</v>
      </c>
      <c r="U641" s="86">
        <f t="shared" si="280"/>
        <v>0</v>
      </c>
      <c r="V641" s="173" t="s">
        <v>3</v>
      </c>
      <c r="W641" s="192">
        <f t="shared" ref="W641:AU642" si="281">W631+W625+W619+W611+W603+W597+W589+W583+W573+W567+W561+W555+W543+W537+W531</f>
        <v>0</v>
      </c>
      <c r="X641" s="192">
        <f t="shared" si="281"/>
        <v>0</v>
      </c>
      <c r="Y641" s="192">
        <f t="shared" si="281"/>
        <v>0</v>
      </c>
      <c r="Z641" s="192">
        <f t="shared" si="281"/>
        <v>0</v>
      </c>
      <c r="AA641" s="192">
        <f t="shared" si="281"/>
        <v>0</v>
      </c>
      <c r="AB641" s="192">
        <f t="shared" si="281"/>
        <v>0</v>
      </c>
      <c r="AC641" s="192">
        <f t="shared" si="281"/>
        <v>0</v>
      </c>
      <c r="AD641" s="192">
        <f t="shared" si="281"/>
        <v>0</v>
      </c>
      <c r="AE641" s="192">
        <f t="shared" si="281"/>
        <v>0</v>
      </c>
      <c r="AF641" s="192">
        <f t="shared" si="281"/>
        <v>0</v>
      </c>
      <c r="AG641" s="192">
        <f t="shared" si="281"/>
        <v>0</v>
      </c>
      <c r="AH641" s="86">
        <f t="shared" si="281"/>
        <v>0</v>
      </c>
      <c r="AI641" s="86">
        <f t="shared" si="281"/>
        <v>0</v>
      </c>
      <c r="AJ641" s="86">
        <f t="shared" si="281"/>
        <v>0</v>
      </c>
      <c r="AK641" s="192">
        <f t="shared" si="281"/>
        <v>0</v>
      </c>
      <c r="AL641" s="192">
        <f t="shared" si="281"/>
        <v>0</v>
      </c>
      <c r="AM641" s="192">
        <f t="shared" si="281"/>
        <v>0</v>
      </c>
      <c r="AN641" s="192">
        <f t="shared" si="281"/>
        <v>0</v>
      </c>
      <c r="AO641" s="192">
        <f t="shared" si="281"/>
        <v>0</v>
      </c>
      <c r="AP641" s="192">
        <f t="shared" si="281"/>
        <v>0</v>
      </c>
      <c r="AQ641" s="192">
        <f t="shared" si="281"/>
        <v>0</v>
      </c>
      <c r="AR641" s="192">
        <f t="shared" si="281"/>
        <v>0</v>
      </c>
      <c r="AS641" s="192">
        <f t="shared" si="281"/>
        <v>0</v>
      </c>
      <c r="AT641" s="192">
        <f t="shared" si="281"/>
        <v>0</v>
      </c>
      <c r="AU641" s="86">
        <f t="shared" si="281"/>
        <v>0</v>
      </c>
      <c r="AV641" s="303"/>
    </row>
    <row r="642" spans="1:48" ht="15.75" hidden="1" customHeight="1" x14ac:dyDescent="0.25">
      <c r="A642" s="550"/>
      <c r="B642" s="551"/>
      <c r="C642" s="551"/>
      <c r="D642" s="551"/>
      <c r="E642" s="552"/>
      <c r="F642" s="46"/>
      <c r="G642" s="46"/>
      <c r="H642" s="46"/>
      <c r="I642" s="46"/>
      <c r="J642" s="46"/>
      <c r="K642" s="46"/>
      <c r="L642" s="46"/>
      <c r="M642" s="46"/>
      <c r="N642" s="86">
        <f t="shared" si="280"/>
        <v>24.18074</v>
      </c>
      <c r="O642" s="86">
        <f t="shared" si="280"/>
        <v>32.372579999999999</v>
      </c>
      <c r="P642" s="86">
        <f t="shared" si="280"/>
        <v>30.313510000000001</v>
      </c>
      <c r="Q642" s="86">
        <f t="shared" si="280"/>
        <v>147.40925999999999</v>
      </c>
      <c r="R642" s="86">
        <f t="shared" si="280"/>
        <v>180.87530999999998</v>
      </c>
      <c r="S642" s="86">
        <f t="shared" si="280"/>
        <v>110.313715</v>
      </c>
      <c r="T642" s="86">
        <f t="shared" si="280"/>
        <v>85.125534999999999</v>
      </c>
      <c r="U642" s="86">
        <f t="shared" si="280"/>
        <v>610.59064999999987</v>
      </c>
      <c r="V642" s="173" t="s">
        <v>8</v>
      </c>
      <c r="W642" s="192">
        <f t="shared" si="281"/>
        <v>147409.25999999998</v>
      </c>
      <c r="X642" s="192">
        <f t="shared" si="281"/>
        <v>0</v>
      </c>
      <c r="Y642" s="192">
        <f t="shared" si="281"/>
        <v>0</v>
      </c>
      <c r="Z642" s="192">
        <f t="shared" si="281"/>
        <v>0</v>
      </c>
      <c r="AA642" s="192">
        <f t="shared" si="281"/>
        <v>0</v>
      </c>
      <c r="AB642" s="192">
        <f t="shared" si="281"/>
        <v>0</v>
      </c>
      <c r="AC642" s="192">
        <f t="shared" si="281"/>
        <v>0</v>
      </c>
      <c r="AD642" s="192">
        <f t="shared" si="281"/>
        <v>0</v>
      </c>
      <c r="AE642" s="192">
        <f t="shared" si="281"/>
        <v>0</v>
      </c>
      <c r="AF642" s="192">
        <f t="shared" si="281"/>
        <v>0</v>
      </c>
      <c r="AG642" s="192">
        <f t="shared" si="281"/>
        <v>0</v>
      </c>
      <c r="AH642" s="86">
        <f t="shared" si="281"/>
        <v>0</v>
      </c>
      <c r="AI642" s="86">
        <f t="shared" si="281"/>
        <v>0</v>
      </c>
      <c r="AJ642" s="86">
        <f t="shared" si="281"/>
        <v>0</v>
      </c>
      <c r="AK642" s="192">
        <f t="shared" si="281"/>
        <v>1138.73</v>
      </c>
      <c r="AL642" s="192">
        <f t="shared" si="281"/>
        <v>0</v>
      </c>
      <c r="AM642" s="192">
        <f t="shared" si="281"/>
        <v>0</v>
      </c>
      <c r="AN642" s="192">
        <f t="shared" si="281"/>
        <v>0</v>
      </c>
      <c r="AO642" s="192">
        <f t="shared" si="281"/>
        <v>0</v>
      </c>
      <c r="AP642" s="192">
        <f t="shared" si="281"/>
        <v>0</v>
      </c>
      <c r="AQ642" s="192">
        <f t="shared" si="281"/>
        <v>0</v>
      </c>
      <c r="AR642" s="192">
        <f t="shared" si="281"/>
        <v>0</v>
      </c>
      <c r="AS642" s="192">
        <f t="shared" si="281"/>
        <v>0</v>
      </c>
      <c r="AT642" s="192">
        <f t="shared" si="281"/>
        <v>0</v>
      </c>
      <c r="AU642" s="86">
        <f t="shared" si="281"/>
        <v>0</v>
      </c>
      <c r="AV642" s="303"/>
    </row>
    <row r="643" spans="1:48" ht="31.5" hidden="1" x14ac:dyDescent="0.25">
      <c r="A643" s="550"/>
      <c r="B643" s="551"/>
      <c r="C643" s="551"/>
      <c r="D643" s="551"/>
      <c r="E643" s="552"/>
      <c r="F643" s="46"/>
      <c r="G643" s="46"/>
      <c r="H643" s="46"/>
      <c r="I643" s="46"/>
      <c r="J643" s="46"/>
      <c r="K643" s="46"/>
      <c r="L643" s="46"/>
      <c r="M643" s="46"/>
      <c r="N643" s="86">
        <f t="shared" ref="N643:U643" si="282">N633+N627+N621+N613+N606+N599+N591+N585+N578+N569+N563+N557+N547+N539+N533</f>
        <v>0</v>
      </c>
      <c r="O643" s="86">
        <f t="shared" si="282"/>
        <v>0</v>
      </c>
      <c r="P643" s="86">
        <f t="shared" si="282"/>
        <v>0</v>
      </c>
      <c r="Q643" s="86">
        <f t="shared" si="282"/>
        <v>0</v>
      </c>
      <c r="R643" s="86">
        <f t="shared" si="282"/>
        <v>19.252040000000001</v>
      </c>
      <c r="S643" s="86">
        <f t="shared" si="282"/>
        <v>33.78904</v>
      </c>
      <c r="T643" s="86">
        <f t="shared" si="282"/>
        <v>69.198890000000006</v>
      </c>
      <c r="U643" s="86">
        <f t="shared" si="282"/>
        <v>122.23997</v>
      </c>
      <c r="V643" s="173" t="s">
        <v>50</v>
      </c>
      <c r="W643" s="192">
        <f t="shared" ref="W643:AU643" si="283">W633+W627+W621+W613+W606+W599+W591+W585+W578+W569+W563+W557+W547+W539+W533</f>
        <v>0</v>
      </c>
      <c r="X643" s="192">
        <f t="shared" si="283"/>
        <v>46</v>
      </c>
      <c r="Y643" s="192">
        <f t="shared" si="283"/>
        <v>0</v>
      </c>
      <c r="Z643" s="192">
        <f t="shared" si="283"/>
        <v>0</v>
      </c>
      <c r="AA643" s="192">
        <f t="shared" si="283"/>
        <v>0</v>
      </c>
      <c r="AB643" s="192">
        <f t="shared" si="283"/>
        <v>0</v>
      </c>
      <c r="AC643" s="192">
        <f t="shared" si="283"/>
        <v>0</v>
      </c>
      <c r="AD643" s="192">
        <f t="shared" si="283"/>
        <v>0</v>
      </c>
      <c r="AE643" s="192">
        <f t="shared" si="283"/>
        <v>0</v>
      </c>
      <c r="AF643" s="192">
        <f t="shared" si="283"/>
        <v>0</v>
      </c>
      <c r="AG643" s="192">
        <f t="shared" si="283"/>
        <v>0</v>
      </c>
      <c r="AH643" s="86">
        <f t="shared" si="283"/>
        <v>0</v>
      </c>
      <c r="AI643" s="86">
        <f t="shared" si="283"/>
        <v>0</v>
      </c>
      <c r="AJ643" s="86">
        <f t="shared" si="283"/>
        <v>0</v>
      </c>
      <c r="AK643" s="192">
        <f t="shared" si="283"/>
        <v>0</v>
      </c>
      <c r="AL643" s="192">
        <f t="shared" si="283"/>
        <v>0</v>
      </c>
      <c r="AM643" s="192">
        <f t="shared" si="283"/>
        <v>0</v>
      </c>
      <c r="AN643" s="192">
        <f t="shared" si="283"/>
        <v>0</v>
      </c>
      <c r="AO643" s="192">
        <f t="shared" si="283"/>
        <v>0</v>
      </c>
      <c r="AP643" s="192">
        <f t="shared" si="283"/>
        <v>0</v>
      </c>
      <c r="AQ643" s="192">
        <f t="shared" si="283"/>
        <v>0</v>
      </c>
      <c r="AR643" s="192">
        <f t="shared" si="283"/>
        <v>0</v>
      </c>
      <c r="AS643" s="192">
        <f t="shared" si="283"/>
        <v>0</v>
      </c>
      <c r="AT643" s="192">
        <f t="shared" si="283"/>
        <v>0</v>
      </c>
      <c r="AU643" s="86">
        <f t="shared" si="283"/>
        <v>0</v>
      </c>
      <c r="AV643" s="303"/>
    </row>
    <row r="644" spans="1:48" hidden="1" x14ac:dyDescent="0.25">
      <c r="A644" s="550"/>
      <c r="B644" s="551"/>
      <c r="C644" s="551"/>
      <c r="D644" s="551"/>
      <c r="E644" s="552"/>
      <c r="F644" s="46"/>
      <c r="G644" s="46"/>
      <c r="H644" s="46"/>
      <c r="I644" s="46"/>
      <c r="J644" s="46"/>
      <c r="K644" s="46"/>
      <c r="L644" s="46"/>
      <c r="M644" s="46"/>
      <c r="N644" s="86">
        <f t="shared" ref="N644:U646" si="284">N635+N628+N622+N614+N607+N600+N592+N586+N579+N570+N564+N558+N548+N540+N534</f>
        <v>0</v>
      </c>
      <c r="O644" s="86">
        <f t="shared" si="284"/>
        <v>0</v>
      </c>
      <c r="P644" s="86">
        <f t="shared" si="284"/>
        <v>0</v>
      </c>
      <c r="Q644" s="86">
        <f t="shared" si="284"/>
        <v>0</v>
      </c>
      <c r="R644" s="86">
        <f t="shared" si="284"/>
        <v>0</v>
      </c>
      <c r="S644" s="86">
        <f t="shared" si="284"/>
        <v>0</v>
      </c>
      <c r="T644" s="86">
        <f t="shared" si="284"/>
        <v>0</v>
      </c>
      <c r="U644" s="86">
        <f t="shared" si="284"/>
        <v>0</v>
      </c>
      <c r="V644" s="173" t="s">
        <v>51</v>
      </c>
      <c r="W644" s="192">
        <f t="shared" ref="W644:AU646" si="285">W635+W628+W622+W614+W607+W600+W592+W586+W579+W570+W564+W558+W548+W540+W534</f>
        <v>0</v>
      </c>
      <c r="X644" s="192">
        <f t="shared" si="285"/>
        <v>0</v>
      </c>
      <c r="Y644" s="192">
        <f t="shared" si="285"/>
        <v>0</v>
      </c>
      <c r="Z644" s="192">
        <f t="shared" si="285"/>
        <v>0</v>
      </c>
      <c r="AA644" s="192">
        <f t="shared" si="285"/>
        <v>0</v>
      </c>
      <c r="AB644" s="192">
        <f t="shared" si="285"/>
        <v>0</v>
      </c>
      <c r="AC644" s="192">
        <f t="shared" si="285"/>
        <v>0</v>
      </c>
      <c r="AD644" s="192">
        <f t="shared" si="285"/>
        <v>0</v>
      </c>
      <c r="AE644" s="192">
        <f t="shared" si="285"/>
        <v>0</v>
      </c>
      <c r="AF644" s="192">
        <f t="shared" si="285"/>
        <v>0</v>
      </c>
      <c r="AG644" s="192">
        <f t="shared" si="285"/>
        <v>0</v>
      </c>
      <c r="AH644" s="86">
        <f t="shared" si="285"/>
        <v>0</v>
      </c>
      <c r="AI644" s="86">
        <f t="shared" si="285"/>
        <v>0</v>
      </c>
      <c r="AJ644" s="86">
        <f t="shared" si="285"/>
        <v>0</v>
      </c>
      <c r="AK644" s="192">
        <f t="shared" si="285"/>
        <v>0</v>
      </c>
      <c r="AL644" s="192">
        <f t="shared" si="285"/>
        <v>0</v>
      </c>
      <c r="AM644" s="192">
        <f t="shared" si="285"/>
        <v>0</v>
      </c>
      <c r="AN644" s="192">
        <f t="shared" si="285"/>
        <v>0</v>
      </c>
      <c r="AO644" s="192">
        <f t="shared" si="285"/>
        <v>0</v>
      </c>
      <c r="AP644" s="192">
        <f t="shared" si="285"/>
        <v>0</v>
      </c>
      <c r="AQ644" s="192">
        <f t="shared" si="285"/>
        <v>0</v>
      </c>
      <c r="AR644" s="192">
        <f t="shared" si="285"/>
        <v>0</v>
      </c>
      <c r="AS644" s="192">
        <f t="shared" si="285"/>
        <v>0</v>
      </c>
      <c r="AT644" s="192">
        <f t="shared" si="285"/>
        <v>0</v>
      </c>
      <c r="AU644" s="86">
        <f t="shared" si="285"/>
        <v>0</v>
      </c>
      <c r="AV644" s="303"/>
    </row>
    <row r="645" spans="1:48" hidden="1" x14ac:dyDescent="0.25">
      <c r="A645" s="550"/>
      <c r="B645" s="551"/>
      <c r="C645" s="551"/>
      <c r="D645" s="551"/>
      <c r="E645" s="552"/>
      <c r="F645" s="46"/>
      <c r="G645" s="46"/>
      <c r="H645" s="46"/>
      <c r="I645" s="46"/>
      <c r="J645" s="46"/>
      <c r="K645" s="46"/>
      <c r="L645" s="46"/>
      <c r="M645" s="46"/>
      <c r="N645" s="86">
        <f t="shared" si="284"/>
        <v>0.40332999999999997</v>
      </c>
      <c r="O645" s="86">
        <f t="shared" si="284"/>
        <v>195.48500000000001</v>
      </c>
      <c r="P645" s="86">
        <f t="shared" si="284"/>
        <v>0</v>
      </c>
      <c r="Q645" s="86">
        <f t="shared" si="284"/>
        <v>0</v>
      </c>
      <c r="R645" s="86">
        <f t="shared" si="284"/>
        <v>0</v>
      </c>
      <c r="S645" s="86">
        <f t="shared" si="284"/>
        <v>0</v>
      </c>
      <c r="T645" s="86">
        <f t="shared" si="284"/>
        <v>0</v>
      </c>
      <c r="U645" s="86">
        <f t="shared" si="284"/>
        <v>195.88833000000002</v>
      </c>
      <c r="V645" s="173" t="s">
        <v>52</v>
      </c>
      <c r="W645" s="192">
        <f t="shared" si="285"/>
        <v>0</v>
      </c>
      <c r="X645" s="192">
        <f t="shared" si="285"/>
        <v>0</v>
      </c>
      <c r="Y645" s="192">
        <f t="shared" si="285"/>
        <v>0</v>
      </c>
      <c r="Z645" s="192">
        <f t="shared" si="285"/>
        <v>0</v>
      </c>
      <c r="AA645" s="192">
        <f t="shared" si="285"/>
        <v>0</v>
      </c>
      <c r="AB645" s="192">
        <f t="shared" si="285"/>
        <v>0</v>
      </c>
      <c r="AC645" s="192">
        <f t="shared" si="285"/>
        <v>0</v>
      </c>
      <c r="AD645" s="192">
        <f t="shared" si="285"/>
        <v>0</v>
      </c>
      <c r="AE645" s="192">
        <f t="shared" si="285"/>
        <v>0</v>
      </c>
      <c r="AF645" s="192">
        <f t="shared" si="285"/>
        <v>0</v>
      </c>
      <c r="AG645" s="192">
        <f t="shared" si="285"/>
        <v>0</v>
      </c>
      <c r="AH645" s="86">
        <f t="shared" si="285"/>
        <v>0</v>
      </c>
      <c r="AI645" s="86">
        <f t="shared" si="285"/>
        <v>0</v>
      </c>
      <c r="AJ645" s="86">
        <f t="shared" si="285"/>
        <v>0</v>
      </c>
      <c r="AK645" s="192">
        <f t="shared" si="285"/>
        <v>0</v>
      </c>
      <c r="AL645" s="192">
        <f t="shared" si="285"/>
        <v>0</v>
      </c>
      <c r="AM645" s="192">
        <f t="shared" si="285"/>
        <v>0</v>
      </c>
      <c r="AN645" s="192">
        <f t="shared" si="285"/>
        <v>0</v>
      </c>
      <c r="AO645" s="192">
        <f t="shared" si="285"/>
        <v>0</v>
      </c>
      <c r="AP645" s="192">
        <f t="shared" si="285"/>
        <v>0</v>
      </c>
      <c r="AQ645" s="192">
        <f t="shared" si="285"/>
        <v>0</v>
      </c>
      <c r="AR645" s="192">
        <f t="shared" si="285"/>
        <v>0</v>
      </c>
      <c r="AS645" s="192">
        <f t="shared" si="285"/>
        <v>0</v>
      </c>
      <c r="AT645" s="192">
        <f t="shared" si="285"/>
        <v>0</v>
      </c>
      <c r="AU645" s="86">
        <f t="shared" si="285"/>
        <v>0</v>
      </c>
      <c r="AV645" s="303"/>
    </row>
    <row r="646" spans="1:48" hidden="1" x14ac:dyDescent="0.25">
      <c r="A646" s="553"/>
      <c r="B646" s="554"/>
      <c r="C646" s="554"/>
      <c r="D646" s="554"/>
      <c r="E646" s="555"/>
      <c r="F646" s="46"/>
      <c r="G646" s="46"/>
      <c r="H646" s="46"/>
      <c r="I646" s="46"/>
      <c r="J646" s="46"/>
      <c r="K646" s="46"/>
      <c r="L646" s="94">
        <f>L631+L625+L619+L611+L603+L597+L589+L583+L573+L567+L561+L555+L543+L537+L531</f>
        <v>1019.558</v>
      </c>
      <c r="M646" s="46"/>
      <c r="N646" s="86">
        <f t="shared" si="284"/>
        <v>24.584070000000001</v>
      </c>
      <c r="O646" s="86">
        <f t="shared" si="284"/>
        <v>227.85758000000004</v>
      </c>
      <c r="P646" s="86">
        <f t="shared" si="284"/>
        <v>30.313510000000001</v>
      </c>
      <c r="Q646" s="176">
        <f t="shared" si="284"/>
        <v>147.40925999999999</v>
      </c>
      <c r="R646" s="176">
        <f t="shared" si="284"/>
        <v>200.12735000000001</v>
      </c>
      <c r="S646" s="176">
        <f t="shared" si="284"/>
        <v>144.102755</v>
      </c>
      <c r="T646" s="176">
        <f t="shared" si="284"/>
        <v>154.32442500000002</v>
      </c>
      <c r="U646" s="177">
        <f t="shared" si="284"/>
        <v>928.71895000000006</v>
      </c>
      <c r="V646" s="178" t="s">
        <v>11</v>
      </c>
      <c r="W646" s="194">
        <f t="shared" si="285"/>
        <v>147409.25999999998</v>
      </c>
      <c r="X646" s="194">
        <f t="shared" si="285"/>
        <v>46</v>
      </c>
      <c r="Y646" s="194">
        <f t="shared" si="285"/>
        <v>0</v>
      </c>
      <c r="Z646" s="194">
        <f t="shared" si="285"/>
        <v>0</v>
      </c>
      <c r="AA646" s="194">
        <f t="shared" si="285"/>
        <v>0</v>
      </c>
      <c r="AB646" s="194">
        <f t="shared" si="285"/>
        <v>0</v>
      </c>
      <c r="AC646" s="194">
        <f t="shared" si="285"/>
        <v>0</v>
      </c>
      <c r="AD646" s="194">
        <f t="shared" si="285"/>
        <v>0</v>
      </c>
      <c r="AE646" s="194">
        <f t="shared" si="285"/>
        <v>0</v>
      </c>
      <c r="AF646" s="194">
        <f t="shared" si="285"/>
        <v>0</v>
      </c>
      <c r="AG646" s="194">
        <f t="shared" si="285"/>
        <v>0</v>
      </c>
      <c r="AH646" s="176">
        <f t="shared" si="285"/>
        <v>0</v>
      </c>
      <c r="AI646" s="176">
        <f t="shared" si="285"/>
        <v>0</v>
      </c>
      <c r="AJ646" s="176">
        <f t="shared" si="285"/>
        <v>0</v>
      </c>
      <c r="AK646" s="194">
        <f t="shared" si="285"/>
        <v>1138.73</v>
      </c>
      <c r="AL646" s="194">
        <f t="shared" si="285"/>
        <v>0</v>
      </c>
      <c r="AM646" s="194">
        <f t="shared" si="285"/>
        <v>0</v>
      </c>
      <c r="AN646" s="194">
        <f t="shared" si="285"/>
        <v>0</v>
      </c>
      <c r="AO646" s="194">
        <f t="shared" si="285"/>
        <v>0</v>
      </c>
      <c r="AP646" s="194">
        <f t="shared" si="285"/>
        <v>0</v>
      </c>
      <c r="AQ646" s="194">
        <f t="shared" si="285"/>
        <v>0</v>
      </c>
      <c r="AR646" s="194">
        <f t="shared" si="285"/>
        <v>0</v>
      </c>
      <c r="AS646" s="194">
        <f t="shared" si="285"/>
        <v>0</v>
      </c>
      <c r="AT646" s="194">
        <f t="shared" si="285"/>
        <v>0</v>
      </c>
      <c r="AU646" s="176">
        <f t="shared" si="285"/>
        <v>0</v>
      </c>
      <c r="AV646" s="329"/>
    </row>
    <row r="647" spans="1:48" ht="15.75" hidden="1" customHeight="1" x14ac:dyDescent="0.25">
      <c r="A647" s="180"/>
      <c r="B647" s="595" t="s">
        <v>693</v>
      </c>
      <c r="C647" s="596"/>
      <c r="D647" s="596"/>
      <c r="E647" s="596"/>
      <c r="F647" s="596"/>
      <c r="G647" s="596"/>
      <c r="H647" s="596"/>
      <c r="I647" s="596"/>
      <c r="J647" s="596"/>
      <c r="K647" s="596"/>
      <c r="L647" s="596"/>
      <c r="M647" s="596"/>
      <c r="N647" s="596"/>
      <c r="O647" s="596"/>
      <c r="P647" s="596"/>
      <c r="Q647" s="596"/>
      <c r="R647" s="596"/>
      <c r="S647" s="596"/>
      <c r="T647" s="596"/>
      <c r="U647" s="596"/>
      <c r="V647" s="596"/>
      <c r="W647" s="408"/>
      <c r="X647" s="408"/>
      <c r="Y647" s="408"/>
      <c r="Z647" s="408"/>
      <c r="AA647" s="408"/>
      <c r="AB647" s="408"/>
      <c r="AC647" s="408"/>
      <c r="AD647" s="408"/>
      <c r="AE647" s="408"/>
      <c r="AF647" s="408"/>
      <c r="AG647" s="408"/>
      <c r="AH647" s="408"/>
      <c r="AI647" s="408"/>
      <c r="AJ647" s="408"/>
      <c r="AK647" s="408"/>
      <c r="AL647" s="408"/>
      <c r="AM647" s="408"/>
      <c r="AN647" s="408"/>
      <c r="AO647" s="408"/>
      <c r="AP647" s="408"/>
      <c r="AQ647" s="408"/>
      <c r="AR647" s="408"/>
      <c r="AS647" s="408"/>
      <c r="AT647" s="408"/>
      <c r="AU647" s="408"/>
      <c r="AV647" s="409"/>
    </row>
    <row r="648" spans="1:48" ht="15.75" hidden="1" customHeight="1" x14ac:dyDescent="0.25">
      <c r="A648" s="180"/>
      <c r="B648" s="595" t="s">
        <v>694</v>
      </c>
      <c r="C648" s="596"/>
      <c r="D648" s="596"/>
      <c r="E648" s="596"/>
      <c r="F648" s="596"/>
      <c r="G648" s="596"/>
      <c r="H648" s="596"/>
      <c r="I648" s="596"/>
      <c r="J648" s="596"/>
      <c r="K648" s="596"/>
      <c r="L648" s="596"/>
      <c r="M648" s="596"/>
      <c r="N648" s="596"/>
      <c r="O648" s="596"/>
      <c r="P648" s="596"/>
      <c r="Q648" s="596"/>
      <c r="R648" s="596"/>
      <c r="S648" s="596"/>
      <c r="T648" s="596"/>
      <c r="U648" s="596"/>
      <c r="V648" s="596"/>
      <c r="W648" s="408"/>
      <c r="X648" s="408"/>
      <c r="Y648" s="408"/>
      <c r="Z648" s="408"/>
      <c r="AA648" s="408"/>
      <c r="AB648" s="408"/>
      <c r="AC648" s="408"/>
      <c r="AD648" s="408"/>
      <c r="AE648" s="408"/>
      <c r="AF648" s="408"/>
      <c r="AG648" s="408"/>
      <c r="AH648" s="408"/>
      <c r="AI648" s="408"/>
      <c r="AJ648" s="408"/>
      <c r="AK648" s="408"/>
      <c r="AL648" s="408"/>
      <c r="AM648" s="408"/>
      <c r="AN648" s="408"/>
      <c r="AO648" s="408"/>
      <c r="AP648" s="408"/>
      <c r="AQ648" s="408"/>
      <c r="AR648" s="408"/>
      <c r="AS648" s="408"/>
      <c r="AT648" s="408"/>
      <c r="AU648" s="408"/>
      <c r="AV648" s="409"/>
    </row>
    <row r="649" spans="1:48" ht="19.5" hidden="1" customHeight="1" x14ac:dyDescent="0.25">
      <c r="A649" s="503" t="s">
        <v>626</v>
      </c>
      <c r="B649" s="504"/>
      <c r="C649" s="504"/>
      <c r="D649" s="504"/>
      <c r="E649" s="504"/>
      <c r="F649" s="504"/>
      <c r="G649" s="504"/>
      <c r="H649" s="504"/>
      <c r="I649" s="504"/>
      <c r="J649" s="504"/>
      <c r="K649" s="504"/>
      <c r="L649" s="504"/>
      <c r="M649" s="504"/>
      <c r="N649" s="504"/>
      <c r="O649" s="504"/>
      <c r="P649" s="504"/>
      <c r="Q649" s="504"/>
      <c r="R649" s="504"/>
      <c r="S649" s="504"/>
      <c r="T649" s="504"/>
      <c r="U649" s="504"/>
      <c r="V649" s="504"/>
      <c r="W649" s="505"/>
      <c r="X649" s="505"/>
      <c r="Y649" s="505"/>
      <c r="Z649" s="505"/>
      <c r="AA649" s="505"/>
      <c r="AB649" s="505"/>
      <c r="AC649" s="505"/>
      <c r="AD649" s="505"/>
      <c r="AE649" s="505"/>
      <c r="AF649" s="505"/>
      <c r="AG649" s="505"/>
      <c r="AH649" s="505"/>
      <c r="AI649" s="505"/>
      <c r="AJ649" s="505"/>
      <c r="AK649" s="505"/>
      <c r="AL649" s="505"/>
      <c r="AM649" s="505"/>
      <c r="AN649" s="505"/>
      <c r="AO649" s="505"/>
      <c r="AP649" s="505"/>
      <c r="AQ649" s="505"/>
      <c r="AR649" s="505"/>
      <c r="AS649" s="505"/>
      <c r="AT649" s="505"/>
      <c r="AU649" s="505"/>
      <c r="AV649" s="506"/>
    </row>
    <row r="650" spans="1:48" ht="15.75" customHeight="1" x14ac:dyDescent="0.25">
      <c r="A650" s="531" t="s">
        <v>53</v>
      </c>
      <c r="B650" s="482" t="s">
        <v>695</v>
      </c>
      <c r="C650" s="600" t="s">
        <v>696</v>
      </c>
      <c r="D650" s="561" t="s">
        <v>660</v>
      </c>
      <c r="E650" s="564" t="s">
        <v>697</v>
      </c>
      <c r="F650" s="6" t="s">
        <v>18</v>
      </c>
      <c r="G650" s="6" t="s">
        <v>20</v>
      </c>
      <c r="H650" s="6" t="s">
        <v>59</v>
      </c>
      <c r="I650" s="6" t="s">
        <v>698</v>
      </c>
      <c r="J650" s="479">
        <v>2020</v>
      </c>
      <c r="K650" s="479">
        <v>2020</v>
      </c>
      <c r="L650" s="488">
        <v>84.153999999999996</v>
      </c>
      <c r="M650" s="510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205" t="s">
        <v>3</v>
      </c>
      <c r="W650" s="94">
        <v>78556.570000000007</v>
      </c>
      <c r="X650" s="94">
        <v>0</v>
      </c>
      <c r="Y650" s="94">
        <v>0</v>
      </c>
      <c r="Z650" s="94">
        <v>0</v>
      </c>
      <c r="AA650" s="94">
        <v>0</v>
      </c>
      <c r="AB650" s="94">
        <v>0</v>
      </c>
      <c r="AC650" s="94">
        <v>0</v>
      </c>
      <c r="AD650" s="94">
        <v>0</v>
      </c>
      <c r="AE650" s="94">
        <v>0</v>
      </c>
      <c r="AF650" s="94">
        <v>0</v>
      </c>
      <c r="AG650" s="94">
        <v>0</v>
      </c>
      <c r="AH650" s="9">
        <v>0</v>
      </c>
      <c r="AI650" s="9">
        <v>0</v>
      </c>
      <c r="AJ650" s="9">
        <v>0</v>
      </c>
      <c r="AK650" s="94">
        <v>0</v>
      </c>
      <c r="AL650" s="94">
        <v>0</v>
      </c>
      <c r="AM650" s="94">
        <v>0</v>
      </c>
      <c r="AN650" s="94">
        <v>0</v>
      </c>
      <c r="AO650" s="94">
        <v>0</v>
      </c>
      <c r="AP650" s="94">
        <v>0</v>
      </c>
      <c r="AQ650" s="94">
        <v>0</v>
      </c>
      <c r="AR650" s="94">
        <v>0</v>
      </c>
      <c r="AS650" s="94">
        <v>0</v>
      </c>
      <c r="AT650" s="94">
        <v>0</v>
      </c>
      <c r="AU650" s="9">
        <v>0</v>
      </c>
      <c r="AV650" s="583" t="s">
        <v>1004</v>
      </c>
    </row>
    <row r="651" spans="1:48" ht="20.25" customHeight="1" x14ac:dyDescent="0.25">
      <c r="A651" s="532"/>
      <c r="B651" s="483"/>
      <c r="C651" s="601"/>
      <c r="D651" s="562"/>
      <c r="E651" s="565"/>
      <c r="F651" s="24" t="s">
        <v>19</v>
      </c>
      <c r="G651" s="24" t="s">
        <v>22</v>
      </c>
      <c r="H651" s="24" t="s">
        <v>59</v>
      </c>
      <c r="I651" s="24" t="s">
        <v>699</v>
      </c>
      <c r="J651" s="480"/>
      <c r="K651" s="480"/>
      <c r="L651" s="556"/>
      <c r="M651" s="511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286">SUM(N651:T651)</f>
        <v>0</v>
      </c>
      <c r="V651" s="173" t="s">
        <v>8</v>
      </c>
      <c r="W651" s="94">
        <v>0</v>
      </c>
      <c r="X651" s="94">
        <v>0</v>
      </c>
      <c r="Y651" s="94">
        <v>0</v>
      </c>
      <c r="Z651" s="94">
        <v>0</v>
      </c>
      <c r="AA651" s="94">
        <v>0</v>
      </c>
      <c r="AB651" s="94">
        <v>0</v>
      </c>
      <c r="AC651" s="94">
        <v>0</v>
      </c>
      <c r="AD651" s="94">
        <v>0</v>
      </c>
      <c r="AE651" s="94">
        <v>0</v>
      </c>
      <c r="AF651" s="94">
        <v>0</v>
      </c>
      <c r="AG651" s="94">
        <v>0</v>
      </c>
      <c r="AH651" s="9">
        <v>0</v>
      </c>
      <c r="AI651" s="9">
        <v>0</v>
      </c>
      <c r="AJ651" s="9">
        <v>0</v>
      </c>
      <c r="AK651" s="94">
        <v>0</v>
      </c>
      <c r="AL651" s="94">
        <v>0</v>
      </c>
      <c r="AM651" s="94">
        <v>0</v>
      </c>
      <c r="AN651" s="94">
        <v>0</v>
      </c>
      <c r="AO651" s="94">
        <v>0</v>
      </c>
      <c r="AP651" s="94">
        <v>0</v>
      </c>
      <c r="AQ651" s="94">
        <v>0</v>
      </c>
      <c r="AR651" s="94">
        <v>0</v>
      </c>
      <c r="AS651" s="94">
        <v>0</v>
      </c>
      <c r="AT651" s="94">
        <v>0</v>
      </c>
      <c r="AU651" s="9">
        <v>0</v>
      </c>
      <c r="AV651" s="584"/>
    </row>
    <row r="652" spans="1:48" ht="19.5" customHeight="1" x14ac:dyDescent="0.25">
      <c r="A652" s="532"/>
      <c r="B652" s="483"/>
      <c r="C652" s="601"/>
      <c r="D652" s="562"/>
      <c r="E652" s="565"/>
      <c r="F652" s="485" t="s">
        <v>39</v>
      </c>
      <c r="G652" s="485" t="s">
        <v>21</v>
      </c>
      <c r="H652" s="485" t="s">
        <v>59</v>
      </c>
      <c r="I652" s="485" t="s">
        <v>700</v>
      </c>
      <c r="J652" s="480"/>
      <c r="K652" s="480"/>
      <c r="L652" s="556"/>
      <c r="M652" s="51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205" t="s">
        <v>50</v>
      </c>
      <c r="W652" s="94">
        <v>0</v>
      </c>
      <c r="X652" s="94">
        <v>0</v>
      </c>
      <c r="Y652" s="94">
        <v>0</v>
      </c>
      <c r="Z652" s="94">
        <v>0</v>
      </c>
      <c r="AA652" s="94">
        <v>0</v>
      </c>
      <c r="AB652" s="94">
        <v>0</v>
      </c>
      <c r="AC652" s="94">
        <v>0</v>
      </c>
      <c r="AD652" s="94">
        <v>0</v>
      </c>
      <c r="AE652" s="94">
        <v>0</v>
      </c>
      <c r="AF652" s="94">
        <v>0</v>
      </c>
      <c r="AG652" s="94">
        <v>0</v>
      </c>
      <c r="AH652" s="9">
        <v>0</v>
      </c>
      <c r="AI652" s="9">
        <v>0</v>
      </c>
      <c r="AJ652" s="9">
        <v>0</v>
      </c>
      <c r="AK652" s="94">
        <v>0</v>
      </c>
      <c r="AL652" s="94">
        <v>0</v>
      </c>
      <c r="AM652" s="94">
        <v>0</v>
      </c>
      <c r="AN652" s="94">
        <v>0</v>
      </c>
      <c r="AO652" s="94">
        <v>0</v>
      </c>
      <c r="AP652" s="94">
        <v>0</v>
      </c>
      <c r="AQ652" s="94">
        <v>0</v>
      </c>
      <c r="AR652" s="94">
        <v>0</v>
      </c>
      <c r="AS652" s="94">
        <v>0</v>
      </c>
      <c r="AT652" s="94">
        <v>0</v>
      </c>
      <c r="AU652" s="9">
        <v>0</v>
      </c>
      <c r="AV652" s="584"/>
    </row>
    <row r="653" spans="1:48" x14ac:dyDescent="0.25">
      <c r="A653" s="532"/>
      <c r="B653" s="483"/>
      <c r="C653" s="601"/>
      <c r="D653" s="562"/>
      <c r="E653" s="565"/>
      <c r="F653" s="486"/>
      <c r="G653" s="486"/>
      <c r="H653" s="486"/>
      <c r="I653" s="486"/>
      <c r="J653" s="480"/>
      <c r="K653" s="480"/>
      <c r="L653" s="556"/>
      <c r="M653" s="51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286"/>
        <v>0</v>
      </c>
      <c r="V653" s="205" t="s">
        <v>51</v>
      </c>
      <c r="W653" s="94">
        <v>0</v>
      </c>
      <c r="X653" s="94">
        <v>0</v>
      </c>
      <c r="Y653" s="94">
        <v>0</v>
      </c>
      <c r="Z653" s="94">
        <v>0</v>
      </c>
      <c r="AA653" s="94">
        <v>0</v>
      </c>
      <c r="AB653" s="94">
        <v>0</v>
      </c>
      <c r="AC653" s="94">
        <v>0</v>
      </c>
      <c r="AD653" s="94">
        <v>0</v>
      </c>
      <c r="AE653" s="94">
        <v>0</v>
      </c>
      <c r="AF653" s="94">
        <v>0</v>
      </c>
      <c r="AG653" s="94">
        <v>0</v>
      </c>
      <c r="AH653" s="9">
        <v>0</v>
      </c>
      <c r="AI653" s="9">
        <v>0</v>
      </c>
      <c r="AJ653" s="9">
        <v>0</v>
      </c>
      <c r="AK653" s="94">
        <v>0</v>
      </c>
      <c r="AL653" s="94">
        <v>0</v>
      </c>
      <c r="AM653" s="94">
        <v>0</v>
      </c>
      <c r="AN653" s="94">
        <v>0</v>
      </c>
      <c r="AO653" s="94">
        <v>0</v>
      </c>
      <c r="AP653" s="94">
        <v>0</v>
      </c>
      <c r="AQ653" s="94">
        <v>0</v>
      </c>
      <c r="AR653" s="94">
        <v>0</v>
      </c>
      <c r="AS653" s="94">
        <v>0</v>
      </c>
      <c r="AT653" s="94">
        <v>0</v>
      </c>
      <c r="AU653" s="9">
        <v>0</v>
      </c>
      <c r="AV653" s="584"/>
    </row>
    <row r="654" spans="1:48" ht="15.75" customHeight="1" x14ac:dyDescent="0.25">
      <c r="A654" s="532"/>
      <c r="B654" s="483"/>
      <c r="C654" s="601"/>
      <c r="D654" s="562"/>
      <c r="E654" s="565"/>
      <c r="F654" s="486"/>
      <c r="G654" s="486"/>
      <c r="H654" s="486"/>
      <c r="I654" s="486"/>
      <c r="J654" s="480"/>
      <c r="K654" s="480"/>
      <c r="L654" s="556"/>
      <c r="M654" s="511"/>
      <c r="N654" s="86">
        <v>0</v>
      </c>
      <c r="O654" s="86">
        <v>0</v>
      </c>
      <c r="P654" s="86">
        <v>0</v>
      </c>
      <c r="Q654" s="86">
        <v>0</v>
      </c>
      <c r="R654" s="86">
        <v>0</v>
      </c>
      <c r="S654" s="86">
        <v>0</v>
      </c>
      <c r="T654" s="86">
        <v>0</v>
      </c>
      <c r="U654" s="9">
        <f t="shared" si="286"/>
        <v>0</v>
      </c>
      <c r="V654" s="205" t="s">
        <v>52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86">
        <v>0</v>
      </c>
      <c r="AI654" s="86">
        <v>0</v>
      </c>
      <c r="AJ654" s="86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0</v>
      </c>
      <c r="AR654" s="192">
        <v>0</v>
      </c>
      <c r="AS654" s="192">
        <v>0</v>
      </c>
      <c r="AT654" s="192">
        <v>0</v>
      </c>
      <c r="AU654" s="86">
        <v>0</v>
      </c>
      <c r="AV654" s="585"/>
    </row>
    <row r="655" spans="1:48" x14ac:dyDescent="0.25">
      <c r="A655" s="532"/>
      <c r="B655" s="484"/>
      <c r="C655" s="602"/>
      <c r="D655" s="563"/>
      <c r="E655" s="566"/>
      <c r="F655" s="487"/>
      <c r="G655" s="487"/>
      <c r="H655" s="487"/>
      <c r="I655" s="487"/>
      <c r="J655" s="481"/>
      <c r="K655" s="481"/>
      <c r="L655" s="557"/>
      <c r="M655" s="512"/>
      <c r="N655" s="88">
        <f>SUM(N650:N654)</f>
        <v>0</v>
      </c>
      <c r="O655" s="88">
        <f t="shared" ref="O655:T655" si="287">SUM(O650:O654)</f>
        <v>5.3708400000000003</v>
      </c>
      <c r="P655" s="88">
        <f t="shared" si="287"/>
        <v>0.19353999999999999</v>
      </c>
      <c r="Q655" s="176">
        <f t="shared" si="287"/>
        <v>78.556570000000008</v>
      </c>
      <c r="R655" s="176">
        <f t="shared" si="287"/>
        <v>0</v>
      </c>
      <c r="S655" s="176">
        <f t="shared" si="287"/>
        <v>0</v>
      </c>
      <c r="T655" s="176">
        <f t="shared" si="287"/>
        <v>0</v>
      </c>
      <c r="U655" s="177">
        <f t="shared" si="286"/>
        <v>84.120950000000008</v>
      </c>
      <c r="V655" s="178" t="s">
        <v>11</v>
      </c>
      <c r="W655" s="194">
        <f t="shared" ref="W655:AU655" si="288">SUM(W650:W654)</f>
        <v>78556.570000000007</v>
      </c>
      <c r="X655" s="194">
        <f t="shared" si="288"/>
        <v>0</v>
      </c>
      <c r="Y655" s="194">
        <f t="shared" si="288"/>
        <v>0</v>
      </c>
      <c r="Z655" s="194">
        <f t="shared" si="288"/>
        <v>0</v>
      </c>
      <c r="AA655" s="194">
        <f t="shared" si="288"/>
        <v>0</v>
      </c>
      <c r="AB655" s="194">
        <f t="shared" si="288"/>
        <v>0</v>
      </c>
      <c r="AC655" s="194">
        <f t="shared" si="288"/>
        <v>0</v>
      </c>
      <c r="AD655" s="194">
        <f t="shared" si="288"/>
        <v>0</v>
      </c>
      <c r="AE655" s="194">
        <f t="shared" si="288"/>
        <v>0</v>
      </c>
      <c r="AF655" s="194">
        <f t="shared" si="288"/>
        <v>0</v>
      </c>
      <c r="AG655" s="194">
        <f t="shared" si="288"/>
        <v>0</v>
      </c>
      <c r="AH655" s="176">
        <f t="shared" si="288"/>
        <v>0</v>
      </c>
      <c r="AI655" s="176">
        <f t="shared" si="288"/>
        <v>0</v>
      </c>
      <c r="AJ655" s="176">
        <f t="shared" si="288"/>
        <v>0</v>
      </c>
      <c r="AK655" s="194">
        <f t="shared" si="288"/>
        <v>0</v>
      </c>
      <c r="AL655" s="194">
        <f t="shared" si="288"/>
        <v>0</v>
      </c>
      <c r="AM655" s="194">
        <f t="shared" si="288"/>
        <v>0</v>
      </c>
      <c r="AN655" s="194">
        <f t="shared" si="288"/>
        <v>0</v>
      </c>
      <c r="AO655" s="194">
        <f t="shared" si="288"/>
        <v>0</v>
      </c>
      <c r="AP655" s="194">
        <f t="shared" si="288"/>
        <v>0</v>
      </c>
      <c r="AQ655" s="194">
        <f t="shared" si="288"/>
        <v>0</v>
      </c>
      <c r="AR655" s="194">
        <f t="shared" si="288"/>
        <v>0</v>
      </c>
      <c r="AS655" s="194">
        <f t="shared" si="288"/>
        <v>0</v>
      </c>
      <c r="AT655" s="194">
        <f t="shared" si="288"/>
        <v>0</v>
      </c>
      <c r="AU655" s="176">
        <f t="shared" si="288"/>
        <v>0</v>
      </c>
      <c r="AV655" s="329"/>
    </row>
    <row r="656" spans="1:48" ht="15.75" customHeight="1" x14ac:dyDescent="0.25">
      <c r="A656" s="532"/>
      <c r="B656" s="482" t="s">
        <v>701</v>
      </c>
      <c r="C656" s="600" t="s">
        <v>702</v>
      </c>
      <c r="D656" s="561" t="s">
        <v>660</v>
      </c>
      <c r="E656" s="564" t="s">
        <v>703</v>
      </c>
      <c r="F656" s="6" t="s">
        <v>18</v>
      </c>
      <c r="G656" s="6" t="s">
        <v>20</v>
      </c>
      <c r="H656" s="6" t="s">
        <v>59</v>
      </c>
      <c r="I656" s="6" t="s">
        <v>305</v>
      </c>
      <c r="J656" s="479">
        <v>2019</v>
      </c>
      <c r="K656" s="479">
        <v>2019</v>
      </c>
      <c r="L656" s="488">
        <v>3.75</v>
      </c>
      <c r="M656" s="510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205" t="s">
        <v>3</v>
      </c>
      <c r="W656" s="94">
        <v>0</v>
      </c>
      <c r="X656" s="94">
        <v>0</v>
      </c>
      <c r="Y656" s="94">
        <v>0</v>
      </c>
      <c r="Z656" s="94">
        <v>0</v>
      </c>
      <c r="AA656" s="94">
        <v>0</v>
      </c>
      <c r="AB656" s="94">
        <v>0</v>
      </c>
      <c r="AC656" s="94">
        <v>0</v>
      </c>
      <c r="AD656" s="94">
        <v>0</v>
      </c>
      <c r="AE656" s="94">
        <v>0</v>
      </c>
      <c r="AF656" s="94">
        <v>0</v>
      </c>
      <c r="AG656" s="94">
        <v>0</v>
      </c>
      <c r="AH656" s="9">
        <v>0</v>
      </c>
      <c r="AI656" s="9">
        <v>0</v>
      </c>
      <c r="AJ656" s="9">
        <v>0</v>
      </c>
      <c r="AK656" s="94">
        <v>0</v>
      </c>
      <c r="AL656" s="94">
        <v>0</v>
      </c>
      <c r="AM656" s="94">
        <v>0</v>
      </c>
      <c r="AN656" s="94">
        <v>0</v>
      </c>
      <c r="AO656" s="94">
        <v>0</v>
      </c>
      <c r="AP656" s="94">
        <v>0</v>
      </c>
      <c r="AQ656" s="94">
        <v>0</v>
      </c>
      <c r="AR656" s="94">
        <v>0</v>
      </c>
      <c r="AS656" s="94">
        <v>0</v>
      </c>
      <c r="AT656" s="94">
        <v>0</v>
      </c>
      <c r="AU656" s="9">
        <v>0</v>
      </c>
      <c r="AV656" s="303"/>
    </row>
    <row r="657" spans="1:48" ht="20.25" customHeight="1" x14ac:dyDescent="0.25">
      <c r="A657" s="532"/>
      <c r="B657" s="483"/>
      <c r="C657" s="601"/>
      <c r="D657" s="562"/>
      <c r="E657" s="565"/>
      <c r="F657" s="24" t="s">
        <v>19</v>
      </c>
      <c r="G657" s="24" t="s">
        <v>22</v>
      </c>
      <c r="H657" s="24" t="s">
        <v>59</v>
      </c>
      <c r="I657" s="24" t="s">
        <v>704</v>
      </c>
      <c r="J657" s="480"/>
      <c r="K657" s="480"/>
      <c r="L657" s="556"/>
      <c r="M657" s="511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289">SUM(N657:T657)</f>
        <v>0</v>
      </c>
      <c r="V657" s="173" t="s">
        <v>8</v>
      </c>
      <c r="W657" s="94">
        <v>0</v>
      </c>
      <c r="X657" s="94">
        <v>0</v>
      </c>
      <c r="Y657" s="94">
        <v>0</v>
      </c>
      <c r="Z657" s="94">
        <v>0</v>
      </c>
      <c r="AA657" s="94">
        <v>0</v>
      </c>
      <c r="AB657" s="94">
        <v>0</v>
      </c>
      <c r="AC657" s="94">
        <v>0</v>
      </c>
      <c r="AD657" s="94">
        <v>0</v>
      </c>
      <c r="AE657" s="94">
        <v>0</v>
      </c>
      <c r="AF657" s="94">
        <v>0</v>
      </c>
      <c r="AG657" s="94">
        <v>0</v>
      </c>
      <c r="AH657" s="9">
        <v>0</v>
      </c>
      <c r="AI657" s="9">
        <v>0</v>
      </c>
      <c r="AJ657" s="9">
        <v>0</v>
      </c>
      <c r="AK657" s="94">
        <v>0</v>
      </c>
      <c r="AL657" s="94">
        <v>0</v>
      </c>
      <c r="AM657" s="94">
        <v>0</v>
      </c>
      <c r="AN657" s="94">
        <v>0</v>
      </c>
      <c r="AO657" s="94">
        <v>0</v>
      </c>
      <c r="AP657" s="94">
        <v>0</v>
      </c>
      <c r="AQ657" s="94">
        <v>0</v>
      </c>
      <c r="AR657" s="94">
        <v>0</v>
      </c>
      <c r="AS657" s="94">
        <v>0</v>
      </c>
      <c r="AT657" s="94">
        <v>0</v>
      </c>
      <c r="AU657" s="9">
        <v>0</v>
      </c>
      <c r="AV657" s="303"/>
    </row>
    <row r="658" spans="1:48" ht="23.25" customHeight="1" x14ac:dyDescent="0.25">
      <c r="A658" s="532"/>
      <c r="B658" s="483"/>
      <c r="C658" s="601"/>
      <c r="D658" s="562"/>
      <c r="E658" s="565"/>
      <c r="F658" s="485" t="s">
        <v>39</v>
      </c>
      <c r="G658" s="485" t="s">
        <v>21</v>
      </c>
      <c r="H658" s="485" t="s">
        <v>59</v>
      </c>
      <c r="I658" s="485" t="s">
        <v>700</v>
      </c>
      <c r="J658" s="480"/>
      <c r="K658" s="480"/>
      <c r="L658" s="556"/>
      <c r="M658" s="51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205" t="s">
        <v>50</v>
      </c>
      <c r="W658" s="94">
        <v>0</v>
      </c>
      <c r="X658" s="94">
        <v>0</v>
      </c>
      <c r="Y658" s="94">
        <v>0</v>
      </c>
      <c r="Z658" s="94">
        <v>0</v>
      </c>
      <c r="AA658" s="94">
        <v>0</v>
      </c>
      <c r="AB658" s="94">
        <v>0</v>
      </c>
      <c r="AC658" s="94">
        <v>0</v>
      </c>
      <c r="AD658" s="94">
        <v>0</v>
      </c>
      <c r="AE658" s="94">
        <v>0</v>
      </c>
      <c r="AF658" s="94">
        <v>0</v>
      </c>
      <c r="AG658" s="94">
        <v>0</v>
      </c>
      <c r="AH658" s="9">
        <v>0</v>
      </c>
      <c r="AI658" s="9">
        <v>0</v>
      </c>
      <c r="AJ658" s="9">
        <v>0</v>
      </c>
      <c r="AK658" s="94">
        <v>0</v>
      </c>
      <c r="AL658" s="94">
        <v>0</v>
      </c>
      <c r="AM658" s="94">
        <v>0</v>
      </c>
      <c r="AN658" s="94">
        <v>0</v>
      </c>
      <c r="AO658" s="94">
        <v>0</v>
      </c>
      <c r="AP658" s="94">
        <v>0</v>
      </c>
      <c r="AQ658" s="94">
        <v>0</v>
      </c>
      <c r="AR658" s="94">
        <v>0</v>
      </c>
      <c r="AS658" s="94">
        <v>0</v>
      </c>
      <c r="AT658" s="94">
        <v>0</v>
      </c>
      <c r="AU658" s="9">
        <v>0</v>
      </c>
      <c r="AV658" s="303"/>
    </row>
    <row r="659" spans="1:48" x14ac:dyDescent="0.25">
      <c r="A659" s="532"/>
      <c r="B659" s="483"/>
      <c r="C659" s="601"/>
      <c r="D659" s="562"/>
      <c r="E659" s="565"/>
      <c r="F659" s="486"/>
      <c r="G659" s="486"/>
      <c r="H659" s="486"/>
      <c r="I659" s="486"/>
      <c r="J659" s="480"/>
      <c r="K659" s="480"/>
      <c r="L659" s="556"/>
      <c r="M659" s="51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289"/>
        <v>0</v>
      </c>
      <c r="V659" s="205" t="s">
        <v>51</v>
      </c>
      <c r="W659" s="94">
        <v>0</v>
      </c>
      <c r="X659" s="94">
        <v>0</v>
      </c>
      <c r="Y659" s="94">
        <v>0</v>
      </c>
      <c r="Z659" s="94">
        <v>0</v>
      </c>
      <c r="AA659" s="94">
        <v>0</v>
      </c>
      <c r="AB659" s="94">
        <v>0</v>
      </c>
      <c r="AC659" s="94">
        <v>0</v>
      </c>
      <c r="AD659" s="94">
        <v>0</v>
      </c>
      <c r="AE659" s="94">
        <v>0</v>
      </c>
      <c r="AF659" s="94">
        <v>0</v>
      </c>
      <c r="AG659" s="94">
        <v>0</v>
      </c>
      <c r="AH659" s="9">
        <v>0</v>
      </c>
      <c r="AI659" s="9">
        <v>0</v>
      </c>
      <c r="AJ659" s="9">
        <v>0</v>
      </c>
      <c r="AK659" s="94">
        <v>0</v>
      </c>
      <c r="AL659" s="94">
        <v>0</v>
      </c>
      <c r="AM659" s="94">
        <v>0</v>
      </c>
      <c r="AN659" s="94">
        <v>0</v>
      </c>
      <c r="AO659" s="94">
        <v>0</v>
      </c>
      <c r="AP659" s="94">
        <v>0</v>
      </c>
      <c r="AQ659" s="94">
        <v>0</v>
      </c>
      <c r="AR659" s="94">
        <v>0</v>
      </c>
      <c r="AS659" s="94">
        <v>0</v>
      </c>
      <c r="AT659" s="94">
        <v>0</v>
      </c>
      <c r="AU659" s="9">
        <v>0</v>
      </c>
      <c r="AV659" s="303"/>
    </row>
    <row r="660" spans="1:48" ht="15.75" customHeight="1" x14ac:dyDescent="0.25">
      <c r="A660" s="532"/>
      <c r="B660" s="483"/>
      <c r="C660" s="601"/>
      <c r="D660" s="562"/>
      <c r="E660" s="565"/>
      <c r="F660" s="486"/>
      <c r="G660" s="486"/>
      <c r="H660" s="486"/>
      <c r="I660" s="486"/>
      <c r="J660" s="480"/>
      <c r="K660" s="480"/>
      <c r="L660" s="556"/>
      <c r="M660" s="511"/>
      <c r="N660" s="86">
        <v>0</v>
      </c>
      <c r="O660" s="86">
        <v>0</v>
      </c>
      <c r="P660" s="86">
        <v>0</v>
      </c>
      <c r="Q660" s="86">
        <v>0</v>
      </c>
      <c r="R660" s="86">
        <v>0</v>
      </c>
      <c r="S660" s="86">
        <v>0</v>
      </c>
      <c r="T660" s="86">
        <v>0</v>
      </c>
      <c r="U660" s="9">
        <f t="shared" si="289"/>
        <v>0</v>
      </c>
      <c r="V660" s="205" t="s">
        <v>52</v>
      </c>
      <c r="W660" s="192">
        <v>0</v>
      </c>
      <c r="X660" s="192">
        <v>0</v>
      </c>
      <c r="Y660" s="192">
        <v>0</v>
      </c>
      <c r="Z660" s="192">
        <v>0</v>
      </c>
      <c r="AA660" s="192">
        <v>0</v>
      </c>
      <c r="AB660" s="192">
        <v>0</v>
      </c>
      <c r="AC660" s="192">
        <v>0</v>
      </c>
      <c r="AD660" s="192">
        <v>0</v>
      </c>
      <c r="AE660" s="192">
        <v>0</v>
      </c>
      <c r="AF660" s="192">
        <v>0</v>
      </c>
      <c r="AG660" s="192">
        <v>0</v>
      </c>
      <c r="AH660" s="86">
        <v>0</v>
      </c>
      <c r="AI660" s="86">
        <v>0</v>
      </c>
      <c r="AJ660" s="86">
        <v>0</v>
      </c>
      <c r="AK660" s="192">
        <v>0</v>
      </c>
      <c r="AL660" s="192">
        <v>0</v>
      </c>
      <c r="AM660" s="192">
        <v>0</v>
      </c>
      <c r="AN660" s="192">
        <v>0</v>
      </c>
      <c r="AO660" s="192">
        <v>0</v>
      </c>
      <c r="AP660" s="192">
        <v>0</v>
      </c>
      <c r="AQ660" s="192">
        <v>0</v>
      </c>
      <c r="AR660" s="192">
        <v>0</v>
      </c>
      <c r="AS660" s="192">
        <v>0</v>
      </c>
      <c r="AT660" s="192">
        <v>0</v>
      </c>
      <c r="AU660" s="86">
        <v>0</v>
      </c>
      <c r="AV660" s="303"/>
    </row>
    <row r="661" spans="1:48" x14ac:dyDescent="0.25">
      <c r="A661" s="532"/>
      <c r="B661" s="484"/>
      <c r="C661" s="602"/>
      <c r="D661" s="563"/>
      <c r="E661" s="566"/>
      <c r="F661" s="487"/>
      <c r="G661" s="487"/>
      <c r="H661" s="487"/>
      <c r="I661" s="487"/>
      <c r="J661" s="481"/>
      <c r="K661" s="481"/>
      <c r="L661" s="557"/>
      <c r="M661" s="512"/>
      <c r="N661" s="88">
        <f>SUM(N656:N660)</f>
        <v>1.639</v>
      </c>
      <c r="O661" s="88">
        <f t="shared" ref="O661:T661" si="290">SUM(O656:O660)</f>
        <v>0</v>
      </c>
      <c r="P661" s="88">
        <f t="shared" si="290"/>
        <v>0</v>
      </c>
      <c r="Q661" s="176">
        <f t="shared" si="290"/>
        <v>0</v>
      </c>
      <c r="R661" s="176">
        <f t="shared" si="290"/>
        <v>0</v>
      </c>
      <c r="S661" s="176">
        <f t="shared" si="290"/>
        <v>0</v>
      </c>
      <c r="T661" s="176">
        <f t="shared" si="290"/>
        <v>0</v>
      </c>
      <c r="U661" s="177">
        <f t="shared" si="289"/>
        <v>1.639</v>
      </c>
      <c r="V661" s="178" t="s">
        <v>11</v>
      </c>
      <c r="W661" s="194">
        <f t="shared" ref="W661:AU661" si="291">SUM(W656:W660)</f>
        <v>0</v>
      </c>
      <c r="X661" s="194">
        <f t="shared" si="291"/>
        <v>0</v>
      </c>
      <c r="Y661" s="194">
        <f t="shared" si="291"/>
        <v>0</v>
      </c>
      <c r="Z661" s="194">
        <f t="shared" si="291"/>
        <v>0</v>
      </c>
      <c r="AA661" s="194">
        <f t="shared" si="291"/>
        <v>0</v>
      </c>
      <c r="AB661" s="194">
        <f t="shared" si="291"/>
        <v>0</v>
      </c>
      <c r="AC661" s="194">
        <f t="shared" si="291"/>
        <v>0</v>
      </c>
      <c r="AD661" s="194">
        <f t="shared" si="291"/>
        <v>0</v>
      </c>
      <c r="AE661" s="194">
        <f t="shared" si="291"/>
        <v>0</v>
      </c>
      <c r="AF661" s="194">
        <f t="shared" si="291"/>
        <v>0</v>
      </c>
      <c r="AG661" s="194">
        <f t="shared" si="291"/>
        <v>0</v>
      </c>
      <c r="AH661" s="176">
        <f t="shared" si="291"/>
        <v>0</v>
      </c>
      <c r="AI661" s="176">
        <f t="shared" si="291"/>
        <v>0</v>
      </c>
      <c r="AJ661" s="176">
        <f t="shared" si="291"/>
        <v>0</v>
      </c>
      <c r="AK661" s="194">
        <f t="shared" si="291"/>
        <v>0</v>
      </c>
      <c r="AL661" s="194">
        <f t="shared" si="291"/>
        <v>0</v>
      </c>
      <c r="AM661" s="194">
        <f t="shared" si="291"/>
        <v>0</v>
      </c>
      <c r="AN661" s="194">
        <f t="shared" si="291"/>
        <v>0</v>
      </c>
      <c r="AO661" s="194">
        <f t="shared" si="291"/>
        <v>0</v>
      </c>
      <c r="AP661" s="194">
        <f t="shared" si="291"/>
        <v>0</v>
      </c>
      <c r="AQ661" s="194">
        <f t="shared" si="291"/>
        <v>0</v>
      </c>
      <c r="AR661" s="194">
        <f t="shared" si="291"/>
        <v>0</v>
      </c>
      <c r="AS661" s="194">
        <f t="shared" si="291"/>
        <v>0</v>
      </c>
      <c r="AT661" s="194">
        <f t="shared" si="291"/>
        <v>0</v>
      </c>
      <c r="AU661" s="176">
        <f t="shared" si="291"/>
        <v>0</v>
      </c>
      <c r="AV661" s="329"/>
    </row>
    <row r="662" spans="1:48" ht="15.75" customHeight="1" x14ac:dyDescent="0.25">
      <c r="A662" s="532"/>
      <c r="B662" s="482" t="s">
        <v>705</v>
      </c>
      <c r="C662" s="600" t="s">
        <v>706</v>
      </c>
      <c r="D662" s="561" t="s">
        <v>660</v>
      </c>
      <c r="E662" s="564" t="s">
        <v>707</v>
      </c>
      <c r="F662" s="6" t="s">
        <v>18</v>
      </c>
      <c r="G662" s="6" t="s">
        <v>20</v>
      </c>
      <c r="H662" s="6" t="s">
        <v>59</v>
      </c>
      <c r="I662" s="6" t="s">
        <v>305</v>
      </c>
      <c r="J662" s="479">
        <v>2019</v>
      </c>
      <c r="K662" s="479">
        <v>2019</v>
      </c>
      <c r="L662" s="488">
        <v>3.75</v>
      </c>
      <c r="M662" s="510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205" t="s">
        <v>3</v>
      </c>
      <c r="W662" s="94">
        <v>0</v>
      </c>
      <c r="X662" s="94">
        <v>0</v>
      </c>
      <c r="Y662" s="94">
        <v>0</v>
      </c>
      <c r="Z662" s="94">
        <v>0</v>
      </c>
      <c r="AA662" s="94">
        <v>0</v>
      </c>
      <c r="AB662" s="94">
        <v>0</v>
      </c>
      <c r="AC662" s="94">
        <v>0</v>
      </c>
      <c r="AD662" s="94">
        <v>0</v>
      </c>
      <c r="AE662" s="94">
        <v>0</v>
      </c>
      <c r="AF662" s="94">
        <v>0</v>
      </c>
      <c r="AG662" s="94">
        <v>0</v>
      </c>
      <c r="AH662" s="9">
        <v>0</v>
      </c>
      <c r="AI662" s="9">
        <v>0</v>
      </c>
      <c r="AJ662" s="9">
        <v>0</v>
      </c>
      <c r="AK662" s="94">
        <v>0</v>
      </c>
      <c r="AL662" s="94">
        <v>0</v>
      </c>
      <c r="AM662" s="94">
        <v>0</v>
      </c>
      <c r="AN662" s="94">
        <v>0</v>
      </c>
      <c r="AO662" s="94">
        <v>0</v>
      </c>
      <c r="AP662" s="94">
        <v>0</v>
      </c>
      <c r="AQ662" s="94">
        <v>0</v>
      </c>
      <c r="AR662" s="94">
        <v>0</v>
      </c>
      <c r="AS662" s="94">
        <v>0</v>
      </c>
      <c r="AT662" s="94">
        <v>0</v>
      </c>
      <c r="AU662" s="9">
        <v>0</v>
      </c>
      <c r="AV662" s="303"/>
    </row>
    <row r="663" spans="1:48" ht="20.25" customHeight="1" x14ac:dyDescent="0.25">
      <c r="A663" s="532"/>
      <c r="B663" s="483"/>
      <c r="C663" s="601"/>
      <c r="D663" s="562"/>
      <c r="E663" s="565"/>
      <c r="F663" s="24" t="s">
        <v>19</v>
      </c>
      <c r="G663" s="24" t="s">
        <v>22</v>
      </c>
      <c r="H663" s="24" t="s">
        <v>59</v>
      </c>
      <c r="I663" s="24" t="s">
        <v>704</v>
      </c>
      <c r="J663" s="480"/>
      <c r="K663" s="480"/>
      <c r="L663" s="556"/>
      <c r="M663" s="511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292">SUM(N663:T663)</f>
        <v>0</v>
      </c>
      <c r="V663" s="173" t="s">
        <v>8</v>
      </c>
      <c r="W663" s="94">
        <v>0</v>
      </c>
      <c r="X663" s="94">
        <v>0</v>
      </c>
      <c r="Y663" s="94">
        <v>0</v>
      </c>
      <c r="Z663" s="94">
        <v>0</v>
      </c>
      <c r="AA663" s="94">
        <v>0</v>
      </c>
      <c r="AB663" s="94">
        <v>0</v>
      </c>
      <c r="AC663" s="94">
        <v>0</v>
      </c>
      <c r="AD663" s="94">
        <v>0</v>
      </c>
      <c r="AE663" s="94">
        <v>0</v>
      </c>
      <c r="AF663" s="94">
        <v>0</v>
      </c>
      <c r="AG663" s="94">
        <v>0</v>
      </c>
      <c r="AH663" s="9">
        <v>0</v>
      </c>
      <c r="AI663" s="9">
        <v>0</v>
      </c>
      <c r="AJ663" s="9">
        <v>0</v>
      </c>
      <c r="AK663" s="94">
        <v>0</v>
      </c>
      <c r="AL663" s="94">
        <v>0</v>
      </c>
      <c r="AM663" s="94">
        <v>0</v>
      </c>
      <c r="AN663" s="94">
        <v>0</v>
      </c>
      <c r="AO663" s="94">
        <v>0</v>
      </c>
      <c r="AP663" s="94">
        <v>0</v>
      </c>
      <c r="AQ663" s="94">
        <v>0</v>
      </c>
      <c r="AR663" s="94">
        <v>0</v>
      </c>
      <c r="AS663" s="94">
        <v>0</v>
      </c>
      <c r="AT663" s="94">
        <v>0</v>
      </c>
      <c r="AU663" s="9">
        <v>0</v>
      </c>
      <c r="AV663" s="303"/>
    </row>
    <row r="664" spans="1:48" ht="23.25" customHeight="1" x14ac:dyDescent="0.25">
      <c r="A664" s="532"/>
      <c r="B664" s="483"/>
      <c r="C664" s="601"/>
      <c r="D664" s="562"/>
      <c r="E664" s="565"/>
      <c r="F664" s="485" t="s">
        <v>39</v>
      </c>
      <c r="G664" s="485" t="s">
        <v>708</v>
      </c>
      <c r="H664" s="485" t="s">
        <v>59</v>
      </c>
      <c r="I664" s="485" t="s">
        <v>709</v>
      </c>
      <c r="J664" s="480"/>
      <c r="K664" s="480"/>
      <c r="L664" s="556"/>
      <c r="M664" s="51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205" t="s">
        <v>50</v>
      </c>
      <c r="W664" s="94">
        <v>0</v>
      </c>
      <c r="X664" s="94">
        <v>0</v>
      </c>
      <c r="Y664" s="94">
        <v>0</v>
      </c>
      <c r="Z664" s="94">
        <v>0</v>
      </c>
      <c r="AA664" s="94">
        <v>0</v>
      </c>
      <c r="AB664" s="94">
        <v>0</v>
      </c>
      <c r="AC664" s="94">
        <v>0</v>
      </c>
      <c r="AD664" s="94">
        <v>0</v>
      </c>
      <c r="AE664" s="94">
        <v>0</v>
      </c>
      <c r="AF664" s="94">
        <v>0</v>
      </c>
      <c r="AG664" s="94">
        <v>0</v>
      </c>
      <c r="AH664" s="9">
        <v>0</v>
      </c>
      <c r="AI664" s="9">
        <v>0</v>
      </c>
      <c r="AJ664" s="9">
        <v>0</v>
      </c>
      <c r="AK664" s="94">
        <v>0</v>
      </c>
      <c r="AL664" s="94">
        <v>0</v>
      </c>
      <c r="AM664" s="94">
        <v>0</v>
      </c>
      <c r="AN664" s="94">
        <v>0</v>
      </c>
      <c r="AO664" s="94">
        <v>0</v>
      </c>
      <c r="AP664" s="94">
        <v>0</v>
      </c>
      <c r="AQ664" s="94">
        <v>0</v>
      </c>
      <c r="AR664" s="94">
        <v>0</v>
      </c>
      <c r="AS664" s="94">
        <v>0</v>
      </c>
      <c r="AT664" s="94">
        <v>0</v>
      </c>
      <c r="AU664" s="9">
        <v>0</v>
      </c>
      <c r="AV664" s="303"/>
    </row>
    <row r="665" spans="1:48" x14ac:dyDescent="0.25">
      <c r="A665" s="532"/>
      <c r="B665" s="483"/>
      <c r="C665" s="601"/>
      <c r="D665" s="562"/>
      <c r="E665" s="565"/>
      <c r="F665" s="486"/>
      <c r="G665" s="486"/>
      <c r="H665" s="486"/>
      <c r="I665" s="486"/>
      <c r="J665" s="480"/>
      <c r="K665" s="480"/>
      <c r="L665" s="556"/>
      <c r="M665" s="51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292"/>
        <v>0</v>
      </c>
      <c r="V665" s="205" t="s">
        <v>51</v>
      </c>
      <c r="W665" s="94">
        <v>0</v>
      </c>
      <c r="X665" s="94">
        <v>0</v>
      </c>
      <c r="Y665" s="94">
        <v>0</v>
      </c>
      <c r="Z665" s="94">
        <v>0</v>
      </c>
      <c r="AA665" s="94">
        <v>0</v>
      </c>
      <c r="AB665" s="94">
        <v>0</v>
      </c>
      <c r="AC665" s="94">
        <v>0</v>
      </c>
      <c r="AD665" s="94">
        <v>0</v>
      </c>
      <c r="AE665" s="94">
        <v>0</v>
      </c>
      <c r="AF665" s="94">
        <v>0</v>
      </c>
      <c r="AG665" s="94">
        <v>0</v>
      </c>
      <c r="AH665" s="9">
        <v>0</v>
      </c>
      <c r="AI665" s="9">
        <v>0</v>
      </c>
      <c r="AJ665" s="9">
        <v>0</v>
      </c>
      <c r="AK665" s="94">
        <v>0</v>
      </c>
      <c r="AL665" s="94">
        <v>0</v>
      </c>
      <c r="AM665" s="94">
        <v>0</v>
      </c>
      <c r="AN665" s="94">
        <v>0</v>
      </c>
      <c r="AO665" s="94">
        <v>0</v>
      </c>
      <c r="AP665" s="94">
        <v>0</v>
      </c>
      <c r="AQ665" s="94">
        <v>0</v>
      </c>
      <c r="AR665" s="94">
        <v>0</v>
      </c>
      <c r="AS665" s="94">
        <v>0</v>
      </c>
      <c r="AT665" s="94">
        <v>0</v>
      </c>
      <c r="AU665" s="9">
        <v>0</v>
      </c>
      <c r="AV665" s="303"/>
    </row>
    <row r="666" spans="1:48" x14ac:dyDescent="0.25">
      <c r="A666" s="532"/>
      <c r="B666" s="483"/>
      <c r="C666" s="601"/>
      <c r="D666" s="562"/>
      <c r="E666" s="565"/>
      <c r="F666" s="486"/>
      <c r="G666" s="486"/>
      <c r="H666" s="486"/>
      <c r="I666" s="486"/>
      <c r="J666" s="480"/>
      <c r="K666" s="480"/>
      <c r="L666" s="556"/>
      <c r="M666" s="511"/>
      <c r="N666" s="86">
        <v>0</v>
      </c>
      <c r="O666" s="86">
        <v>0</v>
      </c>
      <c r="P666" s="86">
        <v>0</v>
      </c>
      <c r="Q666" s="86">
        <v>0</v>
      </c>
      <c r="R666" s="86">
        <v>0</v>
      </c>
      <c r="S666" s="86">
        <v>0</v>
      </c>
      <c r="T666" s="86">
        <v>0</v>
      </c>
      <c r="U666" s="9">
        <f t="shared" si="292"/>
        <v>0</v>
      </c>
      <c r="V666" s="205" t="s">
        <v>52</v>
      </c>
      <c r="W666" s="192">
        <v>0</v>
      </c>
      <c r="X666" s="192">
        <v>0</v>
      </c>
      <c r="Y666" s="192">
        <v>0</v>
      </c>
      <c r="Z666" s="192">
        <v>0</v>
      </c>
      <c r="AA666" s="192">
        <v>0</v>
      </c>
      <c r="AB666" s="192">
        <v>0</v>
      </c>
      <c r="AC666" s="192">
        <v>0</v>
      </c>
      <c r="AD666" s="192">
        <v>0</v>
      </c>
      <c r="AE666" s="192">
        <v>0</v>
      </c>
      <c r="AF666" s="192">
        <v>0</v>
      </c>
      <c r="AG666" s="192">
        <v>0</v>
      </c>
      <c r="AH666" s="86">
        <v>0</v>
      </c>
      <c r="AI666" s="86">
        <v>0</v>
      </c>
      <c r="AJ666" s="86">
        <v>0</v>
      </c>
      <c r="AK666" s="192">
        <v>0</v>
      </c>
      <c r="AL666" s="192">
        <v>0</v>
      </c>
      <c r="AM666" s="192">
        <v>0</v>
      </c>
      <c r="AN666" s="192">
        <v>0</v>
      </c>
      <c r="AO666" s="192">
        <v>0</v>
      </c>
      <c r="AP666" s="192">
        <v>0</v>
      </c>
      <c r="AQ666" s="192">
        <v>0</v>
      </c>
      <c r="AR666" s="192">
        <v>0</v>
      </c>
      <c r="AS666" s="192">
        <v>0</v>
      </c>
      <c r="AT666" s="192">
        <v>0</v>
      </c>
      <c r="AU666" s="86">
        <v>0</v>
      </c>
      <c r="AV666" s="303"/>
    </row>
    <row r="667" spans="1:48" x14ac:dyDescent="0.25">
      <c r="A667" s="532"/>
      <c r="B667" s="484"/>
      <c r="C667" s="602"/>
      <c r="D667" s="563"/>
      <c r="E667" s="566"/>
      <c r="F667" s="487"/>
      <c r="G667" s="487"/>
      <c r="H667" s="487"/>
      <c r="I667" s="487"/>
      <c r="J667" s="481"/>
      <c r="K667" s="481"/>
      <c r="L667" s="557"/>
      <c r="M667" s="512"/>
      <c r="N667" s="88">
        <f>SUM(N662:N666)</f>
        <v>2.6300219999999999</v>
      </c>
      <c r="O667" s="88">
        <f t="shared" ref="O667:T667" si="293">SUM(O662:O666)</f>
        <v>0</v>
      </c>
      <c r="P667" s="88">
        <f t="shared" si="293"/>
        <v>0</v>
      </c>
      <c r="Q667" s="176">
        <f t="shared" si="293"/>
        <v>0</v>
      </c>
      <c r="R667" s="176">
        <f t="shared" si="293"/>
        <v>0</v>
      </c>
      <c r="S667" s="176">
        <f t="shared" si="293"/>
        <v>0</v>
      </c>
      <c r="T667" s="176">
        <f t="shared" si="293"/>
        <v>0</v>
      </c>
      <c r="U667" s="177">
        <f t="shared" si="292"/>
        <v>2.6300219999999999</v>
      </c>
      <c r="V667" s="178" t="s">
        <v>11</v>
      </c>
      <c r="W667" s="194">
        <f t="shared" ref="W667:AU667" si="294">SUM(W662:W666)</f>
        <v>0</v>
      </c>
      <c r="X667" s="194">
        <f t="shared" si="294"/>
        <v>0</v>
      </c>
      <c r="Y667" s="194">
        <f t="shared" si="294"/>
        <v>0</v>
      </c>
      <c r="Z667" s="194">
        <f t="shared" si="294"/>
        <v>0</v>
      </c>
      <c r="AA667" s="194">
        <f t="shared" si="294"/>
        <v>0</v>
      </c>
      <c r="AB667" s="194">
        <f t="shared" si="294"/>
        <v>0</v>
      </c>
      <c r="AC667" s="194">
        <f t="shared" si="294"/>
        <v>0</v>
      </c>
      <c r="AD667" s="194">
        <f t="shared" si="294"/>
        <v>0</v>
      </c>
      <c r="AE667" s="194">
        <f t="shared" si="294"/>
        <v>0</v>
      </c>
      <c r="AF667" s="194">
        <f t="shared" si="294"/>
        <v>0</v>
      </c>
      <c r="AG667" s="194">
        <f t="shared" si="294"/>
        <v>0</v>
      </c>
      <c r="AH667" s="176">
        <f t="shared" si="294"/>
        <v>0</v>
      </c>
      <c r="AI667" s="176">
        <f t="shared" si="294"/>
        <v>0</v>
      </c>
      <c r="AJ667" s="176">
        <f t="shared" si="294"/>
        <v>0</v>
      </c>
      <c r="AK667" s="194">
        <f t="shared" si="294"/>
        <v>0</v>
      </c>
      <c r="AL667" s="194">
        <f t="shared" si="294"/>
        <v>0</v>
      </c>
      <c r="AM667" s="194">
        <f t="shared" si="294"/>
        <v>0</v>
      </c>
      <c r="AN667" s="194">
        <f t="shared" si="294"/>
        <v>0</v>
      </c>
      <c r="AO667" s="194">
        <f t="shared" si="294"/>
        <v>0</v>
      </c>
      <c r="AP667" s="194">
        <f t="shared" si="294"/>
        <v>0</v>
      </c>
      <c r="AQ667" s="194">
        <f t="shared" si="294"/>
        <v>0</v>
      </c>
      <c r="AR667" s="194">
        <f t="shared" si="294"/>
        <v>0</v>
      </c>
      <c r="AS667" s="194">
        <f t="shared" si="294"/>
        <v>0</v>
      </c>
      <c r="AT667" s="194">
        <f t="shared" si="294"/>
        <v>0</v>
      </c>
      <c r="AU667" s="176">
        <f t="shared" si="294"/>
        <v>0</v>
      </c>
      <c r="AV667" s="329"/>
    </row>
    <row r="668" spans="1:48" ht="20.25" customHeight="1" x14ac:dyDescent="0.25">
      <c r="A668" s="532"/>
      <c r="B668" s="482" t="s">
        <v>710</v>
      </c>
      <c r="C668" s="600" t="s">
        <v>711</v>
      </c>
      <c r="D668" s="561" t="s">
        <v>660</v>
      </c>
      <c r="E668" s="564" t="s">
        <v>712</v>
      </c>
      <c r="F668" s="6" t="s">
        <v>18</v>
      </c>
      <c r="G668" s="6" t="s">
        <v>20</v>
      </c>
      <c r="H668" s="6" t="s">
        <v>59</v>
      </c>
      <c r="I668" s="6" t="s">
        <v>713</v>
      </c>
      <c r="J668" s="479">
        <v>2018</v>
      </c>
      <c r="K668" s="479">
        <v>2023</v>
      </c>
      <c r="L668" s="488">
        <v>22.631</v>
      </c>
      <c r="M668" s="510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205" t="s">
        <v>3</v>
      </c>
      <c r="W668" s="94">
        <v>0</v>
      </c>
      <c r="X668" s="94">
        <v>0</v>
      </c>
      <c r="Y668" s="94">
        <v>0</v>
      </c>
      <c r="Z668" s="94">
        <v>0</v>
      </c>
      <c r="AA668" s="94">
        <v>0</v>
      </c>
      <c r="AB668" s="94">
        <v>0</v>
      </c>
      <c r="AC668" s="94">
        <v>0</v>
      </c>
      <c r="AD668" s="94">
        <v>0</v>
      </c>
      <c r="AE668" s="94">
        <v>0</v>
      </c>
      <c r="AF668" s="94">
        <v>0</v>
      </c>
      <c r="AG668" s="94">
        <v>0</v>
      </c>
      <c r="AH668" s="9">
        <v>0</v>
      </c>
      <c r="AI668" s="9">
        <v>0</v>
      </c>
      <c r="AJ668" s="9">
        <v>0</v>
      </c>
      <c r="AK668" s="94">
        <v>0</v>
      </c>
      <c r="AL668" s="94">
        <v>0</v>
      </c>
      <c r="AM668" s="94">
        <v>0</v>
      </c>
      <c r="AN668" s="94">
        <v>0</v>
      </c>
      <c r="AO668" s="94">
        <v>0</v>
      </c>
      <c r="AP668" s="94">
        <v>0</v>
      </c>
      <c r="AQ668" s="94">
        <v>0</v>
      </c>
      <c r="AR668" s="94">
        <v>0</v>
      </c>
      <c r="AS668" s="94">
        <v>0</v>
      </c>
      <c r="AT668" s="94">
        <v>0</v>
      </c>
      <c r="AU668" s="9">
        <v>0</v>
      </c>
      <c r="AV668" s="303"/>
    </row>
    <row r="669" spans="1:48" ht="15.75" customHeight="1" x14ac:dyDescent="0.25">
      <c r="A669" s="532"/>
      <c r="B669" s="483"/>
      <c r="C669" s="601"/>
      <c r="D669" s="562"/>
      <c r="E669" s="565"/>
      <c r="F669" s="24" t="s">
        <v>19</v>
      </c>
      <c r="G669" s="24" t="s">
        <v>22</v>
      </c>
      <c r="H669" s="24" t="s">
        <v>59</v>
      </c>
      <c r="I669" s="24" t="s">
        <v>631</v>
      </c>
      <c r="J669" s="480"/>
      <c r="K669" s="480"/>
      <c r="L669" s="556"/>
      <c r="M669" s="511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295">SUM(N669:T669)</f>
        <v>0</v>
      </c>
      <c r="V669" s="173" t="s">
        <v>8</v>
      </c>
      <c r="W669" s="94">
        <v>0</v>
      </c>
      <c r="X669" s="94">
        <v>0</v>
      </c>
      <c r="Y669" s="94">
        <v>0</v>
      </c>
      <c r="Z669" s="94">
        <v>0</v>
      </c>
      <c r="AA669" s="94">
        <v>0</v>
      </c>
      <c r="AB669" s="94">
        <v>0</v>
      </c>
      <c r="AC669" s="94">
        <v>0</v>
      </c>
      <c r="AD669" s="94">
        <v>0</v>
      </c>
      <c r="AE669" s="94">
        <v>0</v>
      </c>
      <c r="AF669" s="94">
        <v>0</v>
      </c>
      <c r="AG669" s="94">
        <v>0</v>
      </c>
      <c r="AH669" s="9">
        <v>0</v>
      </c>
      <c r="AI669" s="9">
        <v>0</v>
      </c>
      <c r="AJ669" s="9">
        <v>0</v>
      </c>
      <c r="AK669" s="94">
        <v>0</v>
      </c>
      <c r="AL669" s="94">
        <v>0</v>
      </c>
      <c r="AM669" s="94">
        <v>0</v>
      </c>
      <c r="AN669" s="94">
        <v>0</v>
      </c>
      <c r="AO669" s="94">
        <v>0</v>
      </c>
      <c r="AP669" s="94">
        <v>0</v>
      </c>
      <c r="AQ669" s="94">
        <v>0</v>
      </c>
      <c r="AR669" s="94">
        <v>0</v>
      </c>
      <c r="AS669" s="94">
        <v>0</v>
      </c>
      <c r="AT669" s="94">
        <v>0</v>
      </c>
      <c r="AU669" s="9">
        <v>0</v>
      </c>
      <c r="AV669" s="303"/>
    </row>
    <row r="670" spans="1:48" ht="15.75" customHeight="1" x14ac:dyDescent="0.25">
      <c r="A670" s="532"/>
      <c r="B670" s="483"/>
      <c r="C670" s="601"/>
      <c r="D670" s="562"/>
      <c r="E670" s="565"/>
      <c r="F670" s="485" t="s">
        <v>39</v>
      </c>
      <c r="G670" s="485" t="s">
        <v>21</v>
      </c>
      <c r="H670" s="485" t="s">
        <v>59</v>
      </c>
      <c r="I670" s="485" t="s">
        <v>376</v>
      </c>
      <c r="J670" s="480"/>
      <c r="K670" s="480"/>
      <c r="L670" s="556"/>
      <c r="M670" s="511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205" t="s">
        <v>50</v>
      </c>
      <c r="W670" s="94">
        <v>0</v>
      </c>
      <c r="X670" s="94">
        <v>0</v>
      </c>
      <c r="Y670" s="94">
        <v>0</v>
      </c>
      <c r="Z670" s="94">
        <v>0</v>
      </c>
      <c r="AA670" s="94">
        <v>0</v>
      </c>
      <c r="AB670" s="94">
        <v>0</v>
      </c>
      <c r="AC670" s="94">
        <v>0</v>
      </c>
      <c r="AD670" s="94">
        <v>0</v>
      </c>
      <c r="AE670" s="94">
        <v>0</v>
      </c>
      <c r="AF670" s="94">
        <v>0</v>
      </c>
      <c r="AG670" s="94">
        <v>0</v>
      </c>
      <c r="AH670" s="9">
        <v>0</v>
      </c>
      <c r="AI670" s="9">
        <v>0</v>
      </c>
      <c r="AJ670" s="9">
        <v>0</v>
      </c>
      <c r="AK670" s="94">
        <v>0</v>
      </c>
      <c r="AL670" s="94">
        <v>0</v>
      </c>
      <c r="AM670" s="94">
        <v>0</v>
      </c>
      <c r="AN670" s="94">
        <v>0</v>
      </c>
      <c r="AO670" s="94">
        <v>0</v>
      </c>
      <c r="AP670" s="94">
        <v>0</v>
      </c>
      <c r="AQ670" s="94">
        <v>0</v>
      </c>
      <c r="AR670" s="94">
        <v>0</v>
      </c>
      <c r="AS670" s="94">
        <v>0</v>
      </c>
      <c r="AT670" s="94">
        <v>0</v>
      </c>
      <c r="AU670" s="9">
        <v>0</v>
      </c>
      <c r="AV670" s="303"/>
    </row>
    <row r="671" spans="1:48" ht="15.75" customHeight="1" x14ac:dyDescent="0.25">
      <c r="A671" s="532"/>
      <c r="B671" s="483"/>
      <c r="C671" s="601"/>
      <c r="D671" s="562"/>
      <c r="E671" s="565"/>
      <c r="F671" s="486"/>
      <c r="G671" s="486"/>
      <c r="H671" s="486"/>
      <c r="I671" s="486"/>
      <c r="J671" s="480"/>
      <c r="K671" s="480"/>
      <c r="L671" s="556"/>
      <c r="M671" s="511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295"/>
        <v>0</v>
      </c>
      <c r="V671" s="205" t="s">
        <v>51</v>
      </c>
      <c r="W671" s="94">
        <v>0</v>
      </c>
      <c r="X671" s="94">
        <v>0</v>
      </c>
      <c r="Y671" s="94">
        <v>0</v>
      </c>
      <c r="Z671" s="94">
        <v>0</v>
      </c>
      <c r="AA671" s="94">
        <v>0</v>
      </c>
      <c r="AB671" s="94">
        <v>0</v>
      </c>
      <c r="AC671" s="94">
        <v>0</v>
      </c>
      <c r="AD671" s="94">
        <v>0</v>
      </c>
      <c r="AE671" s="94">
        <v>0</v>
      </c>
      <c r="AF671" s="94">
        <v>0</v>
      </c>
      <c r="AG671" s="94">
        <v>0</v>
      </c>
      <c r="AH671" s="9">
        <v>0</v>
      </c>
      <c r="AI671" s="9">
        <v>0</v>
      </c>
      <c r="AJ671" s="9">
        <v>0</v>
      </c>
      <c r="AK671" s="94">
        <v>0</v>
      </c>
      <c r="AL671" s="94">
        <v>0</v>
      </c>
      <c r="AM671" s="94">
        <v>0</v>
      </c>
      <c r="AN671" s="94">
        <v>0</v>
      </c>
      <c r="AO671" s="94">
        <v>0</v>
      </c>
      <c r="AP671" s="94">
        <v>0</v>
      </c>
      <c r="AQ671" s="94">
        <v>0</v>
      </c>
      <c r="AR671" s="94">
        <v>0</v>
      </c>
      <c r="AS671" s="94">
        <v>0</v>
      </c>
      <c r="AT671" s="94">
        <v>0</v>
      </c>
      <c r="AU671" s="9">
        <v>0</v>
      </c>
      <c r="AV671" s="303"/>
    </row>
    <row r="672" spans="1:48" ht="15.75" customHeight="1" x14ac:dyDescent="0.25">
      <c r="A672" s="532"/>
      <c r="B672" s="483"/>
      <c r="C672" s="601"/>
      <c r="D672" s="562"/>
      <c r="E672" s="565"/>
      <c r="F672" s="486"/>
      <c r="G672" s="486"/>
      <c r="H672" s="486"/>
      <c r="I672" s="486"/>
      <c r="J672" s="480"/>
      <c r="K672" s="480"/>
      <c r="L672" s="556"/>
      <c r="M672" s="511"/>
      <c r="N672" s="86">
        <v>1.2467699999999999</v>
      </c>
      <c r="O672" s="86">
        <v>0</v>
      </c>
      <c r="P672" s="86">
        <v>0</v>
      </c>
      <c r="Q672" s="86">
        <v>0</v>
      </c>
      <c r="R672" s="86">
        <v>0</v>
      </c>
      <c r="S672" s="86">
        <v>0</v>
      </c>
      <c r="T672" s="86">
        <v>0</v>
      </c>
      <c r="U672" s="9">
        <f t="shared" si="295"/>
        <v>1.2467699999999999</v>
      </c>
      <c r="V672" s="205" t="s">
        <v>52</v>
      </c>
      <c r="W672" s="192">
        <v>0</v>
      </c>
      <c r="X672" s="192">
        <v>0</v>
      </c>
      <c r="Y672" s="192">
        <v>0</v>
      </c>
      <c r="Z672" s="192">
        <v>0</v>
      </c>
      <c r="AA672" s="192">
        <v>0</v>
      </c>
      <c r="AB672" s="192">
        <v>0</v>
      </c>
      <c r="AC672" s="192">
        <v>0</v>
      </c>
      <c r="AD672" s="192">
        <v>0</v>
      </c>
      <c r="AE672" s="192">
        <v>0</v>
      </c>
      <c r="AF672" s="192">
        <v>0</v>
      </c>
      <c r="AG672" s="192">
        <v>0</v>
      </c>
      <c r="AH672" s="86">
        <v>0</v>
      </c>
      <c r="AI672" s="86">
        <v>0</v>
      </c>
      <c r="AJ672" s="86">
        <v>0</v>
      </c>
      <c r="AK672" s="192">
        <v>0</v>
      </c>
      <c r="AL672" s="192">
        <v>0</v>
      </c>
      <c r="AM672" s="192">
        <v>0</v>
      </c>
      <c r="AN672" s="192">
        <v>0</v>
      </c>
      <c r="AO672" s="192">
        <v>0</v>
      </c>
      <c r="AP672" s="192">
        <v>0</v>
      </c>
      <c r="AQ672" s="192">
        <v>0</v>
      </c>
      <c r="AR672" s="192">
        <v>0</v>
      </c>
      <c r="AS672" s="192">
        <v>0</v>
      </c>
      <c r="AT672" s="192">
        <v>0</v>
      </c>
      <c r="AU672" s="86">
        <v>0</v>
      </c>
      <c r="AV672" s="303"/>
    </row>
    <row r="673" spans="1:48" x14ac:dyDescent="0.25">
      <c r="A673" s="532"/>
      <c r="B673" s="484"/>
      <c r="C673" s="602"/>
      <c r="D673" s="563"/>
      <c r="E673" s="566"/>
      <c r="F673" s="487"/>
      <c r="G673" s="487"/>
      <c r="H673" s="487"/>
      <c r="I673" s="487"/>
      <c r="J673" s="481"/>
      <c r="K673" s="481"/>
      <c r="L673" s="557"/>
      <c r="M673" s="512"/>
      <c r="N673" s="88">
        <f>SUM(N668:N672)</f>
        <v>1.2467699999999999</v>
      </c>
      <c r="O673" s="88">
        <f t="shared" ref="O673:T673" si="296">SUM(O668:O672)</f>
        <v>0</v>
      </c>
      <c r="P673" s="88">
        <f t="shared" si="296"/>
        <v>0</v>
      </c>
      <c r="Q673" s="176">
        <f t="shared" si="296"/>
        <v>0</v>
      </c>
      <c r="R673" s="176">
        <f t="shared" si="296"/>
        <v>21.288360000000001</v>
      </c>
      <c r="S673" s="176">
        <f t="shared" si="296"/>
        <v>0</v>
      </c>
      <c r="T673" s="176">
        <f t="shared" si="296"/>
        <v>0</v>
      </c>
      <c r="U673" s="177">
        <f t="shared" si="295"/>
        <v>22.535130000000002</v>
      </c>
      <c r="V673" s="178" t="s">
        <v>11</v>
      </c>
      <c r="W673" s="194">
        <f t="shared" ref="W673:AU673" si="297">SUM(W668:W672)</f>
        <v>0</v>
      </c>
      <c r="X673" s="194">
        <f t="shared" si="297"/>
        <v>0</v>
      </c>
      <c r="Y673" s="194">
        <f t="shared" si="297"/>
        <v>0</v>
      </c>
      <c r="Z673" s="194">
        <f t="shared" si="297"/>
        <v>0</v>
      </c>
      <c r="AA673" s="194">
        <f t="shared" si="297"/>
        <v>0</v>
      </c>
      <c r="AB673" s="194">
        <f t="shared" si="297"/>
        <v>0</v>
      </c>
      <c r="AC673" s="194">
        <f t="shared" si="297"/>
        <v>0</v>
      </c>
      <c r="AD673" s="194">
        <f t="shared" si="297"/>
        <v>0</v>
      </c>
      <c r="AE673" s="194">
        <f t="shared" si="297"/>
        <v>0</v>
      </c>
      <c r="AF673" s="194">
        <f t="shared" si="297"/>
        <v>0</v>
      </c>
      <c r="AG673" s="194">
        <f t="shared" si="297"/>
        <v>0</v>
      </c>
      <c r="AH673" s="176">
        <f t="shared" si="297"/>
        <v>0</v>
      </c>
      <c r="AI673" s="176">
        <f t="shared" si="297"/>
        <v>0</v>
      </c>
      <c r="AJ673" s="176">
        <f t="shared" si="297"/>
        <v>0</v>
      </c>
      <c r="AK673" s="194">
        <f t="shared" si="297"/>
        <v>0</v>
      </c>
      <c r="AL673" s="194">
        <f t="shared" si="297"/>
        <v>0</v>
      </c>
      <c r="AM673" s="194">
        <f t="shared" si="297"/>
        <v>0</v>
      </c>
      <c r="AN673" s="194">
        <f t="shared" si="297"/>
        <v>0</v>
      </c>
      <c r="AO673" s="194">
        <f t="shared" si="297"/>
        <v>0</v>
      </c>
      <c r="AP673" s="194">
        <f t="shared" si="297"/>
        <v>0</v>
      </c>
      <c r="AQ673" s="194">
        <f t="shared" si="297"/>
        <v>0</v>
      </c>
      <c r="AR673" s="194">
        <f t="shared" si="297"/>
        <v>0</v>
      </c>
      <c r="AS673" s="194">
        <f t="shared" si="297"/>
        <v>0</v>
      </c>
      <c r="AT673" s="194">
        <f t="shared" si="297"/>
        <v>0</v>
      </c>
      <c r="AU673" s="176">
        <f t="shared" si="297"/>
        <v>0</v>
      </c>
      <c r="AV673" s="329"/>
    </row>
    <row r="674" spans="1:48" ht="15.75" customHeight="1" x14ac:dyDescent="0.25">
      <c r="A674" s="532"/>
      <c r="B674" s="534" t="s">
        <v>714</v>
      </c>
      <c r="C674" s="600" t="s">
        <v>715</v>
      </c>
      <c r="D674" s="523" t="s">
        <v>660</v>
      </c>
      <c r="E674" s="516" t="s">
        <v>716</v>
      </c>
      <c r="F674" s="6" t="s">
        <v>18</v>
      </c>
      <c r="G674" s="6" t="s">
        <v>20</v>
      </c>
      <c r="H674" s="6" t="s">
        <v>59</v>
      </c>
      <c r="I674" s="6" t="s">
        <v>58</v>
      </c>
      <c r="J674" s="507">
        <v>2022</v>
      </c>
      <c r="K674" s="507">
        <v>2022</v>
      </c>
      <c r="L674" s="510">
        <v>2.8780000000000001</v>
      </c>
      <c r="M674" s="510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205" t="s">
        <v>3</v>
      </c>
      <c r="W674" s="94">
        <v>2878.15</v>
      </c>
      <c r="X674" s="94">
        <f>X675</f>
        <v>0</v>
      </c>
      <c r="Y674" s="94">
        <f t="shared" ref="Y674:AS674" si="298">Y675</f>
        <v>0</v>
      </c>
      <c r="Z674" s="94">
        <f t="shared" si="298"/>
        <v>0</v>
      </c>
      <c r="AA674" s="94">
        <f t="shared" si="298"/>
        <v>0</v>
      </c>
      <c r="AB674" s="94">
        <f t="shared" si="298"/>
        <v>0</v>
      </c>
      <c r="AC674" s="94">
        <f t="shared" si="298"/>
        <v>0</v>
      </c>
      <c r="AD674" s="94">
        <f t="shared" si="298"/>
        <v>0</v>
      </c>
      <c r="AE674" s="94">
        <f t="shared" si="298"/>
        <v>0</v>
      </c>
      <c r="AF674" s="94">
        <f t="shared" si="298"/>
        <v>0</v>
      </c>
      <c r="AG674" s="94">
        <f t="shared" si="298"/>
        <v>0</v>
      </c>
      <c r="AH674" s="94">
        <f t="shared" si="298"/>
        <v>0</v>
      </c>
      <c r="AI674" s="94">
        <f t="shared" si="298"/>
        <v>0</v>
      </c>
      <c r="AJ674" s="94">
        <f t="shared" si="298"/>
        <v>0</v>
      </c>
      <c r="AK674" s="94">
        <f t="shared" si="298"/>
        <v>0</v>
      </c>
      <c r="AL674" s="94">
        <f t="shared" si="298"/>
        <v>0</v>
      </c>
      <c r="AM674" s="94">
        <f t="shared" si="298"/>
        <v>0</v>
      </c>
      <c r="AN674" s="94">
        <f t="shared" si="298"/>
        <v>0</v>
      </c>
      <c r="AO674" s="94">
        <f t="shared" si="298"/>
        <v>0</v>
      </c>
      <c r="AP674" s="94">
        <f t="shared" si="298"/>
        <v>0</v>
      </c>
      <c r="AQ674" s="94">
        <f t="shared" si="298"/>
        <v>0</v>
      </c>
      <c r="AR674" s="94">
        <f t="shared" si="298"/>
        <v>0</v>
      </c>
      <c r="AS674" s="94">
        <f t="shared" si="298"/>
        <v>0</v>
      </c>
      <c r="AT674" s="94">
        <v>0</v>
      </c>
      <c r="AU674" s="9">
        <v>0</v>
      </c>
      <c r="AV674" s="583" t="s">
        <v>1004</v>
      </c>
    </row>
    <row r="675" spans="1:48" s="276" customFormat="1" ht="31.5" hidden="1" customHeight="1" x14ac:dyDescent="0.2">
      <c r="A675" s="532"/>
      <c r="B675" s="535"/>
      <c r="C675" s="601"/>
      <c r="D675" s="524"/>
      <c r="E675" s="517"/>
      <c r="F675" s="287"/>
      <c r="G675" s="287"/>
      <c r="H675" s="287"/>
      <c r="I675" s="287"/>
      <c r="J675" s="508"/>
      <c r="K675" s="508"/>
      <c r="L675" s="511"/>
      <c r="M675" s="511"/>
      <c r="N675" s="278"/>
      <c r="O675" s="278"/>
      <c r="P675" s="278"/>
      <c r="Q675" s="278"/>
      <c r="R675" s="278"/>
      <c r="S675" s="278"/>
      <c r="T675" s="278"/>
      <c r="U675" s="278"/>
      <c r="V675" s="288" t="s">
        <v>970</v>
      </c>
      <c r="W675" s="275"/>
      <c r="X675" s="275"/>
      <c r="Y675" s="275"/>
      <c r="Z675" s="275"/>
      <c r="AA675" s="275"/>
      <c r="AB675" s="275"/>
      <c r="AC675" s="275"/>
      <c r="AD675" s="275"/>
      <c r="AE675" s="275"/>
      <c r="AF675" s="275"/>
      <c r="AG675" s="275"/>
      <c r="AH675" s="278"/>
      <c r="AI675" s="278"/>
      <c r="AJ675" s="278"/>
      <c r="AK675" s="275"/>
      <c r="AL675" s="275"/>
      <c r="AM675" s="275"/>
      <c r="AN675" s="275"/>
      <c r="AO675" s="275"/>
      <c r="AP675" s="275"/>
      <c r="AQ675" s="275"/>
      <c r="AR675" s="275"/>
      <c r="AS675" s="275"/>
      <c r="AT675" s="275"/>
      <c r="AU675" s="278"/>
      <c r="AV675" s="584"/>
    </row>
    <row r="676" spans="1:48" ht="18" customHeight="1" x14ac:dyDescent="0.25">
      <c r="A676" s="532"/>
      <c r="B676" s="535"/>
      <c r="C676" s="601"/>
      <c r="D676" s="524"/>
      <c r="E676" s="517"/>
      <c r="F676" s="97" t="s">
        <v>19</v>
      </c>
      <c r="G676" s="97" t="s">
        <v>22</v>
      </c>
      <c r="H676" s="97" t="s">
        <v>59</v>
      </c>
      <c r="I676" s="97" t="s">
        <v>717</v>
      </c>
      <c r="J676" s="508"/>
      <c r="K676" s="508"/>
      <c r="L676" s="511"/>
      <c r="M676" s="511"/>
      <c r="N676" s="84">
        <v>0</v>
      </c>
      <c r="O676" s="84">
        <v>0</v>
      </c>
      <c r="P676" s="84">
        <v>0</v>
      </c>
      <c r="Q676" s="84">
        <v>0</v>
      </c>
      <c r="R676" s="84">
        <v>0</v>
      </c>
      <c r="S676" s="84">
        <v>0</v>
      </c>
      <c r="T676" s="84">
        <v>0</v>
      </c>
      <c r="U676" s="84">
        <f t="shared" ref="U676:U680" si="299">SUM(N676:T676)</f>
        <v>0</v>
      </c>
      <c r="V676" s="172" t="s">
        <v>8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193">
        <v>0</v>
      </c>
      <c r="AD676" s="193">
        <v>0</v>
      </c>
      <c r="AE676" s="193">
        <v>0</v>
      </c>
      <c r="AF676" s="193">
        <v>0</v>
      </c>
      <c r="AG676" s="193">
        <v>0</v>
      </c>
      <c r="AH676" s="84">
        <v>0</v>
      </c>
      <c r="AI676" s="84">
        <v>0</v>
      </c>
      <c r="AJ676" s="84">
        <v>0</v>
      </c>
      <c r="AK676" s="193">
        <v>0</v>
      </c>
      <c r="AL676" s="193">
        <v>0</v>
      </c>
      <c r="AM676" s="193">
        <v>0</v>
      </c>
      <c r="AN676" s="193">
        <v>0</v>
      </c>
      <c r="AO676" s="193">
        <v>0</v>
      </c>
      <c r="AP676" s="193">
        <v>0</v>
      </c>
      <c r="AQ676" s="193">
        <v>0</v>
      </c>
      <c r="AR676" s="193">
        <v>0</v>
      </c>
      <c r="AS676" s="193">
        <v>0</v>
      </c>
      <c r="AT676" s="193">
        <v>0</v>
      </c>
      <c r="AU676" s="84">
        <v>0</v>
      </c>
      <c r="AV676" s="584"/>
    </row>
    <row r="677" spans="1:48" ht="21" customHeight="1" x14ac:dyDescent="0.25">
      <c r="A677" s="532"/>
      <c r="B677" s="535"/>
      <c r="C677" s="601"/>
      <c r="D677" s="524"/>
      <c r="E677" s="517"/>
      <c r="F677" s="513" t="s">
        <v>39</v>
      </c>
      <c r="G677" s="513" t="s">
        <v>21</v>
      </c>
      <c r="H677" s="513" t="s">
        <v>59</v>
      </c>
      <c r="I677" s="513" t="s">
        <v>376</v>
      </c>
      <c r="J677" s="508"/>
      <c r="K677" s="508"/>
      <c r="L677" s="511"/>
      <c r="M677" s="511"/>
      <c r="N677" s="84">
        <v>0</v>
      </c>
      <c r="O677" s="84">
        <v>0</v>
      </c>
      <c r="P677" s="84">
        <v>0</v>
      </c>
      <c r="Q677" s="84">
        <v>0</v>
      </c>
      <c r="R677" s="84">
        <v>0</v>
      </c>
      <c r="S677" s="84">
        <v>0</v>
      </c>
      <c r="T677" s="84">
        <v>0</v>
      </c>
      <c r="U677" s="84">
        <f>SUM(N677:T677)</f>
        <v>0</v>
      </c>
      <c r="V677" s="171" t="s">
        <v>50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193">
        <v>0</v>
      </c>
      <c r="AD677" s="193">
        <v>0</v>
      </c>
      <c r="AE677" s="193">
        <v>0</v>
      </c>
      <c r="AF677" s="193">
        <v>0</v>
      </c>
      <c r="AG677" s="193">
        <v>0</v>
      </c>
      <c r="AH677" s="84">
        <v>0</v>
      </c>
      <c r="AI677" s="84">
        <v>0</v>
      </c>
      <c r="AJ677" s="84">
        <v>0</v>
      </c>
      <c r="AK677" s="193">
        <v>0</v>
      </c>
      <c r="AL677" s="193">
        <v>0</v>
      </c>
      <c r="AM677" s="193">
        <v>0</v>
      </c>
      <c r="AN677" s="193">
        <v>0</v>
      </c>
      <c r="AO677" s="193">
        <v>0</v>
      </c>
      <c r="AP677" s="193">
        <v>0</v>
      </c>
      <c r="AQ677" s="193">
        <v>0</v>
      </c>
      <c r="AR677" s="193">
        <v>0</v>
      </c>
      <c r="AS677" s="193">
        <v>0</v>
      </c>
      <c r="AT677" s="193">
        <v>0</v>
      </c>
      <c r="AU677" s="84">
        <v>0</v>
      </c>
      <c r="AV677" s="584"/>
    </row>
    <row r="678" spans="1:48" x14ac:dyDescent="0.25">
      <c r="A678" s="532"/>
      <c r="B678" s="535"/>
      <c r="C678" s="601"/>
      <c r="D678" s="524"/>
      <c r="E678" s="517"/>
      <c r="F678" s="514"/>
      <c r="G678" s="514"/>
      <c r="H678" s="514"/>
      <c r="I678" s="514"/>
      <c r="J678" s="508"/>
      <c r="K678" s="508"/>
      <c r="L678" s="511"/>
      <c r="M678" s="511"/>
      <c r="N678" s="84">
        <v>0</v>
      </c>
      <c r="O678" s="84">
        <v>0</v>
      </c>
      <c r="P678" s="84">
        <v>0</v>
      </c>
      <c r="Q678" s="84">
        <v>0</v>
      </c>
      <c r="R678" s="84">
        <v>0</v>
      </c>
      <c r="S678" s="84">
        <v>0</v>
      </c>
      <c r="T678" s="84">
        <v>0</v>
      </c>
      <c r="U678" s="84">
        <f t="shared" si="299"/>
        <v>0</v>
      </c>
      <c r="V678" s="171" t="s">
        <v>51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193">
        <v>0</v>
      </c>
      <c r="AD678" s="193">
        <v>0</v>
      </c>
      <c r="AE678" s="193">
        <v>0</v>
      </c>
      <c r="AF678" s="193">
        <v>0</v>
      </c>
      <c r="AG678" s="193">
        <v>0</v>
      </c>
      <c r="AH678" s="84">
        <v>0</v>
      </c>
      <c r="AI678" s="84">
        <v>0</v>
      </c>
      <c r="AJ678" s="84">
        <v>0</v>
      </c>
      <c r="AK678" s="193">
        <v>0</v>
      </c>
      <c r="AL678" s="193">
        <v>0</v>
      </c>
      <c r="AM678" s="193">
        <v>0</v>
      </c>
      <c r="AN678" s="193">
        <v>0</v>
      </c>
      <c r="AO678" s="193">
        <v>0</v>
      </c>
      <c r="AP678" s="193">
        <v>0</v>
      </c>
      <c r="AQ678" s="193">
        <v>0</v>
      </c>
      <c r="AR678" s="193">
        <v>0</v>
      </c>
      <c r="AS678" s="193">
        <v>0</v>
      </c>
      <c r="AT678" s="193">
        <v>0</v>
      </c>
      <c r="AU678" s="84">
        <v>0</v>
      </c>
      <c r="AV678" s="584"/>
    </row>
    <row r="679" spans="1:48" ht="15.75" customHeight="1" x14ac:dyDescent="0.25">
      <c r="A679" s="532"/>
      <c r="B679" s="535"/>
      <c r="C679" s="601"/>
      <c r="D679" s="524"/>
      <c r="E679" s="517"/>
      <c r="F679" s="514"/>
      <c r="G679" s="514"/>
      <c r="H679" s="514"/>
      <c r="I679" s="514"/>
      <c r="J679" s="508"/>
      <c r="K679" s="508"/>
      <c r="L679" s="511"/>
      <c r="M679" s="511"/>
      <c r="N679" s="87">
        <v>0</v>
      </c>
      <c r="O679" s="87">
        <v>0</v>
      </c>
      <c r="P679" s="87">
        <v>0</v>
      </c>
      <c r="Q679" s="87">
        <v>0</v>
      </c>
      <c r="R679" s="87">
        <v>0</v>
      </c>
      <c r="S679" s="87">
        <v>0</v>
      </c>
      <c r="T679" s="87">
        <v>0</v>
      </c>
      <c r="U679" s="84">
        <f t="shared" si="299"/>
        <v>0</v>
      </c>
      <c r="V679" s="171" t="s">
        <v>52</v>
      </c>
      <c r="W679" s="208">
        <v>0</v>
      </c>
      <c r="X679" s="208">
        <v>0</v>
      </c>
      <c r="Y679" s="208">
        <v>0</v>
      </c>
      <c r="Z679" s="208">
        <v>0</v>
      </c>
      <c r="AA679" s="208">
        <v>0</v>
      </c>
      <c r="AB679" s="208">
        <v>0</v>
      </c>
      <c r="AC679" s="208">
        <v>0</v>
      </c>
      <c r="AD679" s="208">
        <v>0</v>
      </c>
      <c r="AE679" s="208">
        <v>0</v>
      </c>
      <c r="AF679" s="208">
        <v>0</v>
      </c>
      <c r="AG679" s="208">
        <v>0</v>
      </c>
      <c r="AH679" s="87">
        <v>0</v>
      </c>
      <c r="AI679" s="87">
        <v>0</v>
      </c>
      <c r="AJ679" s="87">
        <v>0</v>
      </c>
      <c r="AK679" s="208">
        <v>0</v>
      </c>
      <c r="AL679" s="208">
        <v>0</v>
      </c>
      <c r="AM679" s="208">
        <v>0</v>
      </c>
      <c r="AN679" s="208">
        <v>0</v>
      </c>
      <c r="AO679" s="208">
        <v>0</v>
      </c>
      <c r="AP679" s="208">
        <v>0</v>
      </c>
      <c r="AQ679" s="208">
        <v>0</v>
      </c>
      <c r="AR679" s="208">
        <v>0</v>
      </c>
      <c r="AS679" s="208">
        <v>0</v>
      </c>
      <c r="AT679" s="208">
        <v>0</v>
      </c>
      <c r="AU679" s="87">
        <v>0</v>
      </c>
      <c r="AV679" s="586"/>
    </row>
    <row r="680" spans="1:48" x14ac:dyDescent="0.25">
      <c r="A680" s="533"/>
      <c r="B680" s="536"/>
      <c r="C680" s="602"/>
      <c r="D680" s="525"/>
      <c r="E680" s="518"/>
      <c r="F680" s="515"/>
      <c r="G680" s="515"/>
      <c r="H680" s="515"/>
      <c r="I680" s="515"/>
      <c r="J680" s="509"/>
      <c r="K680" s="509"/>
      <c r="L680" s="512"/>
      <c r="M680" s="512"/>
      <c r="N680" s="89">
        <f>SUM(N674:N679)</f>
        <v>0</v>
      </c>
      <c r="O680" s="89">
        <f t="shared" ref="O680:T680" si="300">SUM(O674:O679)</f>
        <v>0</v>
      </c>
      <c r="P680" s="89">
        <f t="shared" si="300"/>
        <v>0</v>
      </c>
      <c r="Q680" s="176">
        <f t="shared" si="300"/>
        <v>2.8781500000000002</v>
      </c>
      <c r="R680" s="176">
        <f t="shared" si="300"/>
        <v>0</v>
      </c>
      <c r="S680" s="176">
        <f t="shared" si="300"/>
        <v>0</v>
      </c>
      <c r="T680" s="176">
        <f t="shared" si="300"/>
        <v>0</v>
      </c>
      <c r="U680" s="177">
        <f t="shared" si="299"/>
        <v>2.8781500000000002</v>
      </c>
      <c r="V680" s="178" t="s">
        <v>11</v>
      </c>
      <c r="W680" s="194">
        <f t="shared" ref="W680:AU680" si="301">SUM(W674:W679)</f>
        <v>2878.15</v>
      </c>
      <c r="X680" s="194">
        <f>X674</f>
        <v>0</v>
      </c>
      <c r="Y680" s="194">
        <f t="shared" ref="Y680:AS680" si="302">Y674</f>
        <v>0</v>
      </c>
      <c r="Z680" s="194">
        <f t="shared" si="302"/>
        <v>0</v>
      </c>
      <c r="AA680" s="194">
        <f t="shared" si="302"/>
        <v>0</v>
      </c>
      <c r="AB680" s="194">
        <f t="shared" si="302"/>
        <v>0</v>
      </c>
      <c r="AC680" s="194">
        <f t="shared" si="302"/>
        <v>0</v>
      </c>
      <c r="AD680" s="194">
        <f t="shared" si="302"/>
        <v>0</v>
      </c>
      <c r="AE680" s="194">
        <f t="shared" si="302"/>
        <v>0</v>
      </c>
      <c r="AF680" s="194">
        <f t="shared" si="302"/>
        <v>0</v>
      </c>
      <c r="AG680" s="194">
        <f t="shared" si="302"/>
        <v>0</v>
      </c>
      <c r="AH680" s="194">
        <f t="shared" si="302"/>
        <v>0</v>
      </c>
      <c r="AI680" s="194">
        <f t="shared" si="302"/>
        <v>0</v>
      </c>
      <c r="AJ680" s="194">
        <f t="shared" si="302"/>
        <v>0</v>
      </c>
      <c r="AK680" s="194">
        <f t="shared" si="302"/>
        <v>0</v>
      </c>
      <c r="AL680" s="194">
        <f t="shared" si="302"/>
        <v>0</v>
      </c>
      <c r="AM680" s="194">
        <f t="shared" si="302"/>
        <v>0</v>
      </c>
      <c r="AN680" s="194">
        <f t="shared" si="302"/>
        <v>0</v>
      </c>
      <c r="AO680" s="194">
        <f t="shared" si="302"/>
        <v>0</v>
      </c>
      <c r="AP680" s="194">
        <f t="shared" si="302"/>
        <v>0</v>
      </c>
      <c r="AQ680" s="194">
        <f t="shared" si="302"/>
        <v>0</v>
      </c>
      <c r="AR680" s="194">
        <f t="shared" si="302"/>
        <v>0</v>
      </c>
      <c r="AS680" s="194">
        <f t="shared" si="302"/>
        <v>0</v>
      </c>
      <c r="AT680" s="194">
        <f t="shared" si="301"/>
        <v>0</v>
      </c>
      <c r="AU680" s="176">
        <f t="shared" si="301"/>
        <v>0</v>
      </c>
      <c r="AV680" s="329"/>
    </row>
    <row r="681" spans="1:48" ht="19.5" hidden="1" customHeight="1" x14ac:dyDescent="0.25">
      <c r="A681" s="503" t="s">
        <v>718</v>
      </c>
      <c r="B681" s="504"/>
      <c r="C681" s="504"/>
      <c r="D681" s="504"/>
      <c r="E681" s="504"/>
      <c r="F681" s="504"/>
      <c r="G681" s="504"/>
      <c r="H681" s="504"/>
      <c r="I681" s="504"/>
      <c r="J681" s="504"/>
      <c r="K681" s="504"/>
      <c r="L681" s="504"/>
      <c r="M681" s="504"/>
      <c r="N681" s="504"/>
      <c r="O681" s="504"/>
      <c r="P681" s="504"/>
      <c r="Q681" s="504"/>
      <c r="R681" s="504"/>
      <c r="S681" s="504"/>
      <c r="T681" s="504"/>
      <c r="U681" s="504"/>
      <c r="V681" s="504"/>
      <c r="W681" s="505"/>
      <c r="X681" s="505"/>
      <c r="Y681" s="505"/>
      <c r="Z681" s="505"/>
      <c r="AA681" s="505"/>
      <c r="AB681" s="505"/>
      <c r="AC681" s="505"/>
      <c r="AD681" s="505"/>
      <c r="AE681" s="505"/>
      <c r="AF681" s="505"/>
      <c r="AG681" s="505"/>
      <c r="AH681" s="505"/>
      <c r="AI681" s="505"/>
      <c r="AJ681" s="505"/>
      <c r="AK681" s="505"/>
      <c r="AL681" s="505"/>
      <c r="AM681" s="505"/>
      <c r="AN681" s="505"/>
      <c r="AO681" s="505"/>
      <c r="AP681" s="505"/>
      <c r="AQ681" s="505"/>
      <c r="AR681" s="505"/>
      <c r="AS681" s="505"/>
      <c r="AT681" s="505"/>
      <c r="AU681" s="505"/>
      <c r="AV681" s="506"/>
    </row>
    <row r="682" spans="1:48" ht="15.75" customHeight="1" x14ac:dyDescent="0.25">
      <c r="A682" s="418" t="s">
        <v>54</v>
      </c>
      <c r="B682" s="482" t="s">
        <v>719</v>
      </c>
      <c r="C682" s="600" t="s">
        <v>720</v>
      </c>
      <c r="D682" s="523" t="s">
        <v>660</v>
      </c>
      <c r="E682" s="516" t="s">
        <v>721</v>
      </c>
      <c r="F682" s="6" t="s">
        <v>18</v>
      </c>
      <c r="G682" s="6" t="s">
        <v>20</v>
      </c>
      <c r="H682" s="6" t="s">
        <v>59</v>
      </c>
      <c r="I682" s="6" t="s">
        <v>722</v>
      </c>
      <c r="J682" s="479">
        <v>2023</v>
      </c>
      <c r="K682" s="479">
        <v>2025</v>
      </c>
      <c r="L682" s="488">
        <v>3.738</v>
      </c>
      <c r="M682" s="510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205" t="s">
        <v>3</v>
      </c>
      <c r="W682" s="94">
        <v>0</v>
      </c>
      <c r="X682" s="94">
        <v>0</v>
      </c>
      <c r="Y682" s="94">
        <v>0</v>
      </c>
      <c r="Z682" s="94">
        <v>0</v>
      </c>
      <c r="AA682" s="94">
        <v>0</v>
      </c>
      <c r="AB682" s="94">
        <v>0</v>
      </c>
      <c r="AC682" s="94">
        <v>0</v>
      </c>
      <c r="AD682" s="94">
        <v>0</v>
      </c>
      <c r="AE682" s="94">
        <v>0</v>
      </c>
      <c r="AF682" s="94">
        <v>0</v>
      </c>
      <c r="AG682" s="94">
        <v>0</v>
      </c>
      <c r="AH682" s="9">
        <v>0</v>
      </c>
      <c r="AI682" s="9">
        <v>0</v>
      </c>
      <c r="AJ682" s="9">
        <v>0</v>
      </c>
      <c r="AK682" s="94">
        <v>0</v>
      </c>
      <c r="AL682" s="94">
        <v>0</v>
      </c>
      <c r="AM682" s="94">
        <v>0</v>
      </c>
      <c r="AN682" s="94">
        <v>0</v>
      </c>
      <c r="AO682" s="94">
        <v>0</v>
      </c>
      <c r="AP682" s="94">
        <v>0</v>
      </c>
      <c r="AQ682" s="94">
        <v>0</v>
      </c>
      <c r="AR682" s="94">
        <v>0</v>
      </c>
      <c r="AS682" s="94">
        <v>0</v>
      </c>
      <c r="AT682" s="94">
        <v>0</v>
      </c>
      <c r="AU682" s="9">
        <v>0</v>
      </c>
      <c r="AV682" s="303"/>
    </row>
    <row r="683" spans="1:48" ht="19.5" customHeight="1" x14ac:dyDescent="0.25">
      <c r="A683" s="419"/>
      <c r="B683" s="483"/>
      <c r="C683" s="601"/>
      <c r="D683" s="524"/>
      <c r="E683" s="517"/>
      <c r="F683" s="24" t="s">
        <v>19</v>
      </c>
      <c r="G683" s="24" t="s">
        <v>22</v>
      </c>
      <c r="H683" s="24" t="s">
        <v>59</v>
      </c>
      <c r="I683" s="97" t="s">
        <v>676</v>
      </c>
      <c r="J683" s="480"/>
      <c r="K683" s="480"/>
      <c r="L683" s="556"/>
      <c r="M683" s="511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84">
        <f t="shared" ref="U683:U687" si="303">SUM(N683:T683)</f>
        <v>0</v>
      </c>
      <c r="V683" s="173" t="s">
        <v>8</v>
      </c>
      <c r="W683" s="94">
        <v>0</v>
      </c>
      <c r="X683" s="94">
        <v>0</v>
      </c>
      <c r="Y683" s="94">
        <v>0</v>
      </c>
      <c r="Z683" s="94">
        <v>0</v>
      </c>
      <c r="AA683" s="94">
        <v>0</v>
      </c>
      <c r="AB683" s="94">
        <v>0</v>
      </c>
      <c r="AC683" s="94">
        <v>0</v>
      </c>
      <c r="AD683" s="94">
        <v>0</v>
      </c>
      <c r="AE683" s="94">
        <v>0</v>
      </c>
      <c r="AF683" s="94">
        <v>0</v>
      </c>
      <c r="AG683" s="94">
        <v>0</v>
      </c>
      <c r="AH683" s="9">
        <v>0</v>
      </c>
      <c r="AI683" s="9">
        <v>0</v>
      </c>
      <c r="AJ683" s="9">
        <v>0</v>
      </c>
      <c r="AK683" s="94">
        <v>0</v>
      </c>
      <c r="AL683" s="94">
        <v>0</v>
      </c>
      <c r="AM683" s="94">
        <v>0</v>
      </c>
      <c r="AN683" s="94">
        <v>0</v>
      </c>
      <c r="AO683" s="94">
        <v>0</v>
      </c>
      <c r="AP683" s="94">
        <v>0</v>
      </c>
      <c r="AQ683" s="94">
        <v>0</v>
      </c>
      <c r="AR683" s="94">
        <v>0</v>
      </c>
      <c r="AS683" s="94">
        <v>0</v>
      </c>
      <c r="AT683" s="94">
        <v>0</v>
      </c>
      <c r="AU683" s="9">
        <v>0</v>
      </c>
      <c r="AV683" s="303"/>
    </row>
    <row r="684" spans="1:48" ht="21" customHeight="1" x14ac:dyDescent="0.25">
      <c r="A684" s="419"/>
      <c r="B684" s="483"/>
      <c r="C684" s="601"/>
      <c r="D684" s="524"/>
      <c r="E684" s="517"/>
      <c r="F684" s="485" t="s">
        <v>39</v>
      </c>
      <c r="G684" s="485" t="s">
        <v>21</v>
      </c>
      <c r="H684" s="485" t="s">
        <v>59</v>
      </c>
      <c r="I684" s="513" t="s">
        <v>302</v>
      </c>
      <c r="J684" s="480"/>
      <c r="K684" s="480"/>
      <c r="L684" s="556"/>
      <c r="M684" s="511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84">
        <f>SUM(N684:T684)</f>
        <v>0</v>
      </c>
      <c r="V684" s="205" t="s">
        <v>50</v>
      </c>
      <c r="W684" s="94">
        <v>0</v>
      </c>
      <c r="X684" s="94">
        <v>0</v>
      </c>
      <c r="Y684" s="94">
        <v>0</v>
      </c>
      <c r="Z684" s="94">
        <v>0</v>
      </c>
      <c r="AA684" s="94">
        <v>0</v>
      </c>
      <c r="AB684" s="94">
        <v>0</v>
      </c>
      <c r="AC684" s="94">
        <v>0</v>
      </c>
      <c r="AD684" s="94">
        <v>0</v>
      </c>
      <c r="AE684" s="94">
        <v>0</v>
      </c>
      <c r="AF684" s="94">
        <v>0</v>
      </c>
      <c r="AG684" s="94">
        <v>0</v>
      </c>
      <c r="AH684" s="9">
        <v>0</v>
      </c>
      <c r="AI684" s="9">
        <v>0</v>
      </c>
      <c r="AJ684" s="9">
        <v>0</v>
      </c>
      <c r="AK684" s="94">
        <v>0</v>
      </c>
      <c r="AL684" s="94">
        <v>0</v>
      </c>
      <c r="AM684" s="94">
        <v>0</v>
      </c>
      <c r="AN684" s="94">
        <v>0</v>
      </c>
      <c r="AO684" s="94">
        <v>0</v>
      </c>
      <c r="AP684" s="94">
        <v>0</v>
      </c>
      <c r="AQ684" s="94">
        <v>0</v>
      </c>
      <c r="AR684" s="94">
        <v>0</v>
      </c>
      <c r="AS684" s="94">
        <v>0</v>
      </c>
      <c r="AT684" s="94">
        <v>0</v>
      </c>
      <c r="AU684" s="9">
        <v>0</v>
      </c>
      <c r="AV684" s="303"/>
    </row>
    <row r="685" spans="1:48" ht="15.75" customHeight="1" x14ac:dyDescent="0.25">
      <c r="A685" s="419"/>
      <c r="B685" s="483"/>
      <c r="C685" s="601"/>
      <c r="D685" s="524"/>
      <c r="E685" s="517"/>
      <c r="F685" s="486"/>
      <c r="G685" s="486"/>
      <c r="H685" s="486"/>
      <c r="I685" s="514"/>
      <c r="J685" s="480"/>
      <c r="K685" s="480"/>
      <c r="L685" s="556"/>
      <c r="M685" s="511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84">
        <f t="shared" si="303"/>
        <v>0</v>
      </c>
      <c r="V685" s="205" t="s">
        <v>51</v>
      </c>
      <c r="W685" s="94">
        <v>0</v>
      </c>
      <c r="X685" s="94">
        <v>0</v>
      </c>
      <c r="Y685" s="94">
        <v>0</v>
      </c>
      <c r="Z685" s="94">
        <v>0</v>
      </c>
      <c r="AA685" s="94">
        <v>0</v>
      </c>
      <c r="AB685" s="94">
        <v>0</v>
      </c>
      <c r="AC685" s="94">
        <v>0</v>
      </c>
      <c r="AD685" s="94">
        <v>0</v>
      </c>
      <c r="AE685" s="94">
        <v>0</v>
      </c>
      <c r="AF685" s="94">
        <v>0</v>
      </c>
      <c r="AG685" s="94">
        <v>0</v>
      </c>
      <c r="AH685" s="9">
        <v>0</v>
      </c>
      <c r="AI685" s="9">
        <v>0</v>
      </c>
      <c r="AJ685" s="9">
        <v>0</v>
      </c>
      <c r="AK685" s="94">
        <v>0</v>
      </c>
      <c r="AL685" s="94">
        <v>0</v>
      </c>
      <c r="AM685" s="94">
        <v>0</v>
      </c>
      <c r="AN685" s="94">
        <v>0</v>
      </c>
      <c r="AO685" s="94">
        <v>0</v>
      </c>
      <c r="AP685" s="94">
        <v>0</v>
      </c>
      <c r="AQ685" s="94">
        <v>0</v>
      </c>
      <c r="AR685" s="94">
        <v>0</v>
      </c>
      <c r="AS685" s="94">
        <v>0</v>
      </c>
      <c r="AT685" s="94">
        <v>0</v>
      </c>
      <c r="AU685" s="9">
        <v>0</v>
      </c>
      <c r="AV685" s="303"/>
    </row>
    <row r="686" spans="1:48" x14ac:dyDescent="0.25">
      <c r="A686" s="419"/>
      <c r="B686" s="483"/>
      <c r="C686" s="601"/>
      <c r="D686" s="524"/>
      <c r="E686" s="517"/>
      <c r="F686" s="486"/>
      <c r="G686" s="486"/>
      <c r="H686" s="486"/>
      <c r="I686" s="514"/>
      <c r="J686" s="480"/>
      <c r="K686" s="480"/>
      <c r="L686" s="556"/>
      <c r="M686" s="511"/>
      <c r="N686" s="86">
        <v>0</v>
      </c>
      <c r="O686" s="86">
        <v>0</v>
      </c>
      <c r="P686" s="86">
        <v>0</v>
      </c>
      <c r="Q686" s="86">
        <v>0</v>
      </c>
      <c r="R686" s="86">
        <v>0</v>
      </c>
      <c r="S686" s="86">
        <v>0</v>
      </c>
      <c r="T686" s="86">
        <v>0</v>
      </c>
      <c r="U686" s="84">
        <f t="shared" si="303"/>
        <v>0</v>
      </c>
      <c r="V686" s="205" t="s">
        <v>52</v>
      </c>
      <c r="W686" s="192">
        <v>0</v>
      </c>
      <c r="X686" s="192">
        <v>0</v>
      </c>
      <c r="Y686" s="192">
        <v>0</v>
      </c>
      <c r="Z686" s="192">
        <v>0</v>
      </c>
      <c r="AA686" s="192">
        <v>0</v>
      </c>
      <c r="AB686" s="192">
        <v>0</v>
      </c>
      <c r="AC686" s="192">
        <v>0</v>
      </c>
      <c r="AD686" s="192">
        <v>0</v>
      </c>
      <c r="AE686" s="192">
        <v>0</v>
      </c>
      <c r="AF686" s="192">
        <v>0</v>
      </c>
      <c r="AG686" s="192">
        <v>0</v>
      </c>
      <c r="AH686" s="86">
        <v>0</v>
      </c>
      <c r="AI686" s="86">
        <v>0</v>
      </c>
      <c r="AJ686" s="86">
        <v>0</v>
      </c>
      <c r="AK686" s="192">
        <v>0</v>
      </c>
      <c r="AL686" s="192">
        <v>0</v>
      </c>
      <c r="AM686" s="192">
        <v>0</v>
      </c>
      <c r="AN686" s="192">
        <v>0</v>
      </c>
      <c r="AO686" s="192">
        <v>0</v>
      </c>
      <c r="AP686" s="192">
        <v>0</v>
      </c>
      <c r="AQ686" s="192">
        <v>0</v>
      </c>
      <c r="AR686" s="192">
        <v>0</v>
      </c>
      <c r="AS686" s="192">
        <v>0</v>
      </c>
      <c r="AT686" s="192">
        <v>0</v>
      </c>
      <c r="AU686" s="86">
        <v>0</v>
      </c>
      <c r="AV686" s="303"/>
    </row>
    <row r="687" spans="1:48" x14ac:dyDescent="0.25">
      <c r="A687" s="420"/>
      <c r="B687" s="484"/>
      <c r="C687" s="602"/>
      <c r="D687" s="525"/>
      <c r="E687" s="518"/>
      <c r="F687" s="487"/>
      <c r="G687" s="487"/>
      <c r="H687" s="487"/>
      <c r="I687" s="515"/>
      <c r="J687" s="481"/>
      <c r="K687" s="481"/>
      <c r="L687" s="557"/>
      <c r="M687" s="512"/>
      <c r="N687" s="89">
        <f>SUM(N682:N686)</f>
        <v>0</v>
      </c>
      <c r="O687" s="89">
        <f t="shared" ref="O687:T687" si="304">SUM(O682:O686)</f>
        <v>0</v>
      </c>
      <c r="P687" s="89">
        <f t="shared" si="304"/>
        <v>0</v>
      </c>
      <c r="Q687" s="176">
        <f t="shared" si="304"/>
        <v>0</v>
      </c>
      <c r="R687" s="176">
        <f t="shared" si="304"/>
        <v>7.3750000000000009E-4</v>
      </c>
      <c r="S687" s="176">
        <f t="shared" si="304"/>
        <v>7.3750000000000009E-4</v>
      </c>
      <c r="T687" s="176">
        <f t="shared" si="304"/>
        <v>7.3750000000000009E-4</v>
      </c>
      <c r="U687" s="177">
        <f t="shared" si="303"/>
        <v>2.2125000000000001E-3</v>
      </c>
      <c r="V687" s="178" t="s">
        <v>11</v>
      </c>
      <c r="W687" s="194">
        <f t="shared" ref="W687:AU687" si="305">SUM(W682:W686)</f>
        <v>0</v>
      </c>
      <c r="X687" s="194">
        <f t="shared" si="305"/>
        <v>0</v>
      </c>
      <c r="Y687" s="194">
        <f t="shared" si="305"/>
        <v>0</v>
      </c>
      <c r="Z687" s="194">
        <f t="shared" si="305"/>
        <v>0</v>
      </c>
      <c r="AA687" s="194">
        <f t="shared" si="305"/>
        <v>0</v>
      </c>
      <c r="AB687" s="194">
        <f t="shared" si="305"/>
        <v>0</v>
      </c>
      <c r="AC687" s="194">
        <f t="shared" si="305"/>
        <v>0</v>
      </c>
      <c r="AD687" s="194">
        <f t="shared" si="305"/>
        <v>0</v>
      </c>
      <c r="AE687" s="194">
        <f t="shared" si="305"/>
        <v>0</v>
      </c>
      <c r="AF687" s="194">
        <f t="shared" si="305"/>
        <v>0</v>
      </c>
      <c r="AG687" s="194">
        <f t="shared" si="305"/>
        <v>0</v>
      </c>
      <c r="AH687" s="176">
        <f t="shared" si="305"/>
        <v>0</v>
      </c>
      <c r="AI687" s="176">
        <f t="shared" si="305"/>
        <v>0</v>
      </c>
      <c r="AJ687" s="176">
        <f t="shared" si="305"/>
        <v>0</v>
      </c>
      <c r="AK687" s="194">
        <f t="shared" si="305"/>
        <v>0</v>
      </c>
      <c r="AL687" s="194">
        <f t="shared" si="305"/>
        <v>0</v>
      </c>
      <c r="AM687" s="194">
        <f t="shared" si="305"/>
        <v>0</v>
      </c>
      <c r="AN687" s="194">
        <f t="shared" si="305"/>
        <v>0</v>
      </c>
      <c r="AO687" s="194">
        <f t="shared" si="305"/>
        <v>0</v>
      </c>
      <c r="AP687" s="194">
        <f t="shared" si="305"/>
        <v>0</v>
      </c>
      <c r="AQ687" s="194">
        <f t="shared" si="305"/>
        <v>0</v>
      </c>
      <c r="AR687" s="194">
        <f t="shared" si="305"/>
        <v>0</v>
      </c>
      <c r="AS687" s="194">
        <f t="shared" si="305"/>
        <v>0</v>
      </c>
      <c r="AT687" s="194">
        <f t="shared" si="305"/>
        <v>0</v>
      </c>
      <c r="AU687" s="176">
        <f t="shared" si="305"/>
        <v>0</v>
      </c>
      <c r="AV687" s="329"/>
    </row>
    <row r="688" spans="1:48" ht="15.75" hidden="1" customHeight="1" x14ac:dyDescent="0.25">
      <c r="A688" s="406" t="s">
        <v>723</v>
      </c>
      <c r="B688" s="407"/>
      <c r="C688" s="407"/>
      <c r="D688" s="407"/>
      <c r="E688" s="407"/>
      <c r="F688" s="407"/>
      <c r="G688" s="407"/>
      <c r="H688" s="407"/>
      <c r="I688" s="407"/>
      <c r="J688" s="407"/>
      <c r="K688" s="407"/>
      <c r="L688" s="407"/>
      <c r="M688" s="407"/>
      <c r="N688" s="407"/>
      <c r="O688" s="407"/>
      <c r="P688" s="407"/>
      <c r="Q688" s="407"/>
      <c r="R688" s="407"/>
      <c r="S688" s="407"/>
      <c r="T688" s="407"/>
      <c r="U688" s="407"/>
      <c r="V688" s="407"/>
      <c r="W688" s="408"/>
      <c r="X688" s="408"/>
      <c r="Y688" s="408"/>
      <c r="Z688" s="408"/>
      <c r="AA688" s="408"/>
      <c r="AB688" s="408"/>
      <c r="AC688" s="408"/>
      <c r="AD688" s="408"/>
      <c r="AE688" s="408"/>
      <c r="AF688" s="408"/>
      <c r="AG688" s="408"/>
      <c r="AH688" s="408"/>
      <c r="AI688" s="408"/>
      <c r="AJ688" s="408"/>
      <c r="AK688" s="408"/>
      <c r="AL688" s="408"/>
      <c r="AM688" s="408"/>
      <c r="AN688" s="408"/>
      <c r="AO688" s="408"/>
      <c r="AP688" s="408"/>
      <c r="AQ688" s="408"/>
      <c r="AR688" s="408"/>
      <c r="AS688" s="408"/>
      <c r="AT688" s="408"/>
      <c r="AU688" s="408"/>
      <c r="AV688" s="409"/>
    </row>
    <row r="689" spans="1:48" ht="19.5" hidden="1" customHeight="1" x14ac:dyDescent="0.25">
      <c r="A689" s="503" t="s">
        <v>626</v>
      </c>
      <c r="B689" s="504"/>
      <c r="C689" s="504"/>
      <c r="D689" s="504"/>
      <c r="E689" s="504"/>
      <c r="F689" s="504"/>
      <c r="G689" s="504"/>
      <c r="H689" s="504"/>
      <c r="I689" s="504"/>
      <c r="J689" s="504"/>
      <c r="K689" s="504"/>
      <c r="L689" s="504"/>
      <c r="M689" s="504"/>
      <c r="N689" s="504"/>
      <c r="O689" s="504"/>
      <c r="P689" s="504"/>
      <c r="Q689" s="504"/>
      <c r="R689" s="504"/>
      <c r="S689" s="504"/>
      <c r="T689" s="504"/>
      <c r="U689" s="504"/>
      <c r="V689" s="504"/>
      <c r="W689" s="505"/>
      <c r="X689" s="505"/>
      <c r="Y689" s="505"/>
      <c r="Z689" s="505"/>
      <c r="AA689" s="505"/>
      <c r="AB689" s="505"/>
      <c r="AC689" s="505"/>
      <c r="AD689" s="505"/>
      <c r="AE689" s="505"/>
      <c r="AF689" s="505"/>
      <c r="AG689" s="505"/>
      <c r="AH689" s="505"/>
      <c r="AI689" s="505"/>
      <c r="AJ689" s="505"/>
      <c r="AK689" s="505"/>
      <c r="AL689" s="505"/>
      <c r="AM689" s="505"/>
      <c r="AN689" s="505"/>
      <c r="AO689" s="505"/>
      <c r="AP689" s="505"/>
      <c r="AQ689" s="505"/>
      <c r="AR689" s="505"/>
      <c r="AS689" s="505"/>
      <c r="AT689" s="505"/>
      <c r="AU689" s="505"/>
      <c r="AV689" s="506"/>
    </row>
    <row r="690" spans="1:48" ht="15.75" customHeight="1" x14ac:dyDescent="0.25">
      <c r="A690" s="418" t="s">
        <v>53</v>
      </c>
      <c r="B690" s="482" t="s">
        <v>724</v>
      </c>
      <c r="C690" s="600" t="s">
        <v>725</v>
      </c>
      <c r="D690" s="561" t="s">
        <v>660</v>
      </c>
      <c r="E690" s="564" t="s">
        <v>726</v>
      </c>
      <c r="F690" s="6" t="s">
        <v>18</v>
      </c>
      <c r="G690" s="6" t="s">
        <v>20</v>
      </c>
      <c r="H690" s="6" t="s">
        <v>59</v>
      </c>
      <c r="I690" s="6" t="s">
        <v>377</v>
      </c>
      <c r="J690" s="479">
        <v>2019</v>
      </c>
      <c r="K690" s="479">
        <v>2021</v>
      </c>
      <c r="L690" s="488">
        <v>6.6959999999999997</v>
      </c>
      <c r="M690" s="510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205" t="s">
        <v>3</v>
      </c>
      <c r="W690" s="94">
        <v>0</v>
      </c>
      <c r="X690" s="94">
        <f>SUM(X691:X692)</f>
        <v>0</v>
      </c>
      <c r="Y690" s="94">
        <f t="shared" ref="Y690:AS690" si="306">SUM(Y691:Y692)</f>
        <v>0</v>
      </c>
      <c r="Z690" s="94">
        <f t="shared" si="306"/>
        <v>0</v>
      </c>
      <c r="AA690" s="94">
        <f t="shared" si="306"/>
        <v>0</v>
      </c>
      <c r="AB690" s="94">
        <f t="shared" si="306"/>
        <v>0</v>
      </c>
      <c r="AC690" s="94">
        <f t="shared" si="306"/>
        <v>0</v>
      </c>
      <c r="AD690" s="94">
        <f t="shared" si="306"/>
        <v>0</v>
      </c>
      <c r="AE690" s="94">
        <f t="shared" si="306"/>
        <v>0</v>
      </c>
      <c r="AF690" s="94">
        <f t="shared" si="306"/>
        <v>0</v>
      </c>
      <c r="AG690" s="94">
        <f t="shared" si="306"/>
        <v>0</v>
      </c>
      <c r="AH690" s="94">
        <f t="shared" si="306"/>
        <v>0</v>
      </c>
      <c r="AI690" s="94">
        <f t="shared" si="306"/>
        <v>0</v>
      </c>
      <c r="AJ690" s="94">
        <f t="shared" si="306"/>
        <v>0</v>
      </c>
      <c r="AK690" s="94">
        <f t="shared" si="306"/>
        <v>0</v>
      </c>
      <c r="AL690" s="94">
        <f t="shared" si="306"/>
        <v>0</v>
      </c>
      <c r="AM690" s="94">
        <f t="shared" si="306"/>
        <v>0</v>
      </c>
      <c r="AN690" s="94">
        <f t="shared" si="306"/>
        <v>0</v>
      </c>
      <c r="AO690" s="94">
        <f t="shared" si="306"/>
        <v>0</v>
      </c>
      <c r="AP690" s="94">
        <f t="shared" si="306"/>
        <v>0</v>
      </c>
      <c r="AQ690" s="94">
        <f t="shared" si="306"/>
        <v>0</v>
      </c>
      <c r="AR690" s="94">
        <f t="shared" si="306"/>
        <v>0</v>
      </c>
      <c r="AS690" s="94">
        <f t="shared" si="306"/>
        <v>0</v>
      </c>
      <c r="AT690" s="94">
        <v>0</v>
      </c>
      <c r="AU690" s="9">
        <v>0</v>
      </c>
      <c r="AV690" s="303"/>
    </row>
    <row r="691" spans="1:48" s="276" customFormat="1" ht="33" hidden="1" customHeight="1" x14ac:dyDescent="0.2">
      <c r="A691" s="419"/>
      <c r="B691" s="483"/>
      <c r="C691" s="601"/>
      <c r="D691" s="562"/>
      <c r="E691" s="565"/>
      <c r="F691" s="287"/>
      <c r="G691" s="287"/>
      <c r="H691" s="287"/>
      <c r="I691" s="287"/>
      <c r="J691" s="480"/>
      <c r="K691" s="480"/>
      <c r="L691" s="556"/>
      <c r="M691" s="511"/>
      <c r="N691" s="278"/>
      <c r="O691" s="278"/>
      <c r="P691" s="278"/>
      <c r="Q691" s="278"/>
      <c r="R691" s="278"/>
      <c r="S691" s="278"/>
      <c r="T691" s="278"/>
      <c r="U691" s="278"/>
      <c r="V691" s="288" t="s">
        <v>971</v>
      </c>
      <c r="W691" s="275"/>
      <c r="X691" s="275"/>
      <c r="Y691" s="275"/>
      <c r="Z691" s="275"/>
      <c r="AA691" s="275"/>
      <c r="AB691" s="275"/>
      <c r="AC691" s="275"/>
      <c r="AD691" s="275"/>
      <c r="AE691" s="275"/>
      <c r="AF691" s="275"/>
      <c r="AG691" s="275"/>
      <c r="AH691" s="278"/>
      <c r="AI691" s="278"/>
      <c r="AJ691" s="278"/>
      <c r="AK691" s="275"/>
      <c r="AL691" s="275"/>
      <c r="AM691" s="275"/>
      <c r="AN691" s="275"/>
      <c r="AO691" s="275"/>
      <c r="AP691" s="275"/>
      <c r="AQ691" s="275"/>
      <c r="AR691" s="275"/>
      <c r="AS691" s="275"/>
      <c r="AT691" s="275"/>
      <c r="AU691" s="278"/>
      <c r="AV691" s="331"/>
    </row>
    <row r="692" spans="1:48" s="276" customFormat="1" ht="15.75" hidden="1" customHeight="1" x14ac:dyDescent="0.2">
      <c r="A692" s="419"/>
      <c r="B692" s="483"/>
      <c r="C692" s="601"/>
      <c r="D692" s="562"/>
      <c r="E692" s="565"/>
      <c r="F692" s="287"/>
      <c r="G692" s="287"/>
      <c r="H692" s="287"/>
      <c r="I692" s="287"/>
      <c r="J692" s="480"/>
      <c r="K692" s="480"/>
      <c r="L692" s="556"/>
      <c r="M692" s="511"/>
      <c r="N692" s="278"/>
      <c r="O692" s="278"/>
      <c r="P692" s="278"/>
      <c r="Q692" s="278"/>
      <c r="R692" s="278"/>
      <c r="S692" s="278"/>
      <c r="T692" s="278"/>
      <c r="U692" s="278"/>
      <c r="V692" s="288" t="s">
        <v>970</v>
      </c>
      <c r="W692" s="275"/>
      <c r="X692" s="275"/>
      <c r="Y692" s="275"/>
      <c r="Z692" s="275"/>
      <c r="AA692" s="275"/>
      <c r="AB692" s="275"/>
      <c r="AC692" s="275"/>
      <c r="AD692" s="275"/>
      <c r="AE692" s="275"/>
      <c r="AF692" s="275"/>
      <c r="AG692" s="275"/>
      <c r="AH692" s="278"/>
      <c r="AI692" s="278"/>
      <c r="AJ692" s="278"/>
      <c r="AK692" s="275"/>
      <c r="AL692" s="275"/>
      <c r="AM692" s="275"/>
      <c r="AN692" s="275"/>
      <c r="AO692" s="275"/>
      <c r="AP692" s="275"/>
      <c r="AQ692" s="275"/>
      <c r="AR692" s="275"/>
      <c r="AS692" s="275"/>
      <c r="AT692" s="275"/>
      <c r="AU692" s="278"/>
      <c r="AV692" s="331"/>
    </row>
    <row r="693" spans="1:48" ht="21.75" customHeight="1" x14ac:dyDescent="0.25">
      <c r="A693" s="419"/>
      <c r="B693" s="483"/>
      <c r="C693" s="601"/>
      <c r="D693" s="562"/>
      <c r="E693" s="565"/>
      <c r="F693" s="24" t="s">
        <v>19</v>
      </c>
      <c r="G693" s="24" t="s">
        <v>22</v>
      </c>
      <c r="H693" s="24" t="s">
        <v>59</v>
      </c>
      <c r="I693" s="24" t="s">
        <v>727</v>
      </c>
      <c r="J693" s="480"/>
      <c r="K693" s="480"/>
      <c r="L693" s="556"/>
      <c r="M693" s="511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07">SUM(N693:T693)</f>
        <v>0</v>
      </c>
      <c r="V693" s="173" t="s">
        <v>8</v>
      </c>
      <c r="W693" s="94">
        <v>0</v>
      </c>
      <c r="X693" s="94">
        <v>0</v>
      </c>
      <c r="Y693" s="94">
        <v>0</v>
      </c>
      <c r="Z693" s="94">
        <v>0</v>
      </c>
      <c r="AA693" s="94">
        <v>0</v>
      </c>
      <c r="AB693" s="94">
        <v>0</v>
      </c>
      <c r="AC693" s="94">
        <v>0</v>
      </c>
      <c r="AD693" s="94">
        <v>0</v>
      </c>
      <c r="AE693" s="94">
        <v>0</v>
      </c>
      <c r="AF693" s="94">
        <v>0</v>
      </c>
      <c r="AG693" s="94">
        <v>0</v>
      </c>
      <c r="AH693" s="9">
        <v>0</v>
      </c>
      <c r="AI693" s="9">
        <v>0</v>
      </c>
      <c r="AJ693" s="9">
        <v>0</v>
      </c>
      <c r="AK693" s="94">
        <v>0</v>
      </c>
      <c r="AL693" s="94">
        <v>0</v>
      </c>
      <c r="AM693" s="94">
        <v>0</v>
      </c>
      <c r="AN693" s="94">
        <v>0</v>
      </c>
      <c r="AO693" s="94">
        <v>0</v>
      </c>
      <c r="AP693" s="94">
        <v>0</v>
      </c>
      <c r="AQ693" s="94">
        <v>0</v>
      </c>
      <c r="AR693" s="94">
        <v>0</v>
      </c>
      <c r="AS693" s="94">
        <v>0</v>
      </c>
      <c r="AT693" s="94">
        <v>0</v>
      </c>
      <c r="AU693" s="9">
        <v>0</v>
      </c>
      <c r="AV693" s="303"/>
    </row>
    <row r="694" spans="1:48" ht="21" customHeight="1" x14ac:dyDescent="0.25">
      <c r="A694" s="419"/>
      <c r="B694" s="483"/>
      <c r="C694" s="601"/>
      <c r="D694" s="562"/>
      <c r="E694" s="565"/>
      <c r="F694" s="485" t="s">
        <v>39</v>
      </c>
      <c r="G694" s="485" t="s">
        <v>21</v>
      </c>
      <c r="H694" s="485" t="s">
        <v>59</v>
      </c>
      <c r="I694" s="485" t="s">
        <v>676</v>
      </c>
      <c r="J694" s="480"/>
      <c r="K694" s="480"/>
      <c r="L694" s="556"/>
      <c r="M694" s="51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205" t="s">
        <v>50</v>
      </c>
      <c r="W694" s="94">
        <v>0</v>
      </c>
      <c r="X694" s="94">
        <v>0</v>
      </c>
      <c r="Y694" s="94">
        <v>0</v>
      </c>
      <c r="Z694" s="94">
        <v>0</v>
      </c>
      <c r="AA694" s="94">
        <v>0</v>
      </c>
      <c r="AB694" s="94">
        <v>0</v>
      </c>
      <c r="AC694" s="94">
        <v>0</v>
      </c>
      <c r="AD694" s="94">
        <v>0</v>
      </c>
      <c r="AE694" s="94">
        <v>0</v>
      </c>
      <c r="AF694" s="94">
        <v>0</v>
      </c>
      <c r="AG694" s="94">
        <v>0</v>
      </c>
      <c r="AH694" s="9">
        <v>0</v>
      </c>
      <c r="AI694" s="9">
        <v>0</v>
      </c>
      <c r="AJ694" s="9">
        <v>0</v>
      </c>
      <c r="AK694" s="94">
        <v>0</v>
      </c>
      <c r="AL694" s="94">
        <v>0</v>
      </c>
      <c r="AM694" s="94">
        <v>0</v>
      </c>
      <c r="AN694" s="94">
        <v>0</v>
      </c>
      <c r="AO694" s="94">
        <v>0</v>
      </c>
      <c r="AP694" s="94">
        <v>0</v>
      </c>
      <c r="AQ694" s="94">
        <v>0</v>
      </c>
      <c r="AR694" s="94">
        <v>0</v>
      </c>
      <c r="AS694" s="94">
        <v>0</v>
      </c>
      <c r="AT694" s="94">
        <v>0</v>
      </c>
      <c r="AU694" s="9">
        <v>0</v>
      </c>
      <c r="AV694" s="303"/>
    </row>
    <row r="695" spans="1:48" x14ac:dyDescent="0.25">
      <c r="A695" s="419"/>
      <c r="B695" s="483"/>
      <c r="C695" s="601"/>
      <c r="D695" s="562"/>
      <c r="E695" s="565"/>
      <c r="F695" s="486"/>
      <c r="G695" s="486"/>
      <c r="H695" s="486"/>
      <c r="I695" s="486"/>
      <c r="J695" s="480"/>
      <c r="K695" s="480"/>
      <c r="L695" s="556"/>
      <c r="M695" s="51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07"/>
        <v>0</v>
      </c>
      <c r="V695" s="205" t="s">
        <v>51</v>
      </c>
      <c r="W695" s="94">
        <v>0</v>
      </c>
      <c r="X695" s="94">
        <v>0</v>
      </c>
      <c r="Y695" s="94">
        <v>0</v>
      </c>
      <c r="Z695" s="94">
        <v>0</v>
      </c>
      <c r="AA695" s="94">
        <v>0</v>
      </c>
      <c r="AB695" s="94">
        <v>0</v>
      </c>
      <c r="AC695" s="94">
        <v>0</v>
      </c>
      <c r="AD695" s="94">
        <v>0</v>
      </c>
      <c r="AE695" s="94">
        <v>0</v>
      </c>
      <c r="AF695" s="94">
        <v>0</v>
      </c>
      <c r="AG695" s="94">
        <v>0</v>
      </c>
      <c r="AH695" s="9">
        <v>0</v>
      </c>
      <c r="AI695" s="9">
        <v>0</v>
      </c>
      <c r="AJ695" s="9">
        <v>0</v>
      </c>
      <c r="AK695" s="94">
        <v>0</v>
      </c>
      <c r="AL695" s="94">
        <v>0</v>
      </c>
      <c r="AM695" s="94">
        <v>0</v>
      </c>
      <c r="AN695" s="94">
        <v>0</v>
      </c>
      <c r="AO695" s="94">
        <v>0</v>
      </c>
      <c r="AP695" s="94">
        <v>0</v>
      </c>
      <c r="AQ695" s="94">
        <v>0</v>
      </c>
      <c r="AR695" s="94">
        <v>0</v>
      </c>
      <c r="AS695" s="94">
        <v>0</v>
      </c>
      <c r="AT695" s="94">
        <v>0</v>
      </c>
      <c r="AU695" s="9">
        <v>0</v>
      </c>
      <c r="AV695" s="303"/>
    </row>
    <row r="696" spans="1:48" x14ac:dyDescent="0.25">
      <c r="A696" s="419"/>
      <c r="B696" s="483"/>
      <c r="C696" s="601"/>
      <c r="D696" s="562"/>
      <c r="E696" s="565"/>
      <c r="F696" s="486"/>
      <c r="G696" s="486"/>
      <c r="H696" s="486"/>
      <c r="I696" s="486"/>
      <c r="J696" s="480"/>
      <c r="K696" s="480"/>
      <c r="L696" s="556"/>
      <c r="M696" s="511"/>
      <c r="N696" s="86">
        <v>0</v>
      </c>
      <c r="O696" s="86">
        <v>0</v>
      </c>
      <c r="P696" s="86">
        <v>0</v>
      </c>
      <c r="Q696" s="86">
        <v>0</v>
      </c>
      <c r="R696" s="86">
        <v>0</v>
      </c>
      <c r="S696" s="86">
        <v>0</v>
      </c>
      <c r="T696" s="86">
        <v>0</v>
      </c>
      <c r="U696" s="9">
        <f t="shared" si="307"/>
        <v>0</v>
      </c>
      <c r="V696" s="205" t="s">
        <v>52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86">
        <v>0</v>
      </c>
      <c r="AI696" s="86">
        <v>0</v>
      </c>
      <c r="AJ696" s="86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86">
        <v>0</v>
      </c>
      <c r="AV696" s="303"/>
    </row>
    <row r="697" spans="1:48" x14ac:dyDescent="0.25">
      <c r="A697" s="419"/>
      <c r="B697" s="484"/>
      <c r="C697" s="602"/>
      <c r="D697" s="563"/>
      <c r="E697" s="566"/>
      <c r="F697" s="487"/>
      <c r="G697" s="487"/>
      <c r="H697" s="487"/>
      <c r="I697" s="487"/>
      <c r="J697" s="481"/>
      <c r="K697" s="481"/>
      <c r="L697" s="557"/>
      <c r="M697" s="512"/>
      <c r="N697" s="88">
        <f>SUM(N690:N696)</f>
        <v>0</v>
      </c>
      <c r="O697" s="88">
        <f t="shared" ref="O697:T697" si="308">SUM(O690:O696)</f>
        <v>2.0819299999999998</v>
      </c>
      <c r="P697" s="88">
        <f t="shared" si="308"/>
        <v>4.6148599999999993</v>
      </c>
      <c r="Q697" s="176">
        <f t="shared" si="308"/>
        <v>0</v>
      </c>
      <c r="R697" s="176">
        <f t="shared" si="308"/>
        <v>0</v>
      </c>
      <c r="S697" s="176">
        <f t="shared" si="308"/>
        <v>0</v>
      </c>
      <c r="T697" s="176">
        <f t="shared" si="308"/>
        <v>0</v>
      </c>
      <c r="U697" s="177">
        <f t="shared" si="307"/>
        <v>6.6967899999999991</v>
      </c>
      <c r="V697" s="178" t="s">
        <v>11</v>
      </c>
      <c r="W697" s="194">
        <f t="shared" ref="W697:AU697" si="309">SUM(W690:W696)</f>
        <v>0</v>
      </c>
      <c r="X697" s="194">
        <f>X690</f>
        <v>0</v>
      </c>
      <c r="Y697" s="194">
        <f t="shared" ref="Y697:AT697" si="310">Y690</f>
        <v>0</v>
      </c>
      <c r="Z697" s="194">
        <f t="shared" si="310"/>
        <v>0</v>
      </c>
      <c r="AA697" s="194">
        <f t="shared" si="310"/>
        <v>0</v>
      </c>
      <c r="AB697" s="194">
        <f t="shared" si="310"/>
        <v>0</v>
      </c>
      <c r="AC697" s="194">
        <f t="shared" si="310"/>
        <v>0</v>
      </c>
      <c r="AD697" s="194">
        <f t="shared" si="310"/>
        <v>0</v>
      </c>
      <c r="AE697" s="194">
        <f t="shared" si="310"/>
        <v>0</v>
      </c>
      <c r="AF697" s="194">
        <f t="shared" si="310"/>
        <v>0</v>
      </c>
      <c r="AG697" s="194">
        <f t="shared" si="310"/>
        <v>0</v>
      </c>
      <c r="AH697" s="194">
        <f t="shared" si="310"/>
        <v>0</v>
      </c>
      <c r="AI697" s="194">
        <f t="shared" si="310"/>
        <v>0</v>
      </c>
      <c r="AJ697" s="194">
        <f t="shared" si="310"/>
        <v>0</v>
      </c>
      <c r="AK697" s="194">
        <f t="shared" si="310"/>
        <v>0</v>
      </c>
      <c r="AL697" s="194">
        <f t="shared" si="310"/>
        <v>0</v>
      </c>
      <c r="AM697" s="194">
        <f t="shared" si="310"/>
        <v>0</v>
      </c>
      <c r="AN697" s="194">
        <f t="shared" si="310"/>
        <v>0</v>
      </c>
      <c r="AO697" s="194">
        <f t="shared" si="310"/>
        <v>0</v>
      </c>
      <c r="AP697" s="194">
        <f t="shared" si="310"/>
        <v>0</v>
      </c>
      <c r="AQ697" s="194">
        <f t="shared" si="310"/>
        <v>0</v>
      </c>
      <c r="AR697" s="194">
        <f t="shared" si="310"/>
        <v>0</v>
      </c>
      <c r="AS697" s="194">
        <f t="shared" si="310"/>
        <v>0</v>
      </c>
      <c r="AT697" s="194">
        <f t="shared" si="310"/>
        <v>0</v>
      </c>
      <c r="AU697" s="176">
        <f t="shared" si="309"/>
        <v>0</v>
      </c>
      <c r="AV697" s="329"/>
    </row>
    <row r="698" spans="1:48" ht="15.75" customHeight="1" x14ac:dyDescent="0.25">
      <c r="A698" s="419"/>
      <c r="B698" s="482" t="s">
        <v>728</v>
      </c>
      <c r="C698" s="600" t="s">
        <v>729</v>
      </c>
      <c r="D698" s="561" t="s">
        <v>660</v>
      </c>
      <c r="E698" s="564" t="s">
        <v>730</v>
      </c>
      <c r="F698" s="6" t="s">
        <v>18</v>
      </c>
      <c r="G698" s="6" t="s">
        <v>20</v>
      </c>
      <c r="H698" s="6" t="s">
        <v>59</v>
      </c>
      <c r="I698" s="6" t="s">
        <v>58</v>
      </c>
      <c r="J698" s="479">
        <v>2022</v>
      </c>
      <c r="K698" s="479">
        <v>2023</v>
      </c>
      <c r="L698" s="488">
        <v>0.81299999999999994</v>
      </c>
      <c r="M698" s="510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205" t="s">
        <v>3</v>
      </c>
      <c r="W698" s="94">
        <v>3</v>
      </c>
      <c r="X698" s="94">
        <v>0</v>
      </c>
      <c r="Y698" s="94">
        <v>0</v>
      </c>
      <c r="Z698" s="94">
        <v>0</v>
      </c>
      <c r="AA698" s="94">
        <v>0</v>
      </c>
      <c r="AB698" s="94">
        <v>0</v>
      </c>
      <c r="AC698" s="94">
        <v>0</v>
      </c>
      <c r="AD698" s="94">
        <v>0</v>
      </c>
      <c r="AE698" s="94">
        <v>0</v>
      </c>
      <c r="AF698" s="94">
        <v>0</v>
      </c>
      <c r="AG698" s="94">
        <v>0</v>
      </c>
      <c r="AH698" s="9">
        <v>0</v>
      </c>
      <c r="AI698" s="9">
        <v>0</v>
      </c>
      <c r="AJ698" s="9">
        <v>0</v>
      </c>
      <c r="AK698" s="94">
        <v>0</v>
      </c>
      <c r="AL698" s="94">
        <v>0</v>
      </c>
      <c r="AM698" s="94">
        <v>0</v>
      </c>
      <c r="AN698" s="94">
        <v>0</v>
      </c>
      <c r="AO698" s="94">
        <v>0</v>
      </c>
      <c r="AP698" s="94">
        <v>0</v>
      </c>
      <c r="AQ698" s="94">
        <v>0</v>
      </c>
      <c r="AR698" s="94">
        <v>0</v>
      </c>
      <c r="AS698" s="94">
        <v>0</v>
      </c>
      <c r="AT698" s="94">
        <v>0</v>
      </c>
      <c r="AU698" s="9">
        <v>0</v>
      </c>
      <c r="AV698" s="303"/>
    </row>
    <row r="699" spans="1:48" ht="15.75" customHeight="1" x14ac:dyDescent="0.25">
      <c r="A699" s="419"/>
      <c r="B699" s="483"/>
      <c r="C699" s="601"/>
      <c r="D699" s="562"/>
      <c r="E699" s="565"/>
      <c r="F699" s="24" t="s">
        <v>19</v>
      </c>
      <c r="G699" s="24" t="s">
        <v>22</v>
      </c>
      <c r="H699" s="24" t="s">
        <v>59</v>
      </c>
      <c r="I699" s="24" t="s">
        <v>316</v>
      </c>
      <c r="J699" s="480"/>
      <c r="K699" s="480"/>
      <c r="L699" s="556"/>
      <c r="M699" s="511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11">SUM(N699:T699)</f>
        <v>0</v>
      </c>
      <c r="V699" s="173" t="s">
        <v>8</v>
      </c>
      <c r="W699" s="94">
        <v>0</v>
      </c>
      <c r="X699" s="94">
        <v>0</v>
      </c>
      <c r="Y699" s="94">
        <v>0</v>
      </c>
      <c r="Z699" s="94">
        <v>0</v>
      </c>
      <c r="AA699" s="94">
        <v>0</v>
      </c>
      <c r="AB699" s="94">
        <v>0</v>
      </c>
      <c r="AC699" s="94">
        <v>0</v>
      </c>
      <c r="AD699" s="94">
        <v>0</v>
      </c>
      <c r="AE699" s="94">
        <v>0</v>
      </c>
      <c r="AF699" s="94">
        <v>0</v>
      </c>
      <c r="AG699" s="94">
        <v>0</v>
      </c>
      <c r="AH699" s="9">
        <v>0</v>
      </c>
      <c r="AI699" s="9">
        <v>0</v>
      </c>
      <c r="AJ699" s="9">
        <v>0</v>
      </c>
      <c r="AK699" s="94">
        <v>0</v>
      </c>
      <c r="AL699" s="94">
        <v>0</v>
      </c>
      <c r="AM699" s="94">
        <v>0</v>
      </c>
      <c r="AN699" s="94">
        <v>0</v>
      </c>
      <c r="AO699" s="94">
        <v>0</v>
      </c>
      <c r="AP699" s="94">
        <v>0</v>
      </c>
      <c r="AQ699" s="94">
        <v>0</v>
      </c>
      <c r="AR699" s="94">
        <v>0</v>
      </c>
      <c r="AS699" s="94">
        <v>0</v>
      </c>
      <c r="AT699" s="94">
        <v>0</v>
      </c>
      <c r="AU699" s="9">
        <v>0</v>
      </c>
      <c r="AV699" s="303"/>
    </row>
    <row r="700" spans="1:48" ht="21.75" customHeight="1" x14ac:dyDescent="0.25">
      <c r="A700" s="419"/>
      <c r="B700" s="483"/>
      <c r="C700" s="601"/>
      <c r="D700" s="562"/>
      <c r="E700" s="565"/>
      <c r="F700" s="485" t="s">
        <v>39</v>
      </c>
      <c r="G700" s="485" t="s">
        <v>21</v>
      </c>
      <c r="H700" s="485" t="s">
        <v>59</v>
      </c>
      <c r="I700" s="485" t="s">
        <v>302</v>
      </c>
      <c r="J700" s="480"/>
      <c r="K700" s="480"/>
      <c r="L700" s="556"/>
      <c r="M700" s="51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205" t="s">
        <v>50</v>
      </c>
      <c r="W700" s="94">
        <v>0</v>
      </c>
      <c r="X700" s="94">
        <v>0</v>
      </c>
      <c r="Y700" s="94">
        <v>0</v>
      </c>
      <c r="Z700" s="94">
        <v>0</v>
      </c>
      <c r="AA700" s="94">
        <v>0</v>
      </c>
      <c r="AB700" s="94">
        <v>0</v>
      </c>
      <c r="AC700" s="94">
        <v>0</v>
      </c>
      <c r="AD700" s="94">
        <v>0</v>
      </c>
      <c r="AE700" s="94">
        <v>0</v>
      </c>
      <c r="AF700" s="94">
        <v>0</v>
      </c>
      <c r="AG700" s="94">
        <v>0</v>
      </c>
      <c r="AH700" s="9">
        <v>0</v>
      </c>
      <c r="AI700" s="9">
        <v>0</v>
      </c>
      <c r="AJ700" s="9">
        <v>0</v>
      </c>
      <c r="AK700" s="94">
        <v>0</v>
      </c>
      <c r="AL700" s="94">
        <v>0</v>
      </c>
      <c r="AM700" s="94">
        <v>0</v>
      </c>
      <c r="AN700" s="94">
        <v>0</v>
      </c>
      <c r="AO700" s="94">
        <v>0</v>
      </c>
      <c r="AP700" s="94">
        <v>0</v>
      </c>
      <c r="AQ700" s="94">
        <v>0</v>
      </c>
      <c r="AR700" s="94">
        <v>0</v>
      </c>
      <c r="AS700" s="94">
        <v>0</v>
      </c>
      <c r="AT700" s="94">
        <v>0</v>
      </c>
      <c r="AU700" s="9">
        <v>0</v>
      </c>
      <c r="AV700" s="303"/>
    </row>
    <row r="701" spans="1:48" x14ac:dyDescent="0.25">
      <c r="A701" s="419"/>
      <c r="B701" s="483"/>
      <c r="C701" s="601"/>
      <c r="D701" s="562"/>
      <c r="E701" s="565"/>
      <c r="F701" s="486"/>
      <c r="G701" s="486"/>
      <c r="H701" s="486"/>
      <c r="I701" s="486"/>
      <c r="J701" s="480"/>
      <c r="K701" s="480"/>
      <c r="L701" s="556"/>
      <c r="M701" s="51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11"/>
        <v>0</v>
      </c>
      <c r="V701" s="205" t="s">
        <v>51</v>
      </c>
      <c r="W701" s="94">
        <v>0</v>
      </c>
      <c r="X701" s="94">
        <v>0</v>
      </c>
      <c r="Y701" s="94">
        <v>0</v>
      </c>
      <c r="Z701" s="94">
        <v>0</v>
      </c>
      <c r="AA701" s="94">
        <v>0</v>
      </c>
      <c r="AB701" s="94">
        <v>0</v>
      </c>
      <c r="AC701" s="94">
        <v>0</v>
      </c>
      <c r="AD701" s="94">
        <v>0</v>
      </c>
      <c r="AE701" s="94">
        <v>0</v>
      </c>
      <c r="AF701" s="94">
        <v>0</v>
      </c>
      <c r="AG701" s="94">
        <v>0</v>
      </c>
      <c r="AH701" s="9">
        <v>0</v>
      </c>
      <c r="AI701" s="9">
        <v>0</v>
      </c>
      <c r="AJ701" s="9">
        <v>0</v>
      </c>
      <c r="AK701" s="94">
        <v>0</v>
      </c>
      <c r="AL701" s="94">
        <v>0</v>
      </c>
      <c r="AM701" s="94">
        <v>0</v>
      </c>
      <c r="AN701" s="94">
        <v>0</v>
      </c>
      <c r="AO701" s="94">
        <v>0</v>
      </c>
      <c r="AP701" s="94">
        <v>0</v>
      </c>
      <c r="AQ701" s="94">
        <v>0</v>
      </c>
      <c r="AR701" s="94">
        <v>0</v>
      </c>
      <c r="AS701" s="94">
        <v>0</v>
      </c>
      <c r="AT701" s="94">
        <v>0</v>
      </c>
      <c r="AU701" s="9">
        <v>0</v>
      </c>
      <c r="AV701" s="303"/>
    </row>
    <row r="702" spans="1:48" x14ac:dyDescent="0.25">
      <c r="A702" s="419"/>
      <c r="B702" s="483"/>
      <c r="C702" s="601"/>
      <c r="D702" s="562"/>
      <c r="E702" s="565"/>
      <c r="F702" s="486"/>
      <c r="G702" s="486"/>
      <c r="H702" s="486"/>
      <c r="I702" s="486"/>
      <c r="J702" s="480"/>
      <c r="K702" s="480"/>
      <c r="L702" s="556"/>
      <c r="M702" s="511"/>
      <c r="N702" s="86">
        <v>0</v>
      </c>
      <c r="O702" s="86">
        <v>0</v>
      </c>
      <c r="P702" s="86">
        <v>0</v>
      </c>
      <c r="Q702" s="86">
        <v>0</v>
      </c>
      <c r="R702" s="86">
        <v>0</v>
      </c>
      <c r="S702" s="86">
        <v>0</v>
      </c>
      <c r="T702" s="86">
        <v>0</v>
      </c>
      <c r="U702" s="9">
        <f t="shared" si="311"/>
        <v>0</v>
      </c>
      <c r="V702" s="205" t="s">
        <v>52</v>
      </c>
      <c r="W702" s="192">
        <v>0</v>
      </c>
      <c r="X702" s="192">
        <v>0</v>
      </c>
      <c r="Y702" s="192">
        <v>0</v>
      </c>
      <c r="Z702" s="192">
        <v>0</v>
      </c>
      <c r="AA702" s="192">
        <v>0</v>
      </c>
      <c r="AB702" s="192">
        <v>0</v>
      </c>
      <c r="AC702" s="192">
        <v>0</v>
      </c>
      <c r="AD702" s="192">
        <v>0</v>
      </c>
      <c r="AE702" s="192">
        <v>0</v>
      </c>
      <c r="AF702" s="192">
        <v>0</v>
      </c>
      <c r="AG702" s="192">
        <v>0</v>
      </c>
      <c r="AH702" s="86">
        <v>0</v>
      </c>
      <c r="AI702" s="86">
        <v>0</v>
      </c>
      <c r="AJ702" s="86">
        <v>0</v>
      </c>
      <c r="AK702" s="192">
        <v>0</v>
      </c>
      <c r="AL702" s="192">
        <v>0</v>
      </c>
      <c r="AM702" s="192">
        <v>0</v>
      </c>
      <c r="AN702" s="192">
        <v>0</v>
      </c>
      <c r="AO702" s="192">
        <v>0</v>
      </c>
      <c r="AP702" s="192">
        <v>0</v>
      </c>
      <c r="AQ702" s="192">
        <v>0</v>
      </c>
      <c r="AR702" s="192">
        <v>0</v>
      </c>
      <c r="AS702" s="192">
        <v>0</v>
      </c>
      <c r="AT702" s="192">
        <v>0</v>
      </c>
      <c r="AU702" s="86">
        <v>0</v>
      </c>
      <c r="AV702" s="303"/>
    </row>
    <row r="703" spans="1:48" x14ac:dyDescent="0.25">
      <c r="A703" s="419"/>
      <c r="B703" s="484"/>
      <c r="C703" s="602"/>
      <c r="D703" s="563"/>
      <c r="E703" s="566"/>
      <c r="F703" s="487"/>
      <c r="G703" s="487"/>
      <c r="H703" s="487"/>
      <c r="I703" s="487"/>
      <c r="J703" s="481"/>
      <c r="K703" s="481"/>
      <c r="L703" s="557"/>
      <c r="M703" s="512"/>
      <c r="N703" s="88">
        <f>SUM(N698:N702)</f>
        <v>0</v>
      </c>
      <c r="O703" s="88">
        <f t="shared" ref="O703:T703" si="312">SUM(O698:O702)</f>
        <v>0</v>
      </c>
      <c r="P703" s="88">
        <f t="shared" si="312"/>
        <v>0</v>
      </c>
      <c r="Q703" s="176">
        <f t="shared" si="312"/>
        <v>2.702E-3</v>
      </c>
      <c r="R703" s="176">
        <f t="shared" si="312"/>
        <v>0.81074999999999997</v>
      </c>
      <c r="S703" s="176">
        <f t="shared" si="312"/>
        <v>0</v>
      </c>
      <c r="T703" s="176">
        <f t="shared" si="312"/>
        <v>0</v>
      </c>
      <c r="U703" s="177">
        <f t="shared" si="311"/>
        <v>0.81345199999999995</v>
      </c>
      <c r="V703" s="178" t="s">
        <v>11</v>
      </c>
      <c r="W703" s="194">
        <f t="shared" ref="W703:AU703" si="313">SUM(W698:W702)</f>
        <v>3</v>
      </c>
      <c r="X703" s="194">
        <f t="shared" si="313"/>
        <v>0</v>
      </c>
      <c r="Y703" s="194">
        <f t="shared" si="313"/>
        <v>0</v>
      </c>
      <c r="Z703" s="194">
        <f t="shared" si="313"/>
        <v>0</v>
      </c>
      <c r="AA703" s="194">
        <f t="shared" si="313"/>
        <v>0</v>
      </c>
      <c r="AB703" s="194">
        <f t="shared" si="313"/>
        <v>0</v>
      </c>
      <c r="AC703" s="194">
        <f t="shared" si="313"/>
        <v>0</v>
      </c>
      <c r="AD703" s="194">
        <f t="shared" si="313"/>
        <v>0</v>
      </c>
      <c r="AE703" s="194">
        <f t="shared" si="313"/>
        <v>0</v>
      </c>
      <c r="AF703" s="194">
        <f t="shared" si="313"/>
        <v>0</v>
      </c>
      <c r="AG703" s="194">
        <f t="shared" si="313"/>
        <v>0</v>
      </c>
      <c r="AH703" s="176">
        <f t="shared" si="313"/>
        <v>0</v>
      </c>
      <c r="AI703" s="176">
        <f t="shared" si="313"/>
        <v>0</v>
      </c>
      <c r="AJ703" s="176">
        <f t="shared" si="313"/>
        <v>0</v>
      </c>
      <c r="AK703" s="194">
        <f t="shared" si="313"/>
        <v>0</v>
      </c>
      <c r="AL703" s="194">
        <f t="shared" si="313"/>
        <v>0</v>
      </c>
      <c r="AM703" s="194">
        <f t="shared" si="313"/>
        <v>0</v>
      </c>
      <c r="AN703" s="194">
        <f t="shared" si="313"/>
        <v>0</v>
      </c>
      <c r="AO703" s="194">
        <f t="shared" si="313"/>
        <v>0</v>
      </c>
      <c r="AP703" s="194">
        <f t="shared" si="313"/>
        <v>0</v>
      </c>
      <c r="AQ703" s="194">
        <f t="shared" si="313"/>
        <v>0</v>
      </c>
      <c r="AR703" s="194">
        <f t="shared" si="313"/>
        <v>0</v>
      </c>
      <c r="AS703" s="194">
        <f t="shared" si="313"/>
        <v>0</v>
      </c>
      <c r="AT703" s="194">
        <f t="shared" si="313"/>
        <v>0</v>
      </c>
      <c r="AU703" s="176">
        <f t="shared" si="313"/>
        <v>0</v>
      </c>
      <c r="AV703" s="329"/>
    </row>
    <row r="704" spans="1:48" ht="15.75" customHeight="1" x14ac:dyDescent="0.25">
      <c r="A704" s="419"/>
      <c r="B704" s="482" t="s">
        <v>731</v>
      </c>
      <c r="C704" s="600" t="s">
        <v>732</v>
      </c>
      <c r="D704" s="561" t="s">
        <v>660</v>
      </c>
      <c r="E704" s="564" t="s">
        <v>733</v>
      </c>
      <c r="F704" s="6" t="s">
        <v>18</v>
      </c>
      <c r="G704" s="6" t="s">
        <v>20</v>
      </c>
      <c r="H704" s="6" t="s">
        <v>59</v>
      </c>
      <c r="I704" s="6" t="s">
        <v>722</v>
      </c>
      <c r="J704" s="479">
        <v>2023</v>
      </c>
      <c r="K704" s="479">
        <v>2023</v>
      </c>
      <c r="L704" s="488">
        <v>2.899</v>
      </c>
      <c r="M704" s="510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205" t="s">
        <v>3</v>
      </c>
      <c r="W704" s="94">
        <v>0</v>
      </c>
      <c r="X704" s="94">
        <v>0</v>
      </c>
      <c r="Y704" s="94">
        <v>0</v>
      </c>
      <c r="Z704" s="94">
        <v>0</v>
      </c>
      <c r="AA704" s="94">
        <v>0</v>
      </c>
      <c r="AB704" s="94">
        <v>0</v>
      </c>
      <c r="AC704" s="94">
        <v>0</v>
      </c>
      <c r="AD704" s="94">
        <v>0</v>
      </c>
      <c r="AE704" s="94">
        <v>0</v>
      </c>
      <c r="AF704" s="94">
        <v>0</v>
      </c>
      <c r="AG704" s="94">
        <v>0</v>
      </c>
      <c r="AH704" s="9">
        <v>0</v>
      </c>
      <c r="AI704" s="9">
        <v>0</v>
      </c>
      <c r="AJ704" s="9">
        <v>0</v>
      </c>
      <c r="AK704" s="94">
        <v>0</v>
      </c>
      <c r="AL704" s="94">
        <v>0</v>
      </c>
      <c r="AM704" s="94">
        <v>0</v>
      </c>
      <c r="AN704" s="94">
        <v>0</v>
      </c>
      <c r="AO704" s="94">
        <v>0</v>
      </c>
      <c r="AP704" s="94">
        <v>0</v>
      </c>
      <c r="AQ704" s="94">
        <v>0</v>
      </c>
      <c r="AR704" s="94">
        <v>0</v>
      </c>
      <c r="AS704" s="94">
        <v>0</v>
      </c>
      <c r="AT704" s="94">
        <v>0</v>
      </c>
      <c r="AU704" s="9">
        <v>0</v>
      </c>
      <c r="AV704" s="303"/>
    </row>
    <row r="705" spans="1:48" ht="15.75" customHeight="1" x14ac:dyDescent="0.25">
      <c r="A705" s="419"/>
      <c r="B705" s="483"/>
      <c r="C705" s="601"/>
      <c r="D705" s="562"/>
      <c r="E705" s="565"/>
      <c r="F705" s="24" t="s">
        <v>19</v>
      </c>
      <c r="G705" s="24" t="s">
        <v>22</v>
      </c>
      <c r="H705" s="24" t="s">
        <v>59</v>
      </c>
      <c r="I705" s="24" t="s">
        <v>734</v>
      </c>
      <c r="J705" s="480"/>
      <c r="K705" s="480"/>
      <c r="L705" s="556"/>
      <c r="M705" s="511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14">SUM(N705:T705)</f>
        <v>0</v>
      </c>
      <c r="V705" s="173" t="s">
        <v>8</v>
      </c>
      <c r="W705" s="94">
        <v>0</v>
      </c>
      <c r="X705" s="94">
        <v>0</v>
      </c>
      <c r="Y705" s="94">
        <v>0</v>
      </c>
      <c r="Z705" s="94">
        <v>0</v>
      </c>
      <c r="AA705" s="94">
        <v>0</v>
      </c>
      <c r="AB705" s="94">
        <v>0</v>
      </c>
      <c r="AC705" s="94">
        <v>0</v>
      </c>
      <c r="AD705" s="94">
        <v>0</v>
      </c>
      <c r="AE705" s="94">
        <v>0</v>
      </c>
      <c r="AF705" s="94">
        <v>0</v>
      </c>
      <c r="AG705" s="94">
        <v>0</v>
      </c>
      <c r="AH705" s="9">
        <v>0</v>
      </c>
      <c r="AI705" s="9">
        <v>0</v>
      </c>
      <c r="AJ705" s="9">
        <v>0</v>
      </c>
      <c r="AK705" s="94">
        <v>0</v>
      </c>
      <c r="AL705" s="94">
        <v>0</v>
      </c>
      <c r="AM705" s="94">
        <v>0</v>
      </c>
      <c r="AN705" s="94">
        <v>0</v>
      </c>
      <c r="AO705" s="94">
        <v>0</v>
      </c>
      <c r="AP705" s="94">
        <v>0</v>
      </c>
      <c r="AQ705" s="94">
        <v>0</v>
      </c>
      <c r="AR705" s="94">
        <v>0</v>
      </c>
      <c r="AS705" s="94">
        <v>0</v>
      </c>
      <c r="AT705" s="94">
        <v>0</v>
      </c>
      <c r="AU705" s="9">
        <v>0</v>
      </c>
      <c r="AV705" s="303"/>
    </row>
    <row r="706" spans="1:48" ht="15.75" customHeight="1" x14ac:dyDescent="0.25">
      <c r="A706" s="419"/>
      <c r="B706" s="483"/>
      <c r="C706" s="601"/>
      <c r="D706" s="562"/>
      <c r="E706" s="565"/>
      <c r="F706" s="485" t="s">
        <v>39</v>
      </c>
      <c r="G706" s="485" t="s">
        <v>21</v>
      </c>
      <c r="H706" s="485" t="s">
        <v>59</v>
      </c>
      <c r="I706" s="485" t="s">
        <v>305</v>
      </c>
      <c r="J706" s="480"/>
      <c r="K706" s="480"/>
      <c r="L706" s="556"/>
      <c r="M706" s="51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205" t="s">
        <v>50</v>
      </c>
      <c r="W706" s="94">
        <v>0</v>
      </c>
      <c r="X706" s="94">
        <v>0</v>
      </c>
      <c r="Y706" s="94">
        <v>0</v>
      </c>
      <c r="Z706" s="94">
        <v>0</v>
      </c>
      <c r="AA706" s="94">
        <v>0</v>
      </c>
      <c r="AB706" s="94">
        <v>0</v>
      </c>
      <c r="AC706" s="94">
        <v>0</v>
      </c>
      <c r="AD706" s="94">
        <v>0</v>
      </c>
      <c r="AE706" s="94">
        <v>0</v>
      </c>
      <c r="AF706" s="94">
        <v>0</v>
      </c>
      <c r="AG706" s="94">
        <v>0</v>
      </c>
      <c r="AH706" s="9">
        <v>0</v>
      </c>
      <c r="AI706" s="9">
        <v>0</v>
      </c>
      <c r="AJ706" s="9">
        <v>0</v>
      </c>
      <c r="AK706" s="94">
        <v>0</v>
      </c>
      <c r="AL706" s="94">
        <v>0</v>
      </c>
      <c r="AM706" s="94">
        <v>0</v>
      </c>
      <c r="AN706" s="94">
        <v>0</v>
      </c>
      <c r="AO706" s="94">
        <v>0</v>
      </c>
      <c r="AP706" s="94">
        <v>0</v>
      </c>
      <c r="AQ706" s="94">
        <v>0</v>
      </c>
      <c r="AR706" s="94">
        <v>0</v>
      </c>
      <c r="AS706" s="94">
        <v>0</v>
      </c>
      <c r="AT706" s="94">
        <v>0</v>
      </c>
      <c r="AU706" s="9">
        <v>0</v>
      </c>
      <c r="AV706" s="303"/>
    </row>
    <row r="707" spans="1:48" x14ac:dyDescent="0.25">
      <c r="A707" s="419"/>
      <c r="B707" s="483"/>
      <c r="C707" s="601"/>
      <c r="D707" s="562"/>
      <c r="E707" s="565"/>
      <c r="F707" s="486"/>
      <c r="G707" s="486"/>
      <c r="H707" s="486"/>
      <c r="I707" s="486"/>
      <c r="J707" s="480"/>
      <c r="K707" s="480"/>
      <c r="L707" s="556"/>
      <c r="M707" s="51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14"/>
        <v>0</v>
      </c>
      <c r="V707" s="205" t="s">
        <v>51</v>
      </c>
      <c r="W707" s="94">
        <v>0</v>
      </c>
      <c r="X707" s="94">
        <v>0</v>
      </c>
      <c r="Y707" s="94">
        <v>0</v>
      </c>
      <c r="Z707" s="94">
        <v>0</v>
      </c>
      <c r="AA707" s="94">
        <v>0</v>
      </c>
      <c r="AB707" s="94">
        <v>0</v>
      </c>
      <c r="AC707" s="94">
        <v>0</v>
      </c>
      <c r="AD707" s="94">
        <v>0</v>
      </c>
      <c r="AE707" s="94">
        <v>0</v>
      </c>
      <c r="AF707" s="94">
        <v>0</v>
      </c>
      <c r="AG707" s="94">
        <v>0</v>
      </c>
      <c r="AH707" s="9">
        <v>0</v>
      </c>
      <c r="AI707" s="9">
        <v>0</v>
      </c>
      <c r="AJ707" s="9">
        <v>0</v>
      </c>
      <c r="AK707" s="94">
        <v>0</v>
      </c>
      <c r="AL707" s="94">
        <v>0</v>
      </c>
      <c r="AM707" s="94">
        <v>0</v>
      </c>
      <c r="AN707" s="94">
        <v>0</v>
      </c>
      <c r="AO707" s="94">
        <v>0</v>
      </c>
      <c r="AP707" s="94">
        <v>0</v>
      </c>
      <c r="AQ707" s="94">
        <v>0</v>
      </c>
      <c r="AR707" s="94">
        <v>0</v>
      </c>
      <c r="AS707" s="94">
        <v>0</v>
      </c>
      <c r="AT707" s="94">
        <v>0</v>
      </c>
      <c r="AU707" s="9">
        <v>0</v>
      </c>
      <c r="AV707" s="303"/>
    </row>
    <row r="708" spans="1:48" x14ac:dyDescent="0.25">
      <c r="A708" s="419"/>
      <c r="B708" s="483"/>
      <c r="C708" s="601"/>
      <c r="D708" s="562"/>
      <c r="E708" s="565"/>
      <c r="F708" s="486"/>
      <c r="G708" s="486"/>
      <c r="H708" s="486"/>
      <c r="I708" s="486"/>
      <c r="J708" s="480"/>
      <c r="K708" s="480"/>
      <c r="L708" s="556"/>
      <c r="M708" s="511"/>
      <c r="N708" s="86">
        <v>0</v>
      </c>
      <c r="O708" s="86">
        <v>0</v>
      </c>
      <c r="P708" s="86">
        <v>0</v>
      </c>
      <c r="Q708" s="86">
        <v>0</v>
      </c>
      <c r="R708" s="86">
        <v>0</v>
      </c>
      <c r="S708" s="86">
        <v>0</v>
      </c>
      <c r="T708" s="86">
        <v>0</v>
      </c>
      <c r="U708" s="9">
        <f t="shared" si="314"/>
        <v>0</v>
      </c>
      <c r="V708" s="205" t="s">
        <v>52</v>
      </c>
      <c r="W708" s="192">
        <v>0</v>
      </c>
      <c r="X708" s="192">
        <v>0</v>
      </c>
      <c r="Y708" s="192">
        <v>0</v>
      </c>
      <c r="Z708" s="192">
        <v>0</v>
      </c>
      <c r="AA708" s="192">
        <v>0</v>
      </c>
      <c r="AB708" s="192">
        <v>0</v>
      </c>
      <c r="AC708" s="192">
        <v>0</v>
      </c>
      <c r="AD708" s="192">
        <v>0</v>
      </c>
      <c r="AE708" s="192">
        <v>0</v>
      </c>
      <c r="AF708" s="192">
        <v>0</v>
      </c>
      <c r="AG708" s="192">
        <v>0</v>
      </c>
      <c r="AH708" s="86">
        <v>0</v>
      </c>
      <c r="AI708" s="86">
        <v>0</v>
      </c>
      <c r="AJ708" s="86">
        <v>0</v>
      </c>
      <c r="AK708" s="192">
        <v>0</v>
      </c>
      <c r="AL708" s="192">
        <v>0</v>
      </c>
      <c r="AM708" s="192">
        <v>0</v>
      </c>
      <c r="AN708" s="192">
        <v>0</v>
      </c>
      <c r="AO708" s="192">
        <v>0</v>
      </c>
      <c r="AP708" s="192">
        <v>0</v>
      </c>
      <c r="AQ708" s="192">
        <v>0</v>
      </c>
      <c r="AR708" s="192">
        <v>0</v>
      </c>
      <c r="AS708" s="192">
        <v>0</v>
      </c>
      <c r="AT708" s="192">
        <v>0</v>
      </c>
      <c r="AU708" s="86">
        <v>0</v>
      </c>
      <c r="AV708" s="303"/>
    </row>
    <row r="709" spans="1:48" x14ac:dyDescent="0.25">
      <c r="A709" s="419"/>
      <c r="B709" s="484"/>
      <c r="C709" s="602"/>
      <c r="D709" s="563"/>
      <c r="E709" s="566"/>
      <c r="F709" s="487"/>
      <c r="G709" s="487"/>
      <c r="H709" s="487"/>
      <c r="I709" s="487"/>
      <c r="J709" s="481"/>
      <c r="K709" s="481"/>
      <c r="L709" s="557"/>
      <c r="M709" s="512"/>
      <c r="N709" s="88">
        <f>SUM(N704:N708)</f>
        <v>0</v>
      </c>
      <c r="O709" s="88">
        <f t="shared" ref="O709:T709" si="315">SUM(O704:O708)</f>
        <v>0</v>
      </c>
      <c r="P709" s="88">
        <f t="shared" si="315"/>
        <v>0</v>
      </c>
      <c r="Q709" s="176">
        <f t="shared" si="315"/>
        <v>0</v>
      </c>
      <c r="R709" s="176">
        <f t="shared" si="315"/>
        <v>2.8993000000000002</v>
      </c>
      <c r="S709" s="176">
        <f t="shared" si="315"/>
        <v>0</v>
      </c>
      <c r="T709" s="176">
        <f t="shared" si="315"/>
        <v>0</v>
      </c>
      <c r="U709" s="177">
        <f t="shared" si="314"/>
        <v>2.8993000000000002</v>
      </c>
      <c r="V709" s="178" t="s">
        <v>11</v>
      </c>
      <c r="W709" s="194">
        <f t="shared" ref="W709:AU709" si="316">SUM(W704:W708)</f>
        <v>0</v>
      </c>
      <c r="X709" s="194">
        <f t="shared" si="316"/>
        <v>0</v>
      </c>
      <c r="Y709" s="194">
        <f t="shared" si="316"/>
        <v>0</v>
      </c>
      <c r="Z709" s="194">
        <f t="shared" si="316"/>
        <v>0</v>
      </c>
      <c r="AA709" s="194">
        <f t="shared" si="316"/>
        <v>0</v>
      </c>
      <c r="AB709" s="194">
        <f t="shared" si="316"/>
        <v>0</v>
      </c>
      <c r="AC709" s="194">
        <f t="shared" si="316"/>
        <v>0</v>
      </c>
      <c r="AD709" s="194">
        <f t="shared" si="316"/>
        <v>0</v>
      </c>
      <c r="AE709" s="194">
        <f t="shared" si="316"/>
        <v>0</v>
      </c>
      <c r="AF709" s="194">
        <f t="shared" si="316"/>
        <v>0</v>
      </c>
      <c r="AG709" s="194">
        <f t="shared" si="316"/>
        <v>0</v>
      </c>
      <c r="AH709" s="176">
        <f t="shared" si="316"/>
        <v>0</v>
      </c>
      <c r="AI709" s="176">
        <f t="shared" si="316"/>
        <v>0</v>
      </c>
      <c r="AJ709" s="176">
        <f t="shared" si="316"/>
        <v>0</v>
      </c>
      <c r="AK709" s="194">
        <f t="shared" si="316"/>
        <v>0</v>
      </c>
      <c r="AL709" s="194">
        <f t="shared" si="316"/>
        <v>0</v>
      </c>
      <c r="AM709" s="194">
        <f t="shared" si="316"/>
        <v>0</v>
      </c>
      <c r="AN709" s="194">
        <f t="shared" si="316"/>
        <v>0</v>
      </c>
      <c r="AO709" s="194">
        <f t="shared" si="316"/>
        <v>0</v>
      </c>
      <c r="AP709" s="194">
        <f t="shared" si="316"/>
        <v>0</v>
      </c>
      <c r="AQ709" s="194">
        <f t="shared" si="316"/>
        <v>0</v>
      </c>
      <c r="AR709" s="194">
        <f t="shared" si="316"/>
        <v>0</v>
      </c>
      <c r="AS709" s="194">
        <f t="shared" si="316"/>
        <v>0</v>
      </c>
      <c r="AT709" s="194">
        <f t="shared" si="316"/>
        <v>0</v>
      </c>
      <c r="AU709" s="176">
        <f t="shared" si="316"/>
        <v>0</v>
      </c>
      <c r="AV709" s="329"/>
    </row>
    <row r="710" spans="1:48" ht="15.75" customHeight="1" x14ac:dyDescent="0.25">
      <c r="A710" s="419"/>
      <c r="B710" s="482" t="s">
        <v>735</v>
      </c>
      <c r="C710" s="600" t="s">
        <v>736</v>
      </c>
      <c r="D710" s="561" t="s">
        <v>660</v>
      </c>
      <c r="E710" s="564" t="s">
        <v>737</v>
      </c>
      <c r="F710" s="6" t="s">
        <v>18</v>
      </c>
      <c r="G710" s="6" t="s">
        <v>20</v>
      </c>
      <c r="H710" s="6" t="s">
        <v>59</v>
      </c>
      <c r="I710" s="6" t="s">
        <v>58</v>
      </c>
      <c r="J710" s="479">
        <v>2023</v>
      </c>
      <c r="K710" s="479">
        <v>2023</v>
      </c>
      <c r="L710" s="488">
        <v>7.5</v>
      </c>
      <c r="M710" s="510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205" t="s">
        <v>3</v>
      </c>
      <c r="W710" s="94">
        <v>0</v>
      </c>
      <c r="X710" s="94">
        <v>0</v>
      </c>
      <c r="Y710" s="94">
        <v>0</v>
      </c>
      <c r="Z710" s="94">
        <v>0</v>
      </c>
      <c r="AA710" s="94">
        <v>0</v>
      </c>
      <c r="AB710" s="94">
        <v>0</v>
      </c>
      <c r="AC710" s="94">
        <v>0</v>
      </c>
      <c r="AD710" s="94">
        <v>0</v>
      </c>
      <c r="AE710" s="94">
        <v>0</v>
      </c>
      <c r="AF710" s="94">
        <v>0</v>
      </c>
      <c r="AG710" s="94">
        <v>0</v>
      </c>
      <c r="AH710" s="9">
        <v>0</v>
      </c>
      <c r="AI710" s="9">
        <v>0</v>
      </c>
      <c r="AJ710" s="9">
        <v>0</v>
      </c>
      <c r="AK710" s="94">
        <v>0</v>
      </c>
      <c r="AL710" s="94">
        <v>0</v>
      </c>
      <c r="AM710" s="94">
        <v>0</v>
      </c>
      <c r="AN710" s="94">
        <v>0</v>
      </c>
      <c r="AO710" s="94">
        <v>0</v>
      </c>
      <c r="AP710" s="94">
        <v>0</v>
      </c>
      <c r="AQ710" s="94">
        <v>0</v>
      </c>
      <c r="AR710" s="94">
        <v>0</v>
      </c>
      <c r="AS710" s="94">
        <v>0</v>
      </c>
      <c r="AT710" s="94">
        <v>0</v>
      </c>
      <c r="AU710" s="9">
        <v>0</v>
      </c>
      <c r="AV710" s="303"/>
    </row>
    <row r="711" spans="1:48" ht="19.5" customHeight="1" x14ac:dyDescent="0.25">
      <c r="A711" s="419"/>
      <c r="B711" s="483"/>
      <c r="C711" s="601"/>
      <c r="D711" s="562"/>
      <c r="E711" s="565"/>
      <c r="F711" s="24" t="s">
        <v>19</v>
      </c>
      <c r="G711" s="24" t="s">
        <v>22</v>
      </c>
      <c r="H711" s="24" t="s">
        <v>59</v>
      </c>
      <c r="I711" s="24" t="s">
        <v>738</v>
      </c>
      <c r="J711" s="480"/>
      <c r="K711" s="480"/>
      <c r="L711" s="556"/>
      <c r="M711" s="511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17">SUM(N711:T711)</f>
        <v>0</v>
      </c>
      <c r="V711" s="173" t="s">
        <v>8</v>
      </c>
      <c r="W711" s="94">
        <v>0</v>
      </c>
      <c r="X711" s="94">
        <v>0</v>
      </c>
      <c r="Y711" s="94">
        <v>0</v>
      </c>
      <c r="Z711" s="94">
        <v>0</v>
      </c>
      <c r="AA711" s="94">
        <v>0</v>
      </c>
      <c r="AB711" s="94">
        <v>0</v>
      </c>
      <c r="AC711" s="94">
        <v>0</v>
      </c>
      <c r="AD711" s="94">
        <v>0</v>
      </c>
      <c r="AE711" s="94">
        <v>0</v>
      </c>
      <c r="AF711" s="94">
        <v>0</v>
      </c>
      <c r="AG711" s="94">
        <v>0</v>
      </c>
      <c r="AH711" s="9">
        <v>0</v>
      </c>
      <c r="AI711" s="9">
        <v>0</v>
      </c>
      <c r="AJ711" s="9">
        <v>0</v>
      </c>
      <c r="AK711" s="94">
        <v>0</v>
      </c>
      <c r="AL711" s="94">
        <v>0</v>
      </c>
      <c r="AM711" s="94">
        <v>0</v>
      </c>
      <c r="AN711" s="94">
        <v>0</v>
      </c>
      <c r="AO711" s="94">
        <v>0</v>
      </c>
      <c r="AP711" s="94">
        <v>0</v>
      </c>
      <c r="AQ711" s="94">
        <v>0</v>
      </c>
      <c r="AR711" s="94">
        <v>0</v>
      </c>
      <c r="AS711" s="94">
        <v>0</v>
      </c>
      <c r="AT711" s="94">
        <v>0</v>
      </c>
      <c r="AU711" s="9">
        <v>0</v>
      </c>
      <c r="AV711" s="303"/>
    </row>
    <row r="712" spans="1:48" ht="15.75" customHeight="1" x14ac:dyDescent="0.25">
      <c r="A712" s="419"/>
      <c r="B712" s="483"/>
      <c r="C712" s="601"/>
      <c r="D712" s="562"/>
      <c r="E712" s="565"/>
      <c r="F712" s="485" t="s">
        <v>39</v>
      </c>
      <c r="G712" s="485" t="s">
        <v>21</v>
      </c>
      <c r="H712" s="485" t="s">
        <v>59</v>
      </c>
      <c r="I712" s="485" t="s">
        <v>374</v>
      </c>
      <c r="J712" s="480"/>
      <c r="K712" s="480"/>
      <c r="L712" s="556"/>
      <c r="M712" s="51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205" t="s">
        <v>50</v>
      </c>
      <c r="W712" s="94">
        <v>0</v>
      </c>
      <c r="X712" s="94">
        <v>0</v>
      </c>
      <c r="Y712" s="94">
        <v>0</v>
      </c>
      <c r="Z712" s="94">
        <v>0</v>
      </c>
      <c r="AA712" s="94">
        <v>0</v>
      </c>
      <c r="AB712" s="94">
        <v>0</v>
      </c>
      <c r="AC712" s="94">
        <v>0</v>
      </c>
      <c r="AD712" s="94">
        <v>0</v>
      </c>
      <c r="AE712" s="94">
        <v>0</v>
      </c>
      <c r="AF712" s="94">
        <v>0</v>
      </c>
      <c r="AG712" s="94">
        <v>0</v>
      </c>
      <c r="AH712" s="9">
        <v>0</v>
      </c>
      <c r="AI712" s="9">
        <v>0</v>
      </c>
      <c r="AJ712" s="9">
        <v>0</v>
      </c>
      <c r="AK712" s="94">
        <v>0</v>
      </c>
      <c r="AL712" s="94">
        <v>0</v>
      </c>
      <c r="AM712" s="94">
        <v>0</v>
      </c>
      <c r="AN712" s="94">
        <v>0</v>
      </c>
      <c r="AO712" s="94">
        <v>0</v>
      </c>
      <c r="AP712" s="94">
        <v>0</v>
      </c>
      <c r="AQ712" s="94">
        <v>0</v>
      </c>
      <c r="AR712" s="94">
        <v>0</v>
      </c>
      <c r="AS712" s="94">
        <v>0</v>
      </c>
      <c r="AT712" s="94">
        <v>0</v>
      </c>
      <c r="AU712" s="9">
        <v>0</v>
      </c>
      <c r="AV712" s="303"/>
    </row>
    <row r="713" spans="1:48" ht="15.75" customHeight="1" x14ac:dyDescent="0.25">
      <c r="A713" s="419"/>
      <c r="B713" s="483"/>
      <c r="C713" s="601"/>
      <c r="D713" s="562"/>
      <c r="E713" s="565"/>
      <c r="F713" s="486"/>
      <c r="G713" s="486"/>
      <c r="H713" s="486"/>
      <c r="I713" s="486"/>
      <c r="J713" s="480"/>
      <c r="K713" s="480"/>
      <c r="L713" s="556"/>
      <c r="M713" s="51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17"/>
        <v>0</v>
      </c>
      <c r="V713" s="205" t="s">
        <v>51</v>
      </c>
      <c r="W713" s="94">
        <v>0</v>
      </c>
      <c r="X713" s="94">
        <v>0</v>
      </c>
      <c r="Y713" s="94">
        <v>0</v>
      </c>
      <c r="Z713" s="94">
        <v>0</v>
      </c>
      <c r="AA713" s="94">
        <v>0</v>
      </c>
      <c r="AB713" s="94">
        <v>0</v>
      </c>
      <c r="AC713" s="94">
        <v>0</v>
      </c>
      <c r="AD713" s="94">
        <v>0</v>
      </c>
      <c r="AE713" s="94">
        <v>0</v>
      </c>
      <c r="AF713" s="94">
        <v>0</v>
      </c>
      <c r="AG713" s="94">
        <v>0</v>
      </c>
      <c r="AH713" s="9">
        <v>0</v>
      </c>
      <c r="AI713" s="9">
        <v>0</v>
      </c>
      <c r="AJ713" s="9">
        <v>0</v>
      </c>
      <c r="AK713" s="94">
        <v>0</v>
      </c>
      <c r="AL713" s="94">
        <v>0</v>
      </c>
      <c r="AM713" s="94">
        <v>0</v>
      </c>
      <c r="AN713" s="94">
        <v>0</v>
      </c>
      <c r="AO713" s="94">
        <v>0</v>
      </c>
      <c r="AP713" s="94">
        <v>0</v>
      </c>
      <c r="AQ713" s="94">
        <v>0</v>
      </c>
      <c r="AR713" s="94">
        <v>0</v>
      </c>
      <c r="AS713" s="94">
        <v>0</v>
      </c>
      <c r="AT713" s="94">
        <v>0</v>
      </c>
      <c r="AU713" s="9">
        <v>0</v>
      </c>
      <c r="AV713" s="303"/>
    </row>
    <row r="714" spans="1:48" ht="15.75" customHeight="1" x14ac:dyDescent="0.25">
      <c r="A714" s="419"/>
      <c r="B714" s="483"/>
      <c r="C714" s="601"/>
      <c r="D714" s="562"/>
      <c r="E714" s="565"/>
      <c r="F714" s="486"/>
      <c r="G714" s="486"/>
      <c r="H714" s="486"/>
      <c r="I714" s="486"/>
      <c r="J714" s="480"/>
      <c r="K714" s="480"/>
      <c r="L714" s="556"/>
      <c r="M714" s="511"/>
      <c r="N714" s="86">
        <v>0</v>
      </c>
      <c r="O714" s="86">
        <v>0</v>
      </c>
      <c r="P714" s="86">
        <v>0</v>
      </c>
      <c r="Q714" s="86">
        <v>0</v>
      </c>
      <c r="R714" s="86">
        <v>0</v>
      </c>
      <c r="S714" s="86">
        <v>0</v>
      </c>
      <c r="T714" s="86">
        <v>0</v>
      </c>
      <c r="U714" s="9">
        <f t="shared" si="317"/>
        <v>0</v>
      </c>
      <c r="V714" s="205" t="s">
        <v>52</v>
      </c>
      <c r="W714" s="192">
        <v>0</v>
      </c>
      <c r="X714" s="192">
        <v>0</v>
      </c>
      <c r="Y714" s="192">
        <v>0</v>
      </c>
      <c r="Z714" s="192">
        <v>0</v>
      </c>
      <c r="AA714" s="192">
        <v>0</v>
      </c>
      <c r="AB714" s="192">
        <v>0</v>
      </c>
      <c r="AC714" s="192">
        <v>0</v>
      </c>
      <c r="AD714" s="192">
        <v>0</v>
      </c>
      <c r="AE714" s="192">
        <v>0</v>
      </c>
      <c r="AF714" s="192">
        <v>0</v>
      </c>
      <c r="AG714" s="192">
        <v>0</v>
      </c>
      <c r="AH714" s="86">
        <v>0</v>
      </c>
      <c r="AI714" s="86">
        <v>0</v>
      </c>
      <c r="AJ714" s="86">
        <v>0</v>
      </c>
      <c r="AK714" s="192">
        <v>0</v>
      </c>
      <c r="AL714" s="192">
        <v>0</v>
      </c>
      <c r="AM714" s="192">
        <v>0</v>
      </c>
      <c r="AN714" s="192">
        <v>0</v>
      </c>
      <c r="AO714" s="192">
        <v>0</v>
      </c>
      <c r="AP714" s="192">
        <v>0</v>
      </c>
      <c r="AQ714" s="192">
        <v>0</v>
      </c>
      <c r="AR714" s="192">
        <v>0</v>
      </c>
      <c r="AS714" s="192">
        <v>0</v>
      </c>
      <c r="AT714" s="192">
        <v>0</v>
      </c>
      <c r="AU714" s="86">
        <v>0</v>
      </c>
      <c r="AV714" s="303"/>
    </row>
    <row r="715" spans="1:48" x14ac:dyDescent="0.25">
      <c r="A715" s="419"/>
      <c r="B715" s="484"/>
      <c r="C715" s="602"/>
      <c r="D715" s="563"/>
      <c r="E715" s="566"/>
      <c r="F715" s="487"/>
      <c r="G715" s="487"/>
      <c r="H715" s="487"/>
      <c r="I715" s="487"/>
      <c r="J715" s="481"/>
      <c r="K715" s="481"/>
      <c r="L715" s="557"/>
      <c r="M715" s="512"/>
      <c r="N715" s="88">
        <f>SUM(N710:N714)</f>
        <v>0</v>
      </c>
      <c r="O715" s="88">
        <f t="shared" ref="O715:T715" si="318">SUM(O710:O714)</f>
        <v>0</v>
      </c>
      <c r="P715" s="88">
        <f t="shared" si="318"/>
        <v>0</v>
      </c>
      <c r="Q715" s="176">
        <f t="shared" si="318"/>
        <v>0</v>
      </c>
      <c r="R715" s="176">
        <f t="shared" si="318"/>
        <v>7.5</v>
      </c>
      <c r="S715" s="176">
        <f t="shared" si="318"/>
        <v>0</v>
      </c>
      <c r="T715" s="176">
        <f t="shared" si="318"/>
        <v>0</v>
      </c>
      <c r="U715" s="177">
        <f t="shared" si="317"/>
        <v>7.5</v>
      </c>
      <c r="V715" s="178" t="s">
        <v>11</v>
      </c>
      <c r="W715" s="194">
        <f t="shared" ref="W715:AU715" si="319">SUM(W710:W714)</f>
        <v>0</v>
      </c>
      <c r="X715" s="194">
        <f t="shared" si="319"/>
        <v>0</v>
      </c>
      <c r="Y715" s="194">
        <f t="shared" si="319"/>
        <v>0</v>
      </c>
      <c r="Z715" s="194">
        <f t="shared" si="319"/>
        <v>0</v>
      </c>
      <c r="AA715" s="194">
        <f t="shared" si="319"/>
        <v>0</v>
      </c>
      <c r="AB715" s="194">
        <f t="shared" si="319"/>
        <v>0</v>
      </c>
      <c r="AC715" s="194">
        <f t="shared" si="319"/>
        <v>0</v>
      </c>
      <c r="AD715" s="194">
        <f t="shared" si="319"/>
        <v>0</v>
      </c>
      <c r="AE715" s="194">
        <f t="shared" si="319"/>
        <v>0</v>
      </c>
      <c r="AF715" s="194">
        <f t="shared" si="319"/>
        <v>0</v>
      </c>
      <c r="AG715" s="194">
        <f t="shared" si="319"/>
        <v>0</v>
      </c>
      <c r="AH715" s="176">
        <f t="shared" si="319"/>
        <v>0</v>
      </c>
      <c r="AI715" s="176">
        <f t="shared" si="319"/>
        <v>0</v>
      </c>
      <c r="AJ715" s="176">
        <f t="shared" si="319"/>
        <v>0</v>
      </c>
      <c r="AK715" s="194">
        <f t="shared" si="319"/>
        <v>0</v>
      </c>
      <c r="AL715" s="194">
        <f t="shared" si="319"/>
        <v>0</v>
      </c>
      <c r="AM715" s="194">
        <f t="shared" si="319"/>
        <v>0</v>
      </c>
      <c r="AN715" s="194">
        <f t="shared" si="319"/>
        <v>0</v>
      </c>
      <c r="AO715" s="194">
        <f t="shared" si="319"/>
        <v>0</v>
      </c>
      <c r="AP715" s="194">
        <f t="shared" si="319"/>
        <v>0</v>
      </c>
      <c r="AQ715" s="194">
        <f t="shared" si="319"/>
        <v>0</v>
      </c>
      <c r="AR715" s="194">
        <f t="shared" si="319"/>
        <v>0</v>
      </c>
      <c r="AS715" s="194">
        <f t="shared" si="319"/>
        <v>0</v>
      </c>
      <c r="AT715" s="194">
        <f t="shared" si="319"/>
        <v>0</v>
      </c>
      <c r="AU715" s="176">
        <f t="shared" si="319"/>
        <v>0</v>
      </c>
      <c r="AV715" s="329"/>
    </row>
    <row r="716" spans="1:48" ht="15.75" customHeight="1" x14ac:dyDescent="0.25">
      <c r="A716" s="419"/>
      <c r="B716" s="482" t="s">
        <v>739</v>
      </c>
      <c r="C716" s="600" t="s">
        <v>740</v>
      </c>
      <c r="D716" s="561" t="s">
        <v>660</v>
      </c>
      <c r="E716" s="564" t="s">
        <v>741</v>
      </c>
      <c r="F716" s="6" t="s">
        <v>18</v>
      </c>
      <c r="G716" s="6" t="s">
        <v>20</v>
      </c>
      <c r="H716" s="6" t="s">
        <v>59</v>
      </c>
      <c r="I716" s="6" t="s">
        <v>722</v>
      </c>
      <c r="J716" s="479">
        <v>2023</v>
      </c>
      <c r="K716" s="479">
        <v>2023</v>
      </c>
      <c r="L716" s="488">
        <v>6.4340000000000002</v>
      </c>
      <c r="M716" s="510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205" t="s">
        <v>3</v>
      </c>
      <c r="W716" s="94">
        <v>0</v>
      </c>
      <c r="X716" s="94">
        <f>X717</f>
        <v>1153.172</v>
      </c>
      <c r="Y716" s="94">
        <f t="shared" ref="Y716:AG716" si="320">Y717</f>
        <v>0</v>
      </c>
      <c r="Z716" s="94">
        <f t="shared" si="320"/>
        <v>0</v>
      </c>
      <c r="AA716" s="94">
        <f t="shared" si="320"/>
        <v>0</v>
      </c>
      <c r="AB716" s="94">
        <f t="shared" si="320"/>
        <v>0</v>
      </c>
      <c r="AC716" s="94">
        <f t="shared" si="320"/>
        <v>0</v>
      </c>
      <c r="AD716" s="94">
        <f t="shared" si="320"/>
        <v>0</v>
      </c>
      <c r="AE716" s="94">
        <f t="shared" si="320"/>
        <v>0</v>
      </c>
      <c r="AF716" s="94">
        <f t="shared" si="320"/>
        <v>0</v>
      </c>
      <c r="AG716" s="94">
        <f t="shared" si="320"/>
        <v>0</v>
      </c>
      <c r="AH716" s="9">
        <v>0</v>
      </c>
      <c r="AI716" s="9">
        <v>0</v>
      </c>
      <c r="AJ716" s="9">
        <v>0</v>
      </c>
      <c r="AK716" s="94">
        <v>0</v>
      </c>
      <c r="AL716" s="94">
        <v>0</v>
      </c>
      <c r="AM716" s="94">
        <v>0</v>
      </c>
      <c r="AN716" s="94">
        <v>0</v>
      </c>
      <c r="AO716" s="94">
        <v>0</v>
      </c>
      <c r="AP716" s="94">
        <v>0</v>
      </c>
      <c r="AQ716" s="94">
        <v>0</v>
      </c>
      <c r="AR716" s="94">
        <v>0</v>
      </c>
      <c r="AS716" s="94">
        <v>0</v>
      </c>
      <c r="AT716" s="94">
        <v>0</v>
      </c>
      <c r="AU716" s="9">
        <v>0</v>
      </c>
      <c r="AV716" s="303"/>
    </row>
    <row r="717" spans="1:48" s="276" customFormat="1" ht="15.75" hidden="1" customHeight="1" x14ac:dyDescent="0.2">
      <c r="A717" s="419"/>
      <c r="B717" s="483"/>
      <c r="C717" s="601"/>
      <c r="D717" s="562"/>
      <c r="E717" s="565"/>
      <c r="F717" s="287"/>
      <c r="G717" s="287"/>
      <c r="H717" s="287"/>
      <c r="I717" s="287"/>
      <c r="J717" s="480"/>
      <c r="K717" s="480"/>
      <c r="L717" s="556"/>
      <c r="M717" s="511"/>
      <c r="N717" s="278"/>
      <c r="O717" s="278"/>
      <c r="P717" s="278"/>
      <c r="Q717" s="278"/>
      <c r="R717" s="278"/>
      <c r="S717" s="278"/>
      <c r="T717" s="278"/>
      <c r="U717" s="278"/>
      <c r="V717" s="288" t="s">
        <v>973</v>
      </c>
      <c r="W717" s="275"/>
      <c r="X717" s="275">
        <v>1153.172</v>
      </c>
      <c r="Y717" s="275"/>
      <c r="Z717" s="275"/>
      <c r="AA717" s="275"/>
      <c r="AB717" s="275"/>
      <c r="AC717" s="275"/>
      <c r="AD717" s="275"/>
      <c r="AE717" s="275"/>
      <c r="AF717" s="275"/>
      <c r="AG717" s="275"/>
      <c r="AH717" s="278"/>
      <c r="AI717" s="278"/>
      <c r="AJ717" s="278"/>
      <c r="AK717" s="275"/>
      <c r="AL717" s="275"/>
      <c r="AM717" s="275"/>
      <c r="AN717" s="275"/>
      <c r="AO717" s="275"/>
      <c r="AP717" s="275"/>
      <c r="AQ717" s="275"/>
      <c r="AR717" s="275"/>
      <c r="AS717" s="275"/>
      <c r="AT717" s="275"/>
      <c r="AU717" s="278"/>
      <c r="AV717" s="331"/>
    </row>
    <row r="718" spans="1:48" ht="20.25" customHeight="1" x14ac:dyDescent="0.25">
      <c r="A718" s="419"/>
      <c r="B718" s="483"/>
      <c r="C718" s="601"/>
      <c r="D718" s="562"/>
      <c r="E718" s="565"/>
      <c r="F718" s="24" t="s">
        <v>19</v>
      </c>
      <c r="G718" s="24" t="s">
        <v>22</v>
      </c>
      <c r="H718" s="24" t="s">
        <v>59</v>
      </c>
      <c r="I718" s="24" t="s">
        <v>742</v>
      </c>
      <c r="J718" s="480"/>
      <c r="K718" s="480"/>
      <c r="L718" s="556"/>
      <c r="M718" s="511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21">SUM(N718:T718)</f>
        <v>0</v>
      </c>
      <c r="V718" s="173" t="s">
        <v>8</v>
      </c>
      <c r="W718" s="94">
        <v>0</v>
      </c>
      <c r="X718" s="94">
        <v>0</v>
      </c>
      <c r="Y718" s="94">
        <v>0</v>
      </c>
      <c r="Z718" s="94">
        <v>0</v>
      </c>
      <c r="AA718" s="94">
        <v>0</v>
      </c>
      <c r="AB718" s="94">
        <v>0</v>
      </c>
      <c r="AC718" s="94">
        <v>0</v>
      </c>
      <c r="AD718" s="94">
        <v>0</v>
      </c>
      <c r="AE718" s="94">
        <v>0</v>
      </c>
      <c r="AF718" s="94">
        <v>0</v>
      </c>
      <c r="AG718" s="94">
        <v>0</v>
      </c>
      <c r="AH718" s="9">
        <v>0</v>
      </c>
      <c r="AI718" s="9">
        <v>0</v>
      </c>
      <c r="AJ718" s="9">
        <v>0</v>
      </c>
      <c r="AK718" s="94">
        <v>0</v>
      </c>
      <c r="AL718" s="94">
        <v>0</v>
      </c>
      <c r="AM718" s="94">
        <v>0</v>
      </c>
      <c r="AN718" s="94">
        <v>0</v>
      </c>
      <c r="AO718" s="94">
        <v>0</v>
      </c>
      <c r="AP718" s="94">
        <v>0</v>
      </c>
      <c r="AQ718" s="94">
        <v>0</v>
      </c>
      <c r="AR718" s="94">
        <v>0</v>
      </c>
      <c r="AS718" s="94">
        <v>0</v>
      </c>
      <c r="AT718" s="94">
        <v>0</v>
      </c>
      <c r="AU718" s="9">
        <v>0</v>
      </c>
      <c r="AV718" s="303"/>
    </row>
    <row r="719" spans="1:48" ht="22.5" customHeight="1" x14ac:dyDescent="0.25">
      <c r="A719" s="419"/>
      <c r="B719" s="483"/>
      <c r="C719" s="601"/>
      <c r="D719" s="562"/>
      <c r="E719" s="565"/>
      <c r="F719" s="485" t="s">
        <v>39</v>
      </c>
      <c r="G719" s="485" t="s">
        <v>21</v>
      </c>
      <c r="H719" s="485" t="s">
        <v>59</v>
      </c>
      <c r="I719" s="485" t="s">
        <v>365</v>
      </c>
      <c r="J719" s="480"/>
      <c r="K719" s="480"/>
      <c r="L719" s="556"/>
      <c r="M719" s="51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205" t="s">
        <v>50</v>
      </c>
      <c r="W719" s="94">
        <v>0</v>
      </c>
      <c r="X719" s="94">
        <v>0</v>
      </c>
      <c r="Y719" s="94">
        <v>0</v>
      </c>
      <c r="Z719" s="94">
        <v>0</v>
      </c>
      <c r="AA719" s="94">
        <v>0</v>
      </c>
      <c r="AB719" s="94">
        <v>0</v>
      </c>
      <c r="AC719" s="94">
        <v>0</v>
      </c>
      <c r="AD719" s="94">
        <v>0</v>
      </c>
      <c r="AE719" s="94">
        <v>0</v>
      </c>
      <c r="AF719" s="94">
        <v>0</v>
      </c>
      <c r="AG719" s="94">
        <v>0</v>
      </c>
      <c r="AH719" s="9">
        <v>0</v>
      </c>
      <c r="AI719" s="9">
        <v>0</v>
      </c>
      <c r="AJ719" s="9">
        <v>0</v>
      </c>
      <c r="AK719" s="94">
        <v>0</v>
      </c>
      <c r="AL719" s="94">
        <v>0</v>
      </c>
      <c r="AM719" s="94">
        <v>0</v>
      </c>
      <c r="AN719" s="94">
        <v>0</v>
      </c>
      <c r="AO719" s="94">
        <v>0</v>
      </c>
      <c r="AP719" s="94">
        <v>0</v>
      </c>
      <c r="AQ719" s="94">
        <v>0</v>
      </c>
      <c r="AR719" s="94">
        <v>0</v>
      </c>
      <c r="AS719" s="94">
        <v>0</v>
      </c>
      <c r="AT719" s="94">
        <v>0</v>
      </c>
      <c r="AU719" s="9">
        <v>0</v>
      </c>
      <c r="AV719" s="303"/>
    </row>
    <row r="720" spans="1:48" x14ac:dyDescent="0.25">
      <c r="A720" s="419"/>
      <c r="B720" s="483"/>
      <c r="C720" s="601"/>
      <c r="D720" s="562"/>
      <c r="E720" s="565"/>
      <c r="F720" s="486"/>
      <c r="G720" s="486"/>
      <c r="H720" s="486"/>
      <c r="I720" s="486"/>
      <c r="J720" s="480"/>
      <c r="K720" s="480"/>
      <c r="L720" s="556"/>
      <c r="M720" s="51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21"/>
        <v>0</v>
      </c>
      <c r="V720" s="205" t="s">
        <v>51</v>
      </c>
      <c r="W720" s="94">
        <v>0</v>
      </c>
      <c r="X720" s="94">
        <v>0</v>
      </c>
      <c r="Y720" s="94">
        <v>0</v>
      </c>
      <c r="Z720" s="94">
        <v>0</v>
      </c>
      <c r="AA720" s="94">
        <v>0</v>
      </c>
      <c r="AB720" s="94">
        <v>0</v>
      </c>
      <c r="AC720" s="94">
        <v>0</v>
      </c>
      <c r="AD720" s="94">
        <v>0</v>
      </c>
      <c r="AE720" s="94">
        <v>0</v>
      </c>
      <c r="AF720" s="94">
        <v>0</v>
      </c>
      <c r="AG720" s="94">
        <v>0</v>
      </c>
      <c r="AH720" s="9">
        <v>0</v>
      </c>
      <c r="AI720" s="9">
        <v>0</v>
      </c>
      <c r="AJ720" s="9">
        <v>0</v>
      </c>
      <c r="AK720" s="94">
        <v>0</v>
      </c>
      <c r="AL720" s="94">
        <v>0</v>
      </c>
      <c r="AM720" s="94">
        <v>0</v>
      </c>
      <c r="AN720" s="94">
        <v>0</v>
      </c>
      <c r="AO720" s="94">
        <v>0</v>
      </c>
      <c r="AP720" s="94">
        <v>0</v>
      </c>
      <c r="AQ720" s="94">
        <v>0</v>
      </c>
      <c r="AR720" s="94">
        <v>0</v>
      </c>
      <c r="AS720" s="94">
        <v>0</v>
      </c>
      <c r="AT720" s="94">
        <v>0</v>
      </c>
      <c r="AU720" s="9">
        <v>0</v>
      </c>
      <c r="AV720" s="303"/>
    </row>
    <row r="721" spans="1:48" ht="15.75" customHeight="1" x14ac:dyDescent="0.25">
      <c r="A721" s="419"/>
      <c r="B721" s="483"/>
      <c r="C721" s="601"/>
      <c r="D721" s="562"/>
      <c r="E721" s="565"/>
      <c r="F721" s="486"/>
      <c r="G721" s="486"/>
      <c r="H721" s="486"/>
      <c r="I721" s="486"/>
      <c r="J721" s="480"/>
      <c r="K721" s="480"/>
      <c r="L721" s="556"/>
      <c r="M721" s="511"/>
      <c r="N721" s="86">
        <v>0</v>
      </c>
      <c r="O721" s="86">
        <v>0</v>
      </c>
      <c r="P721" s="86">
        <v>0</v>
      </c>
      <c r="Q721" s="86">
        <v>0</v>
      </c>
      <c r="R721" s="86">
        <v>0</v>
      </c>
      <c r="S721" s="86">
        <v>0</v>
      </c>
      <c r="T721" s="86">
        <v>0</v>
      </c>
      <c r="U721" s="9">
        <f t="shared" si="321"/>
        <v>0</v>
      </c>
      <c r="V721" s="205" t="s">
        <v>52</v>
      </c>
      <c r="W721" s="192">
        <v>0</v>
      </c>
      <c r="X721" s="192">
        <v>0</v>
      </c>
      <c r="Y721" s="192">
        <v>0</v>
      </c>
      <c r="Z721" s="192">
        <v>0</v>
      </c>
      <c r="AA721" s="192">
        <v>0</v>
      </c>
      <c r="AB721" s="192">
        <v>0</v>
      </c>
      <c r="AC721" s="192">
        <v>0</v>
      </c>
      <c r="AD721" s="192">
        <v>0</v>
      </c>
      <c r="AE721" s="192">
        <v>0</v>
      </c>
      <c r="AF721" s="192">
        <v>0</v>
      </c>
      <c r="AG721" s="192">
        <v>0</v>
      </c>
      <c r="AH721" s="86">
        <v>0</v>
      </c>
      <c r="AI721" s="86">
        <v>0</v>
      </c>
      <c r="AJ721" s="86">
        <v>0</v>
      </c>
      <c r="AK721" s="192">
        <v>0</v>
      </c>
      <c r="AL721" s="192">
        <v>0</v>
      </c>
      <c r="AM721" s="192">
        <v>0</v>
      </c>
      <c r="AN721" s="192">
        <v>0</v>
      </c>
      <c r="AO721" s="192">
        <v>0</v>
      </c>
      <c r="AP721" s="192">
        <v>0</v>
      </c>
      <c r="AQ721" s="192">
        <v>0</v>
      </c>
      <c r="AR721" s="192">
        <v>0</v>
      </c>
      <c r="AS721" s="192">
        <v>0</v>
      </c>
      <c r="AT721" s="192">
        <v>0</v>
      </c>
      <c r="AU721" s="86">
        <v>0</v>
      </c>
      <c r="AV721" s="303"/>
    </row>
    <row r="722" spans="1:48" x14ac:dyDescent="0.25">
      <c r="A722" s="419"/>
      <c r="B722" s="484"/>
      <c r="C722" s="602"/>
      <c r="D722" s="563"/>
      <c r="E722" s="566"/>
      <c r="F722" s="487"/>
      <c r="G722" s="487"/>
      <c r="H722" s="487"/>
      <c r="I722" s="487"/>
      <c r="J722" s="481"/>
      <c r="K722" s="481"/>
      <c r="L722" s="557"/>
      <c r="M722" s="512"/>
      <c r="N722" s="88">
        <f>SUM(N716:N721)</f>
        <v>0</v>
      </c>
      <c r="O722" s="88">
        <f t="shared" ref="O722:T722" si="322">SUM(O716:O721)</f>
        <v>0</v>
      </c>
      <c r="P722" s="88">
        <f t="shared" si="322"/>
        <v>0</v>
      </c>
      <c r="Q722" s="176">
        <f t="shared" si="322"/>
        <v>0</v>
      </c>
      <c r="R722" s="176">
        <f t="shared" si="322"/>
        <v>6.4341859999999995</v>
      </c>
      <c r="S722" s="176">
        <f t="shared" si="322"/>
        <v>0</v>
      </c>
      <c r="T722" s="176">
        <f t="shared" si="322"/>
        <v>0</v>
      </c>
      <c r="U722" s="177">
        <f t="shared" si="321"/>
        <v>6.4341859999999995</v>
      </c>
      <c r="V722" s="178" t="s">
        <v>11</v>
      </c>
      <c r="W722" s="194">
        <f t="shared" ref="W722:AU722" si="323">SUM(W716:W721)</f>
        <v>0</v>
      </c>
      <c r="X722" s="194">
        <f>X716</f>
        <v>1153.172</v>
      </c>
      <c r="Y722" s="194">
        <f t="shared" ref="Y722:AG722" si="324">Y716</f>
        <v>0</v>
      </c>
      <c r="Z722" s="194">
        <f t="shared" si="324"/>
        <v>0</v>
      </c>
      <c r="AA722" s="194">
        <f t="shared" si="324"/>
        <v>0</v>
      </c>
      <c r="AB722" s="194">
        <f t="shared" si="324"/>
        <v>0</v>
      </c>
      <c r="AC722" s="194">
        <f t="shared" si="324"/>
        <v>0</v>
      </c>
      <c r="AD722" s="194">
        <f t="shared" si="324"/>
        <v>0</v>
      </c>
      <c r="AE722" s="194">
        <f t="shared" si="324"/>
        <v>0</v>
      </c>
      <c r="AF722" s="194">
        <f t="shared" si="324"/>
        <v>0</v>
      </c>
      <c r="AG722" s="194">
        <f t="shared" si="324"/>
        <v>0</v>
      </c>
      <c r="AH722" s="176">
        <f t="shared" si="323"/>
        <v>0</v>
      </c>
      <c r="AI722" s="176">
        <f t="shared" si="323"/>
        <v>0</v>
      </c>
      <c r="AJ722" s="176">
        <f t="shared" si="323"/>
        <v>0</v>
      </c>
      <c r="AK722" s="194">
        <f t="shared" si="323"/>
        <v>0</v>
      </c>
      <c r="AL722" s="194">
        <f t="shared" si="323"/>
        <v>0</v>
      </c>
      <c r="AM722" s="194">
        <f t="shared" si="323"/>
        <v>0</v>
      </c>
      <c r="AN722" s="194">
        <f t="shared" si="323"/>
        <v>0</v>
      </c>
      <c r="AO722" s="194">
        <f t="shared" si="323"/>
        <v>0</v>
      </c>
      <c r="AP722" s="194">
        <f t="shared" si="323"/>
        <v>0</v>
      </c>
      <c r="AQ722" s="194">
        <f t="shared" si="323"/>
        <v>0</v>
      </c>
      <c r="AR722" s="194">
        <f t="shared" si="323"/>
        <v>0</v>
      </c>
      <c r="AS722" s="194">
        <f t="shared" si="323"/>
        <v>0</v>
      </c>
      <c r="AT722" s="194">
        <f t="shared" si="323"/>
        <v>0</v>
      </c>
      <c r="AU722" s="176">
        <f t="shared" si="323"/>
        <v>0</v>
      </c>
      <c r="AV722" s="329"/>
    </row>
    <row r="723" spans="1:48" ht="15.75" customHeight="1" x14ac:dyDescent="0.25">
      <c r="A723" s="419"/>
      <c r="B723" s="482" t="s">
        <v>743</v>
      </c>
      <c r="C723" s="600" t="s">
        <v>744</v>
      </c>
      <c r="D723" s="561" t="s">
        <v>660</v>
      </c>
      <c r="E723" s="564" t="s">
        <v>745</v>
      </c>
      <c r="F723" s="6" t="s">
        <v>18</v>
      </c>
      <c r="G723" s="6" t="s">
        <v>20</v>
      </c>
      <c r="H723" s="6" t="s">
        <v>59</v>
      </c>
      <c r="I723" s="6" t="s">
        <v>722</v>
      </c>
      <c r="J723" s="479">
        <v>2023</v>
      </c>
      <c r="K723" s="479">
        <v>2023</v>
      </c>
      <c r="L723" s="488">
        <v>6.375</v>
      </c>
      <c r="M723" s="510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205" t="s">
        <v>3</v>
      </c>
      <c r="W723" s="94">
        <v>0</v>
      </c>
      <c r="X723" s="94">
        <f>X724</f>
        <v>0</v>
      </c>
      <c r="Y723" s="94">
        <v>0</v>
      </c>
      <c r="Z723" s="94">
        <v>0</v>
      </c>
      <c r="AA723" s="94">
        <v>0</v>
      </c>
      <c r="AB723" s="94">
        <v>0</v>
      </c>
      <c r="AC723" s="94">
        <v>0</v>
      </c>
      <c r="AD723" s="94">
        <v>0</v>
      </c>
      <c r="AE723" s="94">
        <v>0</v>
      </c>
      <c r="AF723" s="94">
        <f>AF724</f>
        <v>31.5</v>
      </c>
      <c r="AG723" s="94">
        <v>0</v>
      </c>
      <c r="AH723" s="9">
        <v>0</v>
      </c>
      <c r="AI723" s="9">
        <v>0</v>
      </c>
      <c r="AJ723" s="9">
        <v>0</v>
      </c>
      <c r="AK723" s="94">
        <v>0</v>
      </c>
      <c r="AL723" s="94">
        <v>0</v>
      </c>
      <c r="AM723" s="94">
        <v>0</v>
      </c>
      <c r="AN723" s="94">
        <v>0</v>
      </c>
      <c r="AO723" s="94">
        <v>0</v>
      </c>
      <c r="AP723" s="94">
        <v>0</v>
      </c>
      <c r="AQ723" s="94">
        <v>0</v>
      </c>
      <c r="AR723" s="94">
        <v>0</v>
      </c>
      <c r="AS723" s="94">
        <v>0</v>
      </c>
      <c r="AT723" s="94">
        <v>0</v>
      </c>
      <c r="AU723" s="9">
        <v>0</v>
      </c>
      <c r="AV723" s="303"/>
    </row>
    <row r="724" spans="1:48" s="276" customFormat="1" ht="30" customHeight="1" x14ac:dyDescent="0.2">
      <c r="A724" s="419"/>
      <c r="B724" s="483"/>
      <c r="C724" s="601"/>
      <c r="D724" s="562"/>
      <c r="E724" s="565"/>
      <c r="F724" s="287"/>
      <c r="G724" s="287"/>
      <c r="H724" s="287"/>
      <c r="I724" s="287"/>
      <c r="J724" s="480"/>
      <c r="K724" s="480"/>
      <c r="L724" s="556"/>
      <c r="M724" s="511"/>
      <c r="N724" s="278"/>
      <c r="O724" s="278"/>
      <c r="P724" s="278"/>
      <c r="Q724" s="278"/>
      <c r="R724" s="278"/>
      <c r="S724" s="278"/>
      <c r="T724" s="278"/>
      <c r="U724" s="278"/>
      <c r="V724" s="288" t="s">
        <v>972</v>
      </c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>
        <v>31.5</v>
      </c>
      <c r="AG724" s="275">
        <v>31.5</v>
      </c>
      <c r="AH724" s="278"/>
      <c r="AI724" s="278"/>
      <c r="AJ724" s="278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8"/>
      <c r="AV724" s="331"/>
    </row>
    <row r="725" spans="1:48" ht="21" customHeight="1" x14ac:dyDescent="0.25">
      <c r="A725" s="419"/>
      <c r="B725" s="483"/>
      <c r="C725" s="601"/>
      <c r="D725" s="562"/>
      <c r="E725" s="565"/>
      <c r="F725" s="24" t="s">
        <v>19</v>
      </c>
      <c r="G725" s="24" t="s">
        <v>22</v>
      </c>
      <c r="H725" s="24" t="s">
        <v>59</v>
      </c>
      <c r="I725" s="24" t="s">
        <v>746</v>
      </c>
      <c r="J725" s="480"/>
      <c r="K725" s="480"/>
      <c r="L725" s="556"/>
      <c r="M725" s="511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25">SUM(N725:T725)</f>
        <v>0</v>
      </c>
      <c r="V725" s="173" t="s">
        <v>8</v>
      </c>
      <c r="W725" s="94">
        <v>0</v>
      </c>
      <c r="X725" s="94">
        <v>0</v>
      </c>
      <c r="Y725" s="94">
        <v>0</v>
      </c>
      <c r="Z725" s="94">
        <v>0</v>
      </c>
      <c r="AA725" s="94">
        <v>0</v>
      </c>
      <c r="AB725" s="94">
        <v>0</v>
      </c>
      <c r="AC725" s="94">
        <v>0</v>
      </c>
      <c r="AD725" s="94">
        <v>0</v>
      </c>
      <c r="AE725" s="94">
        <v>0</v>
      </c>
      <c r="AF725" s="94">
        <v>0</v>
      </c>
      <c r="AG725" s="94">
        <v>0</v>
      </c>
      <c r="AH725" s="9">
        <v>0</v>
      </c>
      <c r="AI725" s="9">
        <v>0</v>
      </c>
      <c r="AJ725" s="9">
        <v>0</v>
      </c>
      <c r="AK725" s="94">
        <v>0</v>
      </c>
      <c r="AL725" s="94">
        <v>0</v>
      </c>
      <c r="AM725" s="94">
        <v>0</v>
      </c>
      <c r="AN725" s="94">
        <v>0</v>
      </c>
      <c r="AO725" s="94">
        <v>0</v>
      </c>
      <c r="AP725" s="94">
        <v>0</v>
      </c>
      <c r="AQ725" s="94">
        <v>0</v>
      </c>
      <c r="AR725" s="94">
        <v>0</v>
      </c>
      <c r="AS725" s="94">
        <v>0</v>
      </c>
      <c r="AT725" s="94">
        <v>0</v>
      </c>
      <c r="AU725" s="9">
        <v>0</v>
      </c>
      <c r="AV725" s="303"/>
    </row>
    <row r="726" spans="1:48" ht="23.25" customHeight="1" x14ac:dyDescent="0.25">
      <c r="A726" s="419"/>
      <c r="B726" s="483"/>
      <c r="C726" s="601"/>
      <c r="D726" s="562"/>
      <c r="E726" s="565"/>
      <c r="F726" s="485" t="s">
        <v>39</v>
      </c>
      <c r="G726" s="485" t="s">
        <v>21</v>
      </c>
      <c r="H726" s="485" t="s">
        <v>59</v>
      </c>
      <c r="I726" s="485" t="s">
        <v>682</v>
      </c>
      <c r="J726" s="480"/>
      <c r="K726" s="480"/>
      <c r="L726" s="556"/>
      <c r="M726" s="511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205" t="s">
        <v>50</v>
      </c>
      <c r="W726" s="94">
        <v>0</v>
      </c>
      <c r="X726" s="94">
        <v>0</v>
      </c>
      <c r="Y726" s="94">
        <v>0</v>
      </c>
      <c r="Z726" s="94">
        <v>0</v>
      </c>
      <c r="AA726" s="94">
        <v>0</v>
      </c>
      <c r="AB726" s="94">
        <v>0</v>
      </c>
      <c r="AC726" s="94">
        <v>0</v>
      </c>
      <c r="AD726" s="94">
        <v>0</v>
      </c>
      <c r="AE726" s="94">
        <v>0</v>
      </c>
      <c r="AF726" s="94">
        <v>0</v>
      </c>
      <c r="AG726" s="94">
        <v>0</v>
      </c>
      <c r="AH726" s="9">
        <v>0</v>
      </c>
      <c r="AI726" s="9">
        <v>0</v>
      </c>
      <c r="AJ726" s="9">
        <v>0</v>
      </c>
      <c r="AK726" s="94">
        <v>0</v>
      </c>
      <c r="AL726" s="94">
        <v>0</v>
      </c>
      <c r="AM726" s="94">
        <v>0</v>
      </c>
      <c r="AN726" s="94">
        <v>0</v>
      </c>
      <c r="AO726" s="94">
        <v>0</v>
      </c>
      <c r="AP726" s="94">
        <v>0</v>
      </c>
      <c r="AQ726" s="94">
        <v>0</v>
      </c>
      <c r="AR726" s="94">
        <v>0</v>
      </c>
      <c r="AS726" s="94">
        <v>0</v>
      </c>
      <c r="AT726" s="94">
        <v>0</v>
      </c>
      <c r="AU726" s="9">
        <v>0</v>
      </c>
      <c r="AV726" s="303"/>
    </row>
    <row r="727" spans="1:48" x14ac:dyDescent="0.25">
      <c r="A727" s="419"/>
      <c r="B727" s="483"/>
      <c r="C727" s="601"/>
      <c r="D727" s="562"/>
      <c r="E727" s="565"/>
      <c r="F727" s="486"/>
      <c r="G727" s="486"/>
      <c r="H727" s="486"/>
      <c r="I727" s="486"/>
      <c r="J727" s="480"/>
      <c r="K727" s="480"/>
      <c r="L727" s="556"/>
      <c r="M727" s="511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25"/>
        <v>0</v>
      </c>
      <c r="V727" s="205" t="s">
        <v>51</v>
      </c>
      <c r="W727" s="94">
        <v>0</v>
      </c>
      <c r="X727" s="94">
        <v>0</v>
      </c>
      <c r="Y727" s="94">
        <v>0</v>
      </c>
      <c r="Z727" s="94">
        <v>0</v>
      </c>
      <c r="AA727" s="94">
        <v>0</v>
      </c>
      <c r="AB727" s="94">
        <v>0</v>
      </c>
      <c r="AC727" s="94">
        <v>0</v>
      </c>
      <c r="AD727" s="94">
        <v>0</v>
      </c>
      <c r="AE727" s="94">
        <v>0</v>
      </c>
      <c r="AF727" s="94">
        <v>0</v>
      </c>
      <c r="AG727" s="94">
        <v>0</v>
      </c>
      <c r="AH727" s="9">
        <v>0</v>
      </c>
      <c r="AI727" s="9">
        <v>0</v>
      </c>
      <c r="AJ727" s="9">
        <v>0</v>
      </c>
      <c r="AK727" s="94">
        <v>0</v>
      </c>
      <c r="AL727" s="94">
        <v>0</v>
      </c>
      <c r="AM727" s="94">
        <v>0</v>
      </c>
      <c r="AN727" s="94">
        <v>0</v>
      </c>
      <c r="AO727" s="94">
        <v>0</v>
      </c>
      <c r="AP727" s="94">
        <v>0</v>
      </c>
      <c r="AQ727" s="94">
        <v>0</v>
      </c>
      <c r="AR727" s="94">
        <v>0</v>
      </c>
      <c r="AS727" s="94">
        <v>0</v>
      </c>
      <c r="AT727" s="94">
        <v>0</v>
      </c>
      <c r="AU727" s="9">
        <v>0</v>
      </c>
      <c r="AV727" s="303"/>
    </row>
    <row r="728" spans="1:48" ht="15.75" customHeight="1" x14ac:dyDescent="0.25">
      <c r="A728" s="419"/>
      <c r="B728" s="483"/>
      <c r="C728" s="601"/>
      <c r="D728" s="562"/>
      <c r="E728" s="565"/>
      <c r="F728" s="486"/>
      <c r="G728" s="486"/>
      <c r="H728" s="486"/>
      <c r="I728" s="486"/>
      <c r="J728" s="480"/>
      <c r="K728" s="480"/>
      <c r="L728" s="556"/>
      <c r="M728" s="511"/>
      <c r="N728" s="86">
        <v>0</v>
      </c>
      <c r="O728" s="86">
        <v>0</v>
      </c>
      <c r="P728" s="86">
        <v>0</v>
      </c>
      <c r="Q728" s="86">
        <v>0</v>
      </c>
      <c r="R728" s="86">
        <v>0</v>
      </c>
      <c r="S728" s="86">
        <v>0</v>
      </c>
      <c r="T728" s="86">
        <v>0</v>
      </c>
      <c r="U728" s="9">
        <f t="shared" si="325"/>
        <v>0</v>
      </c>
      <c r="V728" s="205" t="s">
        <v>52</v>
      </c>
      <c r="W728" s="192">
        <v>0</v>
      </c>
      <c r="X728" s="192">
        <v>0</v>
      </c>
      <c r="Y728" s="192">
        <v>0</v>
      </c>
      <c r="Z728" s="192">
        <v>0</v>
      </c>
      <c r="AA728" s="192">
        <v>0</v>
      </c>
      <c r="AB728" s="192">
        <v>0</v>
      </c>
      <c r="AC728" s="192">
        <v>0</v>
      </c>
      <c r="AD728" s="192">
        <v>0</v>
      </c>
      <c r="AE728" s="192">
        <v>0</v>
      </c>
      <c r="AF728" s="192">
        <v>0</v>
      </c>
      <c r="AG728" s="192">
        <v>0</v>
      </c>
      <c r="AH728" s="86">
        <v>0</v>
      </c>
      <c r="AI728" s="86">
        <v>0</v>
      </c>
      <c r="AJ728" s="86">
        <v>0</v>
      </c>
      <c r="AK728" s="192">
        <v>0</v>
      </c>
      <c r="AL728" s="192">
        <v>0</v>
      </c>
      <c r="AM728" s="192">
        <v>0</v>
      </c>
      <c r="AN728" s="192">
        <v>0</v>
      </c>
      <c r="AO728" s="192">
        <v>0</v>
      </c>
      <c r="AP728" s="192">
        <v>0</v>
      </c>
      <c r="AQ728" s="192">
        <v>0</v>
      </c>
      <c r="AR728" s="192">
        <v>0</v>
      </c>
      <c r="AS728" s="192">
        <v>0</v>
      </c>
      <c r="AT728" s="192">
        <v>0</v>
      </c>
      <c r="AU728" s="86">
        <v>0</v>
      </c>
      <c r="AV728" s="303"/>
    </row>
    <row r="729" spans="1:48" x14ac:dyDescent="0.25">
      <c r="A729" s="420"/>
      <c r="B729" s="484"/>
      <c r="C729" s="602"/>
      <c r="D729" s="563"/>
      <c r="E729" s="566"/>
      <c r="F729" s="487"/>
      <c r="G729" s="487"/>
      <c r="H729" s="487"/>
      <c r="I729" s="487"/>
      <c r="J729" s="481"/>
      <c r="K729" s="481"/>
      <c r="L729" s="557"/>
      <c r="M729" s="512"/>
      <c r="N729" s="88">
        <f>SUM(N723:N728)</f>
        <v>0</v>
      </c>
      <c r="O729" s="88">
        <f t="shared" ref="O729:T729" si="326">SUM(O723:O728)</f>
        <v>0</v>
      </c>
      <c r="P729" s="88">
        <f t="shared" si="326"/>
        <v>0</v>
      </c>
      <c r="Q729" s="176">
        <f t="shared" si="326"/>
        <v>0</v>
      </c>
      <c r="R729" s="176">
        <f t="shared" si="326"/>
        <v>6.3753209999999996</v>
      </c>
      <c r="S729" s="176">
        <f t="shared" si="326"/>
        <v>0</v>
      </c>
      <c r="T729" s="176">
        <f t="shared" si="326"/>
        <v>0</v>
      </c>
      <c r="U729" s="177">
        <f t="shared" si="325"/>
        <v>6.3753209999999996</v>
      </c>
      <c r="V729" s="178" t="s">
        <v>11</v>
      </c>
      <c r="W729" s="194">
        <f t="shared" ref="W729:AU729" si="327">SUM(W723:W728)</f>
        <v>0</v>
      </c>
      <c r="X729" s="194">
        <f>X723</f>
        <v>0</v>
      </c>
      <c r="Y729" s="194">
        <f t="shared" si="327"/>
        <v>0</v>
      </c>
      <c r="Z729" s="194">
        <f t="shared" si="327"/>
        <v>0</v>
      </c>
      <c r="AA729" s="194">
        <f t="shared" si="327"/>
        <v>0</v>
      </c>
      <c r="AB729" s="194">
        <f t="shared" si="327"/>
        <v>0</v>
      </c>
      <c r="AC729" s="194">
        <f t="shared" si="327"/>
        <v>0</v>
      </c>
      <c r="AD729" s="194">
        <f t="shared" si="327"/>
        <v>0</v>
      </c>
      <c r="AE729" s="194">
        <f t="shared" si="327"/>
        <v>0</v>
      </c>
      <c r="AF729" s="194">
        <f>AF723</f>
        <v>31.5</v>
      </c>
      <c r="AG729" s="194">
        <f t="shared" si="327"/>
        <v>31.5</v>
      </c>
      <c r="AH729" s="176">
        <f t="shared" si="327"/>
        <v>0</v>
      </c>
      <c r="AI729" s="176">
        <f t="shared" si="327"/>
        <v>0</v>
      </c>
      <c r="AJ729" s="176">
        <f t="shared" si="327"/>
        <v>0</v>
      </c>
      <c r="AK729" s="194">
        <f t="shared" si="327"/>
        <v>0</v>
      </c>
      <c r="AL729" s="194">
        <f t="shared" si="327"/>
        <v>0</v>
      </c>
      <c r="AM729" s="194">
        <f t="shared" si="327"/>
        <v>0</v>
      </c>
      <c r="AN729" s="194">
        <f t="shared" si="327"/>
        <v>0</v>
      </c>
      <c r="AO729" s="194">
        <f t="shared" si="327"/>
        <v>0</v>
      </c>
      <c r="AP729" s="194">
        <f t="shared" si="327"/>
        <v>0</v>
      </c>
      <c r="AQ729" s="194">
        <f t="shared" si="327"/>
        <v>0</v>
      </c>
      <c r="AR729" s="194">
        <f t="shared" si="327"/>
        <v>0</v>
      </c>
      <c r="AS729" s="194">
        <f t="shared" si="327"/>
        <v>0</v>
      </c>
      <c r="AT729" s="194">
        <f t="shared" si="327"/>
        <v>0</v>
      </c>
      <c r="AU729" s="176">
        <f t="shared" si="327"/>
        <v>0</v>
      </c>
      <c r="AV729" s="329"/>
    </row>
    <row r="730" spans="1:48" ht="19.5" hidden="1" customHeight="1" x14ac:dyDescent="0.25">
      <c r="A730" s="503" t="s">
        <v>641</v>
      </c>
      <c r="B730" s="504"/>
      <c r="C730" s="504"/>
      <c r="D730" s="504"/>
      <c r="E730" s="504"/>
      <c r="F730" s="504"/>
      <c r="G730" s="504"/>
      <c r="H730" s="504"/>
      <c r="I730" s="504"/>
      <c r="J730" s="504"/>
      <c r="K730" s="504"/>
      <c r="L730" s="504"/>
      <c r="M730" s="504"/>
      <c r="N730" s="504"/>
      <c r="O730" s="504"/>
      <c r="P730" s="504"/>
      <c r="Q730" s="504"/>
      <c r="R730" s="504"/>
      <c r="S730" s="504"/>
      <c r="T730" s="504"/>
      <c r="U730" s="504"/>
      <c r="V730" s="504"/>
      <c r="W730" s="505"/>
      <c r="X730" s="505"/>
      <c r="Y730" s="505"/>
      <c r="Z730" s="505"/>
      <c r="AA730" s="505"/>
      <c r="AB730" s="505"/>
      <c r="AC730" s="505"/>
      <c r="AD730" s="505"/>
      <c r="AE730" s="505"/>
      <c r="AF730" s="505"/>
      <c r="AG730" s="505"/>
      <c r="AH730" s="505"/>
      <c r="AI730" s="505"/>
      <c r="AJ730" s="505"/>
      <c r="AK730" s="505"/>
      <c r="AL730" s="505"/>
      <c r="AM730" s="505"/>
      <c r="AN730" s="505"/>
      <c r="AO730" s="505"/>
      <c r="AP730" s="505"/>
      <c r="AQ730" s="505"/>
      <c r="AR730" s="505"/>
      <c r="AS730" s="505"/>
      <c r="AT730" s="505"/>
      <c r="AU730" s="505"/>
      <c r="AV730" s="506"/>
    </row>
    <row r="731" spans="1:48" hidden="1" x14ac:dyDescent="0.25">
      <c r="A731" s="543" t="s">
        <v>642</v>
      </c>
      <c r="B731" s="544"/>
      <c r="C731" s="544"/>
      <c r="D731" s="544"/>
      <c r="E731" s="544"/>
      <c r="F731" s="544"/>
      <c r="G731" s="544"/>
      <c r="H731" s="544"/>
      <c r="I731" s="544"/>
      <c r="J731" s="544"/>
      <c r="K731" s="544"/>
      <c r="L731" s="544"/>
      <c r="M731" s="544"/>
      <c r="N731" s="544"/>
      <c r="O731" s="544"/>
      <c r="P731" s="544"/>
      <c r="Q731" s="544"/>
      <c r="R731" s="544"/>
      <c r="S731" s="544"/>
      <c r="T731" s="544"/>
      <c r="U731" s="544"/>
      <c r="V731" s="545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89"/>
      <c r="AI731" s="189"/>
      <c r="AJ731" s="189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89"/>
      <c r="AV731" s="303"/>
    </row>
    <row r="732" spans="1:48" ht="15.75" hidden="1" customHeight="1" x14ac:dyDescent="0.25">
      <c r="B732" s="491" t="s">
        <v>45</v>
      </c>
      <c r="C732" s="492"/>
      <c r="D732" s="492"/>
      <c r="E732" s="492"/>
      <c r="F732" s="492"/>
      <c r="G732" s="492"/>
      <c r="H732" s="492"/>
      <c r="I732" s="492"/>
      <c r="J732" s="492"/>
      <c r="K732" s="492"/>
      <c r="L732" s="492"/>
      <c r="M732" s="493"/>
      <c r="N732" s="86"/>
      <c r="O732" s="86"/>
      <c r="P732" s="86"/>
      <c r="Q732" s="86"/>
      <c r="R732" s="86"/>
      <c r="S732" s="86"/>
      <c r="T732" s="86"/>
      <c r="U732" s="9"/>
      <c r="V732" s="173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89"/>
      <c r="AI732" s="189"/>
      <c r="AJ732" s="189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89"/>
      <c r="AV732" s="303"/>
    </row>
    <row r="733" spans="1:48" hidden="1" x14ac:dyDescent="0.25">
      <c r="A733" s="547"/>
      <c r="B733" s="548"/>
      <c r="C733" s="548"/>
      <c r="D733" s="548"/>
      <c r="E733" s="549"/>
      <c r="F733" s="46"/>
      <c r="G733" s="46"/>
      <c r="H733" s="46"/>
      <c r="I733" s="46"/>
      <c r="J733" s="46"/>
      <c r="K733" s="46"/>
      <c r="L733" s="46"/>
      <c r="M733" s="46"/>
      <c r="N733" s="86">
        <f t="shared" ref="N733:U733" si="328">N723+N716+N710+N704+N698+N690+N682+N674+N668+N662+N656+N650</f>
        <v>4.2690219999999997</v>
      </c>
      <c r="O733" s="86">
        <f t="shared" si="328"/>
        <v>7.4527700000000001</v>
      </c>
      <c r="P733" s="86">
        <f t="shared" si="328"/>
        <v>4.8083999999999989</v>
      </c>
      <c r="Q733" s="86">
        <f t="shared" si="328"/>
        <v>81.437422000000012</v>
      </c>
      <c r="R733" s="86">
        <f t="shared" si="328"/>
        <v>45.308654500000003</v>
      </c>
      <c r="S733" s="86">
        <f t="shared" si="328"/>
        <v>7.3750000000000009E-4</v>
      </c>
      <c r="T733" s="86">
        <f t="shared" si="328"/>
        <v>7.3750000000000009E-4</v>
      </c>
      <c r="U733" s="86">
        <f t="shared" si="328"/>
        <v>143.27774350000001</v>
      </c>
      <c r="V733" s="173" t="s">
        <v>3</v>
      </c>
      <c r="W733" s="192">
        <f t="shared" ref="W733:AU733" si="329">W723+W716+W710+W704+W698+W690+W682+W674+W668+W662+W656+W650</f>
        <v>81437.72</v>
      </c>
      <c r="X733" s="192">
        <f t="shared" si="329"/>
        <v>1153.172</v>
      </c>
      <c r="Y733" s="192">
        <f t="shared" si="329"/>
        <v>0</v>
      </c>
      <c r="Z733" s="192">
        <f t="shared" si="329"/>
        <v>0</v>
      </c>
      <c r="AA733" s="192">
        <f t="shared" si="329"/>
        <v>0</v>
      </c>
      <c r="AB733" s="192">
        <f t="shared" si="329"/>
        <v>0</v>
      </c>
      <c r="AC733" s="192">
        <f t="shared" si="329"/>
        <v>0</v>
      </c>
      <c r="AD733" s="192">
        <f t="shared" si="329"/>
        <v>0</v>
      </c>
      <c r="AE733" s="192">
        <f t="shared" si="329"/>
        <v>0</v>
      </c>
      <c r="AF733" s="192">
        <f t="shared" si="329"/>
        <v>31.5</v>
      </c>
      <c r="AG733" s="192">
        <f t="shared" si="329"/>
        <v>0</v>
      </c>
      <c r="AH733" s="86">
        <f t="shared" si="329"/>
        <v>0</v>
      </c>
      <c r="AI733" s="86">
        <f t="shared" si="329"/>
        <v>0</v>
      </c>
      <c r="AJ733" s="86">
        <f t="shared" si="329"/>
        <v>0</v>
      </c>
      <c r="AK733" s="192">
        <f t="shared" si="329"/>
        <v>0</v>
      </c>
      <c r="AL733" s="192">
        <f t="shared" si="329"/>
        <v>0</v>
      </c>
      <c r="AM733" s="192">
        <f t="shared" si="329"/>
        <v>0</v>
      </c>
      <c r="AN733" s="192">
        <f t="shared" si="329"/>
        <v>0</v>
      </c>
      <c r="AO733" s="192">
        <f t="shared" si="329"/>
        <v>0</v>
      </c>
      <c r="AP733" s="192">
        <f t="shared" si="329"/>
        <v>0</v>
      </c>
      <c r="AQ733" s="192">
        <f t="shared" si="329"/>
        <v>0</v>
      </c>
      <c r="AR733" s="192">
        <f t="shared" si="329"/>
        <v>0</v>
      </c>
      <c r="AS733" s="192">
        <f t="shared" si="329"/>
        <v>0</v>
      </c>
      <c r="AT733" s="192">
        <f t="shared" si="329"/>
        <v>0</v>
      </c>
      <c r="AU733" s="86">
        <f t="shared" si="329"/>
        <v>0</v>
      </c>
      <c r="AV733" s="303"/>
    </row>
    <row r="734" spans="1:48" ht="15.75" hidden="1" customHeight="1" x14ac:dyDescent="0.25">
      <c r="A734" s="550"/>
      <c r="B734" s="551"/>
      <c r="C734" s="551"/>
      <c r="D734" s="551"/>
      <c r="E734" s="552"/>
      <c r="F734" s="46"/>
      <c r="G734" s="46"/>
      <c r="H734" s="46"/>
      <c r="I734" s="46"/>
      <c r="J734" s="46"/>
      <c r="K734" s="46"/>
      <c r="L734" s="46"/>
      <c r="M734" s="46"/>
      <c r="N734" s="86">
        <f t="shared" ref="N734:U738" si="330">N725+N718+N711+N705+N699+N693+N683+N676+N669+N663+N657+N651</f>
        <v>0</v>
      </c>
      <c r="O734" s="86">
        <f t="shared" si="330"/>
        <v>0</v>
      </c>
      <c r="P734" s="86">
        <f t="shared" si="330"/>
        <v>0</v>
      </c>
      <c r="Q734" s="86">
        <f t="shared" si="330"/>
        <v>0</v>
      </c>
      <c r="R734" s="86">
        <f t="shared" si="330"/>
        <v>0</v>
      </c>
      <c r="S734" s="86">
        <f t="shared" si="330"/>
        <v>0</v>
      </c>
      <c r="T734" s="86">
        <f t="shared" si="330"/>
        <v>0</v>
      </c>
      <c r="U734" s="86">
        <f t="shared" si="330"/>
        <v>0</v>
      </c>
      <c r="V734" s="173" t="s">
        <v>8</v>
      </c>
      <c r="W734" s="192">
        <f t="shared" ref="W734:AU738" si="331">W725+W718+W711+W705+W699+W693+W683+W676+W669+W663+W657+W651</f>
        <v>0</v>
      </c>
      <c r="X734" s="192">
        <f t="shared" si="331"/>
        <v>0</v>
      </c>
      <c r="Y734" s="192">
        <f t="shared" si="331"/>
        <v>0</v>
      </c>
      <c r="Z734" s="192">
        <f t="shared" si="331"/>
        <v>0</v>
      </c>
      <c r="AA734" s="192">
        <f t="shared" si="331"/>
        <v>0</v>
      </c>
      <c r="AB734" s="192">
        <f t="shared" si="331"/>
        <v>0</v>
      </c>
      <c r="AC734" s="192">
        <f t="shared" si="331"/>
        <v>0</v>
      </c>
      <c r="AD734" s="192">
        <f t="shared" si="331"/>
        <v>0</v>
      </c>
      <c r="AE734" s="192">
        <f t="shared" si="331"/>
        <v>0</v>
      </c>
      <c r="AF734" s="192">
        <f t="shared" si="331"/>
        <v>0</v>
      </c>
      <c r="AG734" s="192">
        <f t="shared" si="331"/>
        <v>0</v>
      </c>
      <c r="AH734" s="86">
        <f t="shared" si="331"/>
        <v>0</v>
      </c>
      <c r="AI734" s="86">
        <f t="shared" si="331"/>
        <v>0</v>
      </c>
      <c r="AJ734" s="86">
        <f t="shared" si="331"/>
        <v>0</v>
      </c>
      <c r="AK734" s="192">
        <f t="shared" si="331"/>
        <v>0</v>
      </c>
      <c r="AL734" s="192">
        <f t="shared" si="331"/>
        <v>0</v>
      </c>
      <c r="AM734" s="192">
        <f t="shared" si="331"/>
        <v>0</v>
      </c>
      <c r="AN734" s="192">
        <f t="shared" si="331"/>
        <v>0</v>
      </c>
      <c r="AO734" s="192">
        <f t="shared" si="331"/>
        <v>0</v>
      </c>
      <c r="AP734" s="192">
        <f t="shared" si="331"/>
        <v>0</v>
      </c>
      <c r="AQ734" s="192">
        <f t="shared" si="331"/>
        <v>0</v>
      </c>
      <c r="AR734" s="192">
        <f t="shared" si="331"/>
        <v>0</v>
      </c>
      <c r="AS734" s="192">
        <f t="shared" si="331"/>
        <v>0</v>
      </c>
      <c r="AT734" s="192">
        <f t="shared" si="331"/>
        <v>0</v>
      </c>
      <c r="AU734" s="86">
        <f t="shared" si="331"/>
        <v>0</v>
      </c>
      <c r="AV734" s="303"/>
    </row>
    <row r="735" spans="1:48" ht="31.5" hidden="1" x14ac:dyDescent="0.25">
      <c r="A735" s="550"/>
      <c r="B735" s="551"/>
      <c r="C735" s="551"/>
      <c r="D735" s="551"/>
      <c r="E735" s="552"/>
      <c r="F735" s="46"/>
      <c r="G735" s="46"/>
      <c r="H735" s="46"/>
      <c r="I735" s="46"/>
      <c r="J735" s="46"/>
      <c r="K735" s="46"/>
      <c r="L735" s="46"/>
      <c r="M735" s="46"/>
      <c r="N735" s="86">
        <f t="shared" si="330"/>
        <v>0</v>
      </c>
      <c r="O735" s="86">
        <f t="shared" si="330"/>
        <v>0</v>
      </c>
      <c r="P735" s="86">
        <f t="shared" si="330"/>
        <v>0</v>
      </c>
      <c r="Q735" s="86">
        <f t="shared" si="330"/>
        <v>0</v>
      </c>
      <c r="R735" s="86">
        <f t="shared" si="330"/>
        <v>0</v>
      </c>
      <c r="S735" s="86">
        <f t="shared" si="330"/>
        <v>0</v>
      </c>
      <c r="T735" s="86">
        <f t="shared" si="330"/>
        <v>0</v>
      </c>
      <c r="U735" s="86">
        <f t="shared" si="330"/>
        <v>0</v>
      </c>
      <c r="V735" s="173" t="s">
        <v>50</v>
      </c>
      <c r="W735" s="192">
        <f t="shared" si="331"/>
        <v>0</v>
      </c>
      <c r="X735" s="192">
        <f t="shared" si="331"/>
        <v>0</v>
      </c>
      <c r="Y735" s="192">
        <f t="shared" si="331"/>
        <v>0</v>
      </c>
      <c r="Z735" s="192">
        <f t="shared" si="331"/>
        <v>0</v>
      </c>
      <c r="AA735" s="192">
        <f t="shared" si="331"/>
        <v>0</v>
      </c>
      <c r="AB735" s="192">
        <f t="shared" si="331"/>
        <v>0</v>
      </c>
      <c r="AC735" s="192">
        <f t="shared" si="331"/>
        <v>0</v>
      </c>
      <c r="AD735" s="192">
        <f t="shared" si="331"/>
        <v>0</v>
      </c>
      <c r="AE735" s="192">
        <f t="shared" si="331"/>
        <v>0</v>
      </c>
      <c r="AF735" s="192">
        <f t="shared" si="331"/>
        <v>0</v>
      </c>
      <c r="AG735" s="192">
        <f t="shared" si="331"/>
        <v>0</v>
      </c>
      <c r="AH735" s="86">
        <f t="shared" si="331"/>
        <v>0</v>
      </c>
      <c r="AI735" s="86">
        <f t="shared" si="331"/>
        <v>0</v>
      </c>
      <c r="AJ735" s="86">
        <f t="shared" si="331"/>
        <v>0</v>
      </c>
      <c r="AK735" s="192">
        <f t="shared" si="331"/>
        <v>0</v>
      </c>
      <c r="AL735" s="192">
        <f t="shared" si="331"/>
        <v>0</v>
      </c>
      <c r="AM735" s="192">
        <f t="shared" si="331"/>
        <v>0</v>
      </c>
      <c r="AN735" s="192">
        <f t="shared" si="331"/>
        <v>0</v>
      </c>
      <c r="AO735" s="192">
        <f t="shared" si="331"/>
        <v>0</v>
      </c>
      <c r="AP735" s="192">
        <f t="shared" si="331"/>
        <v>0</v>
      </c>
      <c r="AQ735" s="192">
        <f t="shared" si="331"/>
        <v>0</v>
      </c>
      <c r="AR735" s="192">
        <f t="shared" si="331"/>
        <v>0</v>
      </c>
      <c r="AS735" s="192">
        <f t="shared" si="331"/>
        <v>0</v>
      </c>
      <c r="AT735" s="192">
        <f t="shared" si="331"/>
        <v>0</v>
      </c>
      <c r="AU735" s="86">
        <f t="shared" si="331"/>
        <v>0</v>
      </c>
      <c r="AV735" s="303"/>
    </row>
    <row r="736" spans="1:48" hidden="1" x14ac:dyDescent="0.25">
      <c r="A736" s="550"/>
      <c r="B736" s="551"/>
      <c r="C736" s="551"/>
      <c r="D736" s="551"/>
      <c r="E736" s="552"/>
      <c r="F736" s="46"/>
      <c r="G736" s="46"/>
      <c r="H736" s="46"/>
      <c r="I736" s="46"/>
      <c r="J736" s="46"/>
      <c r="K736" s="46"/>
      <c r="L736" s="46"/>
      <c r="M736" s="46"/>
      <c r="N736" s="86">
        <f t="shared" si="330"/>
        <v>0</v>
      </c>
      <c r="O736" s="86">
        <f t="shared" si="330"/>
        <v>0</v>
      </c>
      <c r="P736" s="86">
        <f t="shared" si="330"/>
        <v>0</v>
      </c>
      <c r="Q736" s="86">
        <f t="shared" si="330"/>
        <v>0</v>
      </c>
      <c r="R736" s="86">
        <f t="shared" si="330"/>
        <v>0</v>
      </c>
      <c r="S736" s="86">
        <f t="shared" si="330"/>
        <v>0</v>
      </c>
      <c r="T736" s="86">
        <f t="shared" si="330"/>
        <v>0</v>
      </c>
      <c r="U736" s="86">
        <f t="shared" si="330"/>
        <v>0</v>
      </c>
      <c r="V736" s="173" t="s">
        <v>51</v>
      </c>
      <c r="W736" s="192">
        <f t="shared" si="331"/>
        <v>0</v>
      </c>
      <c r="X736" s="192">
        <f t="shared" si="331"/>
        <v>0</v>
      </c>
      <c r="Y736" s="192">
        <f t="shared" si="331"/>
        <v>0</v>
      </c>
      <c r="Z736" s="192">
        <f t="shared" si="331"/>
        <v>0</v>
      </c>
      <c r="AA736" s="192">
        <f t="shared" si="331"/>
        <v>0</v>
      </c>
      <c r="AB736" s="192">
        <f t="shared" si="331"/>
        <v>0</v>
      </c>
      <c r="AC736" s="192">
        <f t="shared" si="331"/>
        <v>0</v>
      </c>
      <c r="AD736" s="192">
        <f t="shared" si="331"/>
        <v>0</v>
      </c>
      <c r="AE736" s="192">
        <f t="shared" si="331"/>
        <v>0</v>
      </c>
      <c r="AF736" s="192">
        <f t="shared" si="331"/>
        <v>0</v>
      </c>
      <c r="AG736" s="192">
        <f t="shared" si="331"/>
        <v>0</v>
      </c>
      <c r="AH736" s="86">
        <f t="shared" si="331"/>
        <v>0</v>
      </c>
      <c r="AI736" s="86">
        <f t="shared" si="331"/>
        <v>0</v>
      </c>
      <c r="AJ736" s="86">
        <f t="shared" si="331"/>
        <v>0</v>
      </c>
      <c r="AK736" s="192">
        <f t="shared" si="331"/>
        <v>0</v>
      </c>
      <c r="AL736" s="192">
        <f t="shared" si="331"/>
        <v>0</v>
      </c>
      <c r="AM736" s="192">
        <f t="shared" si="331"/>
        <v>0</v>
      </c>
      <c r="AN736" s="192">
        <f t="shared" si="331"/>
        <v>0</v>
      </c>
      <c r="AO736" s="192">
        <f t="shared" si="331"/>
        <v>0</v>
      </c>
      <c r="AP736" s="192">
        <f t="shared" si="331"/>
        <v>0</v>
      </c>
      <c r="AQ736" s="192">
        <f t="shared" si="331"/>
        <v>0</v>
      </c>
      <c r="AR736" s="192">
        <f t="shared" si="331"/>
        <v>0</v>
      </c>
      <c r="AS736" s="192">
        <f t="shared" si="331"/>
        <v>0</v>
      </c>
      <c r="AT736" s="192">
        <f t="shared" si="331"/>
        <v>0</v>
      </c>
      <c r="AU736" s="86">
        <f t="shared" si="331"/>
        <v>0</v>
      </c>
      <c r="AV736" s="303"/>
    </row>
    <row r="737" spans="1:48" hidden="1" x14ac:dyDescent="0.25">
      <c r="A737" s="550"/>
      <c r="B737" s="551"/>
      <c r="C737" s="551"/>
      <c r="D737" s="551"/>
      <c r="E737" s="552"/>
      <c r="F737" s="46"/>
      <c r="G737" s="46"/>
      <c r="H737" s="46"/>
      <c r="I737" s="46"/>
      <c r="J737" s="46"/>
      <c r="K737" s="46"/>
      <c r="L737" s="46"/>
      <c r="M737" s="46"/>
      <c r="N737" s="86">
        <f t="shared" si="330"/>
        <v>1.2467699999999999</v>
      </c>
      <c r="O737" s="86">
        <f t="shared" si="330"/>
        <v>0</v>
      </c>
      <c r="P737" s="86">
        <f t="shared" si="330"/>
        <v>0</v>
      </c>
      <c r="Q737" s="86">
        <f t="shared" si="330"/>
        <v>0</v>
      </c>
      <c r="R737" s="86">
        <f t="shared" si="330"/>
        <v>0</v>
      </c>
      <c r="S737" s="86">
        <f t="shared" si="330"/>
        <v>0</v>
      </c>
      <c r="T737" s="86">
        <f t="shared" si="330"/>
        <v>0</v>
      </c>
      <c r="U737" s="86">
        <f t="shared" si="330"/>
        <v>1.2467699999999999</v>
      </c>
      <c r="V737" s="173" t="s">
        <v>52</v>
      </c>
      <c r="W737" s="192">
        <f t="shared" si="331"/>
        <v>0</v>
      </c>
      <c r="X737" s="192">
        <f t="shared" si="331"/>
        <v>0</v>
      </c>
      <c r="Y737" s="192">
        <f t="shared" si="331"/>
        <v>0</v>
      </c>
      <c r="Z737" s="192">
        <f t="shared" si="331"/>
        <v>0</v>
      </c>
      <c r="AA737" s="192">
        <f t="shared" si="331"/>
        <v>0</v>
      </c>
      <c r="AB737" s="192">
        <f t="shared" si="331"/>
        <v>0</v>
      </c>
      <c r="AC737" s="192">
        <f t="shared" si="331"/>
        <v>0</v>
      </c>
      <c r="AD737" s="192">
        <f t="shared" si="331"/>
        <v>0</v>
      </c>
      <c r="AE737" s="192">
        <f t="shared" si="331"/>
        <v>0</v>
      </c>
      <c r="AF737" s="192">
        <f t="shared" si="331"/>
        <v>0</v>
      </c>
      <c r="AG737" s="192">
        <f t="shared" si="331"/>
        <v>0</v>
      </c>
      <c r="AH737" s="86">
        <f t="shared" si="331"/>
        <v>0</v>
      </c>
      <c r="AI737" s="86">
        <f t="shared" si="331"/>
        <v>0</v>
      </c>
      <c r="AJ737" s="86">
        <f t="shared" si="331"/>
        <v>0</v>
      </c>
      <c r="AK737" s="192">
        <f t="shared" si="331"/>
        <v>0</v>
      </c>
      <c r="AL737" s="192">
        <f t="shared" si="331"/>
        <v>0</v>
      </c>
      <c r="AM737" s="192">
        <f t="shared" si="331"/>
        <v>0</v>
      </c>
      <c r="AN737" s="192">
        <f t="shared" si="331"/>
        <v>0</v>
      </c>
      <c r="AO737" s="192">
        <f t="shared" si="331"/>
        <v>0</v>
      </c>
      <c r="AP737" s="192">
        <f t="shared" si="331"/>
        <v>0</v>
      </c>
      <c r="AQ737" s="192">
        <f t="shared" si="331"/>
        <v>0</v>
      </c>
      <c r="AR737" s="192">
        <f t="shared" si="331"/>
        <v>0</v>
      </c>
      <c r="AS737" s="192">
        <f t="shared" si="331"/>
        <v>0</v>
      </c>
      <c r="AT737" s="192">
        <f t="shared" si="331"/>
        <v>0</v>
      </c>
      <c r="AU737" s="86">
        <f t="shared" si="331"/>
        <v>0</v>
      </c>
      <c r="AV737" s="303"/>
    </row>
    <row r="738" spans="1:48" s="96" customFormat="1" hidden="1" x14ac:dyDescent="0.25">
      <c r="A738" s="553"/>
      <c r="B738" s="554"/>
      <c r="C738" s="554"/>
      <c r="D738" s="554"/>
      <c r="E738" s="555"/>
      <c r="F738" s="183"/>
      <c r="G738" s="183"/>
      <c r="H738" s="183"/>
      <c r="I738" s="183"/>
      <c r="J738" s="183"/>
      <c r="K738" s="183"/>
      <c r="L738" s="88">
        <f>L723+L716+L710+L704+L698+L690+L682+L674+L668+L662+L656+L650</f>
        <v>151.61799999999999</v>
      </c>
      <c r="M738" s="88">
        <f>M723+M716+M710+M704+M698+M690+M682+M674+M668+M662+M656+M650</f>
        <v>126.74755150000001</v>
      </c>
      <c r="N738" s="88">
        <f t="shared" si="330"/>
        <v>5.5157920000000003</v>
      </c>
      <c r="O738" s="88">
        <f t="shared" si="330"/>
        <v>7.4527700000000001</v>
      </c>
      <c r="P738" s="88">
        <f t="shared" si="330"/>
        <v>4.8083999999999989</v>
      </c>
      <c r="Q738" s="186">
        <f t="shared" si="330"/>
        <v>81.437422000000012</v>
      </c>
      <c r="R738" s="186">
        <f t="shared" si="330"/>
        <v>45.308654500000003</v>
      </c>
      <c r="S738" s="186">
        <f t="shared" si="330"/>
        <v>7.3750000000000009E-4</v>
      </c>
      <c r="T738" s="186">
        <f t="shared" si="330"/>
        <v>7.3750000000000009E-4</v>
      </c>
      <c r="U738" s="186">
        <f t="shared" si="330"/>
        <v>144.52451350000001</v>
      </c>
      <c r="V738" s="178" t="s">
        <v>11</v>
      </c>
      <c r="W738" s="201">
        <f t="shared" si="331"/>
        <v>81437.72</v>
      </c>
      <c r="X738" s="201">
        <f t="shared" si="331"/>
        <v>1153.172</v>
      </c>
      <c r="Y738" s="201">
        <f t="shared" si="331"/>
        <v>0</v>
      </c>
      <c r="Z738" s="201">
        <f t="shared" si="331"/>
        <v>0</v>
      </c>
      <c r="AA738" s="201">
        <f t="shared" si="331"/>
        <v>0</v>
      </c>
      <c r="AB738" s="201">
        <f t="shared" si="331"/>
        <v>0</v>
      </c>
      <c r="AC738" s="201">
        <f t="shared" si="331"/>
        <v>0</v>
      </c>
      <c r="AD738" s="201">
        <f t="shared" si="331"/>
        <v>0</v>
      </c>
      <c r="AE738" s="201">
        <f t="shared" si="331"/>
        <v>0</v>
      </c>
      <c r="AF738" s="201">
        <f t="shared" si="331"/>
        <v>31.5</v>
      </c>
      <c r="AG738" s="201">
        <f t="shared" si="331"/>
        <v>31.5</v>
      </c>
      <c r="AH738" s="202">
        <f t="shared" si="331"/>
        <v>0</v>
      </c>
      <c r="AI738" s="202">
        <f t="shared" si="331"/>
        <v>0</v>
      </c>
      <c r="AJ738" s="202">
        <f t="shared" si="331"/>
        <v>0</v>
      </c>
      <c r="AK738" s="201">
        <f t="shared" si="331"/>
        <v>0</v>
      </c>
      <c r="AL738" s="201">
        <f t="shared" si="331"/>
        <v>0</v>
      </c>
      <c r="AM738" s="201">
        <f t="shared" si="331"/>
        <v>0</v>
      </c>
      <c r="AN738" s="201">
        <f t="shared" si="331"/>
        <v>0</v>
      </c>
      <c r="AO738" s="201">
        <f t="shared" si="331"/>
        <v>0</v>
      </c>
      <c r="AP738" s="201">
        <f t="shared" si="331"/>
        <v>0</v>
      </c>
      <c r="AQ738" s="201">
        <f t="shared" si="331"/>
        <v>0</v>
      </c>
      <c r="AR738" s="201">
        <f t="shared" si="331"/>
        <v>0</v>
      </c>
      <c r="AS738" s="201">
        <f t="shared" si="331"/>
        <v>0</v>
      </c>
      <c r="AT738" s="201">
        <f t="shared" si="331"/>
        <v>0</v>
      </c>
      <c r="AU738" s="202">
        <f t="shared" si="331"/>
        <v>0</v>
      </c>
      <c r="AV738" s="333"/>
    </row>
    <row r="739" spans="1:48" ht="15.75" hidden="1" customHeight="1" x14ac:dyDescent="0.25">
      <c r="A739" s="179"/>
      <c r="B739" s="572" t="s">
        <v>747</v>
      </c>
      <c r="C739" s="573"/>
      <c r="D739" s="573"/>
      <c r="E739" s="573"/>
      <c r="F739" s="573"/>
      <c r="G739" s="573"/>
      <c r="H739" s="573"/>
      <c r="I739" s="573"/>
      <c r="J739" s="573"/>
      <c r="K739" s="573"/>
      <c r="L739" s="573"/>
      <c r="M739" s="573"/>
      <c r="N739" s="573"/>
      <c r="O739" s="573"/>
      <c r="P739" s="573"/>
      <c r="Q739" s="573"/>
      <c r="R739" s="573"/>
      <c r="S739" s="573"/>
      <c r="T739" s="573"/>
      <c r="U739" s="573"/>
      <c r="V739" s="573"/>
      <c r="W739" s="408"/>
      <c r="X739" s="408"/>
      <c r="Y739" s="408"/>
      <c r="Z739" s="408"/>
      <c r="AA739" s="408"/>
      <c r="AB739" s="408"/>
      <c r="AC739" s="408"/>
      <c r="AD739" s="408"/>
      <c r="AE739" s="408"/>
      <c r="AF739" s="408"/>
      <c r="AG739" s="408"/>
      <c r="AH739" s="408"/>
      <c r="AI739" s="408"/>
      <c r="AJ739" s="408"/>
      <c r="AK739" s="408"/>
      <c r="AL739" s="408"/>
      <c r="AM739" s="408"/>
      <c r="AN739" s="408"/>
      <c r="AO739" s="408"/>
      <c r="AP739" s="408"/>
      <c r="AQ739" s="408"/>
      <c r="AR739" s="408"/>
      <c r="AS739" s="408"/>
      <c r="AT739" s="408"/>
      <c r="AU739" s="408"/>
      <c r="AV739" s="409"/>
    </row>
    <row r="740" spans="1:48" ht="15.75" hidden="1" customHeight="1" x14ac:dyDescent="0.25">
      <c r="A740" s="179"/>
      <c r="B740" s="572" t="s">
        <v>748</v>
      </c>
      <c r="C740" s="573"/>
      <c r="D740" s="573"/>
      <c r="E740" s="573"/>
      <c r="F740" s="573"/>
      <c r="G740" s="573"/>
      <c r="H740" s="573"/>
      <c r="I740" s="573"/>
      <c r="J740" s="573"/>
      <c r="K740" s="573"/>
      <c r="L740" s="573"/>
      <c r="M740" s="573"/>
      <c r="N740" s="573"/>
      <c r="O740" s="573"/>
      <c r="P740" s="573"/>
      <c r="Q740" s="573"/>
      <c r="R740" s="573"/>
      <c r="S740" s="573"/>
      <c r="T740" s="573"/>
      <c r="U740" s="573"/>
      <c r="V740" s="573"/>
      <c r="W740" s="408"/>
      <c r="X740" s="408"/>
      <c r="Y740" s="408"/>
      <c r="Z740" s="408"/>
      <c r="AA740" s="408"/>
      <c r="AB740" s="408"/>
      <c r="AC740" s="408"/>
      <c r="AD740" s="408"/>
      <c r="AE740" s="408"/>
      <c r="AF740" s="408"/>
      <c r="AG740" s="408"/>
      <c r="AH740" s="408"/>
      <c r="AI740" s="408"/>
      <c r="AJ740" s="408"/>
      <c r="AK740" s="408"/>
      <c r="AL740" s="408"/>
      <c r="AM740" s="408"/>
      <c r="AN740" s="408"/>
      <c r="AO740" s="408"/>
      <c r="AP740" s="408"/>
      <c r="AQ740" s="408"/>
      <c r="AR740" s="408"/>
      <c r="AS740" s="408"/>
      <c r="AT740" s="408"/>
      <c r="AU740" s="408"/>
      <c r="AV740" s="409"/>
    </row>
    <row r="741" spans="1:48" ht="19.5" hidden="1" customHeight="1" x14ac:dyDescent="0.25">
      <c r="A741" s="503" t="s">
        <v>626</v>
      </c>
      <c r="B741" s="504"/>
      <c r="C741" s="504"/>
      <c r="D741" s="504"/>
      <c r="E741" s="504"/>
      <c r="F741" s="504"/>
      <c r="G741" s="504"/>
      <c r="H741" s="504"/>
      <c r="I741" s="504"/>
      <c r="J741" s="504"/>
      <c r="K741" s="504"/>
      <c r="L741" s="504"/>
      <c r="M741" s="504"/>
      <c r="N741" s="504"/>
      <c r="O741" s="504"/>
      <c r="P741" s="504"/>
      <c r="Q741" s="504"/>
      <c r="R741" s="504"/>
      <c r="S741" s="504"/>
      <c r="T741" s="504"/>
      <c r="U741" s="504"/>
      <c r="V741" s="504"/>
      <c r="W741" s="505"/>
      <c r="X741" s="505"/>
      <c r="Y741" s="505"/>
      <c r="Z741" s="505"/>
      <c r="AA741" s="505"/>
      <c r="AB741" s="505"/>
      <c r="AC741" s="505"/>
      <c r="AD741" s="505"/>
      <c r="AE741" s="505"/>
      <c r="AF741" s="505"/>
      <c r="AG741" s="505"/>
      <c r="AH741" s="505"/>
      <c r="AI741" s="505"/>
      <c r="AJ741" s="505"/>
      <c r="AK741" s="505"/>
      <c r="AL741" s="505"/>
      <c r="AM741" s="505"/>
      <c r="AN741" s="505"/>
      <c r="AO741" s="505"/>
      <c r="AP741" s="505"/>
      <c r="AQ741" s="505"/>
      <c r="AR741" s="505"/>
      <c r="AS741" s="505"/>
      <c r="AT741" s="505"/>
      <c r="AU741" s="505"/>
      <c r="AV741" s="506"/>
    </row>
    <row r="742" spans="1:48" ht="15.75" customHeight="1" x14ac:dyDescent="0.25">
      <c r="A742" s="528" t="s">
        <v>53</v>
      </c>
      <c r="B742" s="482" t="s">
        <v>749</v>
      </c>
      <c r="C742" s="600" t="s">
        <v>203</v>
      </c>
      <c r="D742" s="561" t="s">
        <v>660</v>
      </c>
      <c r="E742" s="564" t="s">
        <v>750</v>
      </c>
      <c r="F742" s="6" t="s">
        <v>18</v>
      </c>
      <c r="G742" s="6" t="s">
        <v>20</v>
      </c>
      <c r="H742" s="6" t="s">
        <v>377</v>
      </c>
      <c r="I742" s="6" t="s">
        <v>751</v>
      </c>
      <c r="J742" s="479">
        <v>2023</v>
      </c>
      <c r="K742" s="479">
        <v>2023</v>
      </c>
      <c r="L742" s="488">
        <v>4.9589999999999996</v>
      </c>
      <c r="M742" s="510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205" t="s">
        <v>3</v>
      </c>
      <c r="W742" s="94">
        <v>0</v>
      </c>
      <c r="X742" s="94">
        <v>0</v>
      </c>
      <c r="Y742" s="94">
        <v>0</v>
      </c>
      <c r="Z742" s="94">
        <v>0</v>
      </c>
      <c r="AA742" s="94">
        <v>0</v>
      </c>
      <c r="AB742" s="94">
        <v>0</v>
      </c>
      <c r="AC742" s="94">
        <v>0</v>
      </c>
      <c r="AD742" s="94">
        <v>0</v>
      </c>
      <c r="AE742" s="94">
        <v>0</v>
      </c>
      <c r="AF742" s="94">
        <v>0</v>
      </c>
      <c r="AG742" s="94">
        <v>0</v>
      </c>
      <c r="AH742" s="9">
        <v>0</v>
      </c>
      <c r="AI742" s="9">
        <v>0</v>
      </c>
      <c r="AJ742" s="9">
        <v>0</v>
      </c>
      <c r="AK742" s="94">
        <v>0</v>
      </c>
      <c r="AL742" s="94">
        <v>0</v>
      </c>
      <c r="AM742" s="94">
        <v>0</v>
      </c>
      <c r="AN742" s="94">
        <v>0</v>
      </c>
      <c r="AO742" s="94">
        <v>0</v>
      </c>
      <c r="AP742" s="94">
        <v>0</v>
      </c>
      <c r="AQ742" s="94">
        <v>0</v>
      </c>
      <c r="AR742" s="94">
        <v>0</v>
      </c>
      <c r="AS742" s="94">
        <v>0</v>
      </c>
      <c r="AT742" s="94">
        <v>0</v>
      </c>
      <c r="AU742" s="9">
        <v>0</v>
      </c>
      <c r="AV742" s="303"/>
    </row>
    <row r="743" spans="1:48" ht="21" customHeight="1" x14ac:dyDescent="0.25">
      <c r="A743" s="529"/>
      <c r="B743" s="483"/>
      <c r="C743" s="601"/>
      <c r="D743" s="562"/>
      <c r="E743" s="565"/>
      <c r="F743" s="24" t="s">
        <v>19</v>
      </c>
      <c r="G743" s="24" t="s">
        <v>22</v>
      </c>
      <c r="H743" s="24" t="s">
        <v>752</v>
      </c>
      <c r="I743" s="24" t="s">
        <v>752</v>
      </c>
      <c r="J743" s="480"/>
      <c r="K743" s="480"/>
      <c r="L743" s="556"/>
      <c r="M743" s="51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32">SUM(N743:T743)</f>
        <v>0</v>
      </c>
      <c r="V743" s="173" t="s">
        <v>8</v>
      </c>
      <c r="W743" s="94">
        <v>0</v>
      </c>
      <c r="X743" s="94">
        <v>0</v>
      </c>
      <c r="Y743" s="94">
        <v>0</v>
      </c>
      <c r="Z743" s="94">
        <v>0</v>
      </c>
      <c r="AA743" s="94">
        <v>0</v>
      </c>
      <c r="AB743" s="94">
        <v>0</v>
      </c>
      <c r="AC743" s="94">
        <v>0</v>
      </c>
      <c r="AD743" s="94">
        <v>0</v>
      </c>
      <c r="AE743" s="94">
        <v>0</v>
      </c>
      <c r="AF743" s="94">
        <v>0</v>
      </c>
      <c r="AG743" s="94">
        <v>0</v>
      </c>
      <c r="AH743" s="9">
        <v>0</v>
      </c>
      <c r="AI743" s="9">
        <v>0</v>
      </c>
      <c r="AJ743" s="9">
        <v>0</v>
      </c>
      <c r="AK743" s="94">
        <v>0</v>
      </c>
      <c r="AL743" s="94">
        <v>0</v>
      </c>
      <c r="AM743" s="94">
        <v>0</v>
      </c>
      <c r="AN743" s="94">
        <v>0</v>
      </c>
      <c r="AO743" s="94">
        <v>0</v>
      </c>
      <c r="AP743" s="94">
        <v>0</v>
      </c>
      <c r="AQ743" s="94">
        <v>0</v>
      </c>
      <c r="AR743" s="94">
        <v>0</v>
      </c>
      <c r="AS743" s="94">
        <v>0</v>
      </c>
      <c r="AT743" s="94">
        <v>0</v>
      </c>
      <c r="AU743" s="9">
        <v>0</v>
      </c>
      <c r="AV743" s="303"/>
    </row>
    <row r="744" spans="1:48" ht="20.25" customHeight="1" x14ac:dyDescent="0.25">
      <c r="A744" s="529"/>
      <c r="B744" s="483"/>
      <c r="C744" s="601"/>
      <c r="D744" s="562"/>
      <c r="E744" s="565"/>
      <c r="F744" s="485" t="s">
        <v>39</v>
      </c>
      <c r="G744" s="485" t="s">
        <v>21</v>
      </c>
      <c r="H744" s="485" t="s">
        <v>753</v>
      </c>
      <c r="I744" s="485" t="s">
        <v>297</v>
      </c>
      <c r="J744" s="480"/>
      <c r="K744" s="480"/>
      <c r="L744" s="556"/>
      <c r="M744" s="51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5" t="s">
        <v>50</v>
      </c>
      <c r="W744" s="94">
        <v>0</v>
      </c>
      <c r="X744" s="94">
        <v>0</v>
      </c>
      <c r="Y744" s="94">
        <v>0</v>
      </c>
      <c r="Z744" s="94">
        <v>0</v>
      </c>
      <c r="AA744" s="94">
        <v>0</v>
      </c>
      <c r="AB744" s="94">
        <v>0</v>
      </c>
      <c r="AC744" s="94">
        <v>0</v>
      </c>
      <c r="AD744" s="94">
        <v>0</v>
      </c>
      <c r="AE744" s="94">
        <v>0</v>
      </c>
      <c r="AF744" s="94">
        <v>0</v>
      </c>
      <c r="AG744" s="94">
        <v>0</v>
      </c>
      <c r="AH744" s="9">
        <v>0</v>
      </c>
      <c r="AI744" s="9">
        <v>0</v>
      </c>
      <c r="AJ744" s="9">
        <v>0</v>
      </c>
      <c r="AK744" s="94">
        <v>0</v>
      </c>
      <c r="AL744" s="94">
        <v>0</v>
      </c>
      <c r="AM744" s="94">
        <v>0</v>
      </c>
      <c r="AN744" s="94">
        <v>0</v>
      </c>
      <c r="AO744" s="94">
        <v>0</v>
      </c>
      <c r="AP744" s="94">
        <v>0</v>
      </c>
      <c r="AQ744" s="94">
        <v>0</v>
      </c>
      <c r="AR744" s="94">
        <v>0</v>
      </c>
      <c r="AS744" s="94">
        <v>0</v>
      </c>
      <c r="AT744" s="94">
        <v>0</v>
      </c>
      <c r="AU744" s="9">
        <v>0</v>
      </c>
      <c r="AV744" s="303"/>
    </row>
    <row r="745" spans="1:48" x14ac:dyDescent="0.25">
      <c r="A745" s="529"/>
      <c r="B745" s="483"/>
      <c r="C745" s="601"/>
      <c r="D745" s="562"/>
      <c r="E745" s="565"/>
      <c r="F745" s="486"/>
      <c r="G745" s="486"/>
      <c r="H745" s="486"/>
      <c r="I745" s="486"/>
      <c r="J745" s="480"/>
      <c r="K745" s="480"/>
      <c r="L745" s="556"/>
      <c r="M745" s="51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32"/>
        <v>0</v>
      </c>
      <c r="V745" s="205" t="s">
        <v>51</v>
      </c>
      <c r="W745" s="94">
        <v>0</v>
      </c>
      <c r="X745" s="94">
        <v>0</v>
      </c>
      <c r="Y745" s="94">
        <v>0</v>
      </c>
      <c r="Z745" s="94">
        <v>0</v>
      </c>
      <c r="AA745" s="94">
        <v>0</v>
      </c>
      <c r="AB745" s="94">
        <v>0</v>
      </c>
      <c r="AC745" s="94">
        <v>0</v>
      </c>
      <c r="AD745" s="94">
        <v>0</v>
      </c>
      <c r="AE745" s="94">
        <v>0</v>
      </c>
      <c r="AF745" s="94">
        <v>0</v>
      </c>
      <c r="AG745" s="94">
        <v>0</v>
      </c>
      <c r="AH745" s="9">
        <v>0</v>
      </c>
      <c r="AI745" s="9">
        <v>0</v>
      </c>
      <c r="AJ745" s="9">
        <v>0</v>
      </c>
      <c r="AK745" s="94">
        <v>0</v>
      </c>
      <c r="AL745" s="94">
        <v>0</v>
      </c>
      <c r="AM745" s="94">
        <v>0</v>
      </c>
      <c r="AN745" s="94">
        <v>0</v>
      </c>
      <c r="AO745" s="94">
        <v>0</v>
      </c>
      <c r="AP745" s="94">
        <v>0</v>
      </c>
      <c r="AQ745" s="94">
        <v>0</v>
      </c>
      <c r="AR745" s="94">
        <v>0</v>
      </c>
      <c r="AS745" s="94">
        <v>0</v>
      </c>
      <c r="AT745" s="94">
        <v>0</v>
      </c>
      <c r="AU745" s="9">
        <v>0</v>
      </c>
      <c r="AV745" s="303"/>
    </row>
    <row r="746" spans="1:48" ht="15.75" customHeight="1" x14ac:dyDescent="0.25">
      <c r="A746" s="529"/>
      <c r="B746" s="483"/>
      <c r="C746" s="601"/>
      <c r="D746" s="562"/>
      <c r="E746" s="565"/>
      <c r="F746" s="486"/>
      <c r="G746" s="486"/>
      <c r="H746" s="486"/>
      <c r="I746" s="486"/>
      <c r="J746" s="480"/>
      <c r="K746" s="480"/>
      <c r="L746" s="556"/>
      <c r="M746" s="511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32"/>
        <v>4.9589999999999996</v>
      </c>
      <c r="V746" s="205" t="s">
        <v>52</v>
      </c>
      <c r="W746" s="94">
        <v>0</v>
      </c>
      <c r="X746" s="94">
        <v>0</v>
      </c>
      <c r="Y746" s="94">
        <v>0</v>
      </c>
      <c r="Z746" s="94">
        <v>0</v>
      </c>
      <c r="AA746" s="94">
        <v>0</v>
      </c>
      <c r="AB746" s="94">
        <v>0</v>
      </c>
      <c r="AC746" s="94">
        <v>0</v>
      </c>
      <c r="AD746" s="94">
        <v>0</v>
      </c>
      <c r="AE746" s="94">
        <v>0</v>
      </c>
      <c r="AF746" s="94">
        <v>0</v>
      </c>
      <c r="AG746" s="94">
        <v>0</v>
      </c>
      <c r="AH746" s="9">
        <v>0</v>
      </c>
      <c r="AI746" s="9">
        <v>0</v>
      </c>
      <c r="AJ746" s="9">
        <v>0</v>
      </c>
      <c r="AK746" s="94">
        <v>0</v>
      </c>
      <c r="AL746" s="94">
        <v>0</v>
      </c>
      <c r="AM746" s="94">
        <v>0</v>
      </c>
      <c r="AN746" s="94">
        <v>0</v>
      </c>
      <c r="AO746" s="94">
        <v>0</v>
      </c>
      <c r="AP746" s="94">
        <v>0</v>
      </c>
      <c r="AQ746" s="94">
        <v>0</v>
      </c>
      <c r="AR746" s="94">
        <v>0</v>
      </c>
      <c r="AS746" s="94">
        <v>0</v>
      </c>
      <c r="AT746" s="94">
        <v>0</v>
      </c>
      <c r="AU746" s="9">
        <v>0</v>
      </c>
      <c r="AV746" s="303"/>
    </row>
    <row r="747" spans="1:48" x14ac:dyDescent="0.25">
      <c r="A747" s="529"/>
      <c r="B747" s="484"/>
      <c r="C747" s="602"/>
      <c r="D747" s="563"/>
      <c r="E747" s="566"/>
      <c r="F747" s="487"/>
      <c r="G747" s="487"/>
      <c r="H747" s="487"/>
      <c r="I747" s="487"/>
      <c r="J747" s="481"/>
      <c r="K747" s="481"/>
      <c r="L747" s="557"/>
      <c r="M747" s="512"/>
      <c r="N747" s="88">
        <f>SUM(N742:N746)</f>
        <v>0</v>
      </c>
      <c r="O747" s="88">
        <f t="shared" ref="O747:T747" si="333">SUM(O742:O746)</f>
        <v>0</v>
      </c>
      <c r="P747" s="88">
        <f t="shared" si="333"/>
        <v>0</v>
      </c>
      <c r="Q747" s="186">
        <f t="shared" si="333"/>
        <v>0</v>
      </c>
      <c r="R747" s="186">
        <f t="shared" si="333"/>
        <v>4.9589999999999996</v>
      </c>
      <c r="S747" s="186">
        <f t="shared" si="333"/>
        <v>0</v>
      </c>
      <c r="T747" s="186">
        <f t="shared" si="333"/>
        <v>0</v>
      </c>
      <c r="U747" s="186">
        <f t="shared" si="332"/>
        <v>4.9589999999999996</v>
      </c>
      <c r="V747" s="178" t="s">
        <v>11</v>
      </c>
      <c r="W747" s="201">
        <f t="shared" ref="W747:AU747" si="334">SUM(W742:W746)</f>
        <v>0</v>
      </c>
      <c r="X747" s="201">
        <f t="shared" si="334"/>
        <v>0</v>
      </c>
      <c r="Y747" s="201">
        <f t="shared" si="334"/>
        <v>0</v>
      </c>
      <c r="Z747" s="201">
        <f t="shared" si="334"/>
        <v>0</v>
      </c>
      <c r="AA747" s="201">
        <f t="shared" si="334"/>
        <v>0</v>
      </c>
      <c r="AB747" s="201">
        <f t="shared" si="334"/>
        <v>0</v>
      </c>
      <c r="AC747" s="201">
        <f t="shared" si="334"/>
        <v>0</v>
      </c>
      <c r="AD747" s="201">
        <f t="shared" si="334"/>
        <v>0</v>
      </c>
      <c r="AE747" s="201">
        <f t="shared" si="334"/>
        <v>0</v>
      </c>
      <c r="AF747" s="201">
        <f t="shared" si="334"/>
        <v>0</v>
      </c>
      <c r="AG747" s="201">
        <f t="shared" si="334"/>
        <v>0</v>
      </c>
      <c r="AH747" s="202">
        <f t="shared" si="334"/>
        <v>0</v>
      </c>
      <c r="AI747" s="202">
        <f t="shared" si="334"/>
        <v>0</v>
      </c>
      <c r="AJ747" s="202">
        <f t="shared" si="334"/>
        <v>0</v>
      </c>
      <c r="AK747" s="201">
        <f t="shared" si="334"/>
        <v>0</v>
      </c>
      <c r="AL747" s="201">
        <f t="shared" si="334"/>
        <v>0</v>
      </c>
      <c r="AM747" s="201">
        <f t="shared" si="334"/>
        <v>0</v>
      </c>
      <c r="AN747" s="201">
        <f t="shared" si="334"/>
        <v>0</v>
      </c>
      <c r="AO747" s="201">
        <f t="shared" si="334"/>
        <v>0</v>
      </c>
      <c r="AP747" s="201">
        <f t="shared" si="334"/>
        <v>0</v>
      </c>
      <c r="AQ747" s="201">
        <f t="shared" si="334"/>
        <v>0</v>
      </c>
      <c r="AR747" s="201">
        <f t="shared" si="334"/>
        <v>0</v>
      </c>
      <c r="AS747" s="201">
        <f t="shared" si="334"/>
        <v>0</v>
      </c>
      <c r="AT747" s="201">
        <f t="shared" si="334"/>
        <v>0</v>
      </c>
      <c r="AU747" s="202">
        <f t="shared" si="334"/>
        <v>0</v>
      </c>
      <c r="AV747" s="333"/>
    </row>
    <row r="748" spans="1:48" ht="15.75" customHeight="1" x14ac:dyDescent="0.25">
      <c r="A748" s="529"/>
      <c r="B748" s="482" t="s">
        <v>754</v>
      </c>
      <c r="C748" s="600" t="s">
        <v>755</v>
      </c>
      <c r="D748" s="561" t="s">
        <v>660</v>
      </c>
      <c r="E748" s="564" t="s">
        <v>756</v>
      </c>
      <c r="F748" s="6" t="s">
        <v>18</v>
      </c>
      <c r="G748" s="6" t="s">
        <v>20</v>
      </c>
      <c r="H748" s="6" t="s">
        <v>374</v>
      </c>
      <c r="I748" s="6" t="s">
        <v>377</v>
      </c>
      <c r="J748" s="479">
        <v>2022</v>
      </c>
      <c r="K748" s="479">
        <v>2023</v>
      </c>
      <c r="L748" s="488">
        <v>6.8620000000000001</v>
      </c>
      <c r="M748" s="510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205" t="s">
        <v>3</v>
      </c>
      <c r="W748" s="94">
        <v>2400.44</v>
      </c>
      <c r="X748" s="94">
        <v>0</v>
      </c>
      <c r="Y748" s="94">
        <v>0</v>
      </c>
      <c r="Z748" s="94">
        <v>0</v>
      </c>
      <c r="AA748" s="94">
        <v>0</v>
      </c>
      <c r="AB748" s="94">
        <v>0</v>
      </c>
      <c r="AC748" s="94">
        <v>0</v>
      </c>
      <c r="AD748" s="94">
        <v>0</v>
      </c>
      <c r="AE748" s="94">
        <v>0</v>
      </c>
      <c r="AF748" s="94">
        <v>0</v>
      </c>
      <c r="AG748" s="94">
        <v>0</v>
      </c>
      <c r="AH748" s="9">
        <v>0</v>
      </c>
      <c r="AI748" s="9">
        <v>0</v>
      </c>
      <c r="AJ748" s="9">
        <v>0</v>
      </c>
      <c r="AK748" s="94">
        <v>0</v>
      </c>
      <c r="AL748" s="94">
        <v>0</v>
      </c>
      <c r="AM748" s="94">
        <v>0</v>
      </c>
      <c r="AN748" s="94">
        <v>0</v>
      </c>
      <c r="AO748" s="94">
        <v>0</v>
      </c>
      <c r="AP748" s="94">
        <v>0</v>
      </c>
      <c r="AQ748" s="94">
        <v>0</v>
      </c>
      <c r="AR748" s="94">
        <v>0</v>
      </c>
      <c r="AS748" s="94">
        <v>0</v>
      </c>
      <c r="AT748" s="94">
        <v>0</v>
      </c>
      <c r="AU748" s="9">
        <v>0</v>
      </c>
      <c r="AV748" s="583" t="s">
        <v>1003</v>
      </c>
    </row>
    <row r="749" spans="1:48" ht="21.75" customHeight="1" x14ac:dyDescent="0.25">
      <c r="A749" s="529"/>
      <c r="B749" s="483"/>
      <c r="C749" s="601"/>
      <c r="D749" s="562"/>
      <c r="E749" s="565"/>
      <c r="F749" s="24" t="s">
        <v>19</v>
      </c>
      <c r="G749" s="24" t="s">
        <v>22</v>
      </c>
      <c r="H749" s="24" t="s">
        <v>752</v>
      </c>
      <c r="I749" s="24" t="s">
        <v>752</v>
      </c>
      <c r="J749" s="480"/>
      <c r="K749" s="480"/>
      <c r="L749" s="556"/>
      <c r="M749" s="511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35">SUM(N749:T749)</f>
        <v>0</v>
      </c>
      <c r="V749" s="173" t="s">
        <v>8</v>
      </c>
      <c r="W749" s="94">
        <v>0</v>
      </c>
      <c r="X749" s="94">
        <v>0</v>
      </c>
      <c r="Y749" s="94">
        <v>0</v>
      </c>
      <c r="Z749" s="94">
        <v>0</v>
      </c>
      <c r="AA749" s="94">
        <v>0</v>
      </c>
      <c r="AB749" s="94">
        <v>0</v>
      </c>
      <c r="AC749" s="94">
        <v>0</v>
      </c>
      <c r="AD749" s="94">
        <v>0</v>
      </c>
      <c r="AE749" s="94">
        <v>0</v>
      </c>
      <c r="AF749" s="94">
        <v>0</v>
      </c>
      <c r="AG749" s="94">
        <v>0</v>
      </c>
      <c r="AH749" s="9">
        <v>0</v>
      </c>
      <c r="AI749" s="9">
        <v>0</v>
      </c>
      <c r="AJ749" s="9">
        <v>0</v>
      </c>
      <c r="AK749" s="94">
        <v>0</v>
      </c>
      <c r="AL749" s="94">
        <v>0</v>
      </c>
      <c r="AM749" s="94">
        <v>0</v>
      </c>
      <c r="AN749" s="94">
        <v>0</v>
      </c>
      <c r="AO749" s="94">
        <v>0</v>
      </c>
      <c r="AP749" s="94">
        <v>0</v>
      </c>
      <c r="AQ749" s="94">
        <v>0</v>
      </c>
      <c r="AR749" s="94">
        <v>0</v>
      </c>
      <c r="AS749" s="94">
        <v>0</v>
      </c>
      <c r="AT749" s="94">
        <v>0</v>
      </c>
      <c r="AU749" s="9">
        <v>0</v>
      </c>
      <c r="AV749" s="584"/>
    </row>
    <row r="750" spans="1:48" ht="18" customHeight="1" x14ac:dyDescent="0.25">
      <c r="A750" s="529"/>
      <c r="B750" s="483"/>
      <c r="C750" s="601"/>
      <c r="D750" s="562"/>
      <c r="E750" s="565"/>
      <c r="F750" s="485" t="s">
        <v>39</v>
      </c>
      <c r="G750" s="485" t="s">
        <v>21</v>
      </c>
      <c r="H750" s="485" t="s">
        <v>374</v>
      </c>
      <c r="I750" s="485" t="s">
        <v>365</v>
      </c>
      <c r="J750" s="480"/>
      <c r="K750" s="480"/>
      <c r="L750" s="556"/>
      <c r="M750" s="511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205" t="s">
        <v>50</v>
      </c>
      <c r="W750" s="94">
        <v>0</v>
      </c>
      <c r="X750" s="94">
        <v>0</v>
      </c>
      <c r="Y750" s="94">
        <v>0</v>
      </c>
      <c r="Z750" s="94">
        <v>0</v>
      </c>
      <c r="AA750" s="94">
        <v>0</v>
      </c>
      <c r="AB750" s="94">
        <v>0</v>
      </c>
      <c r="AC750" s="94">
        <v>0</v>
      </c>
      <c r="AD750" s="94">
        <v>0</v>
      </c>
      <c r="AE750" s="94">
        <v>0</v>
      </c>
      <c r="AF750" s="94">
        <v>0</v>
      </c>
      <c r="AG750" s="94">
        <v>0</v>
      </c>
      <c r="AH750" s="9">
        <v>0</v>
      </c>
      <c r="AI750" s="9">
        <v>0</v>
      </c>
      <c r="AJ750" s="9">
        <v>0</v>
      </c>
      <c r="AK750" s="94">
        <v>0</v>
      </c>
      <c r="AL750" s="94">
        <v>0</v>
      </c>
      <c r="AM750" s="94">
        <v>0</v>
      </c>
      <c r="AN750" s="94">
        <v>0</v>
      </c>
      <c r="AO750" s="94">
        <v>0</v>
      </c>
      <c r="AP750" s="94">
        <v>0</v>
      </c>
      <c r="AQ750" s="94">
        <v>0</v>
      </c>
      <c r="AR750" s="94">
        <v>0</v>
      </c>
      <c r="AS750" s="94">
        <v>0</v>
      </c>
      <c r="AT750" s="94">
        <v>0</v>
      </c>
      <c r="AU750" s="9">
        <v>0</v>
      </c>
      <c r="AV750" s="584"/>
    </row>
    <row r="751" spans="1:48" x14ac:dyDescent="0.25">
      <c r="A751" s="529"/>
      <c r="B751" s="483"/>
      <c r="C751" s="601"/>
      <c r="D751" s="562"/>
      <c r="E751" s="565"/>
      <c r="F751" s="486"/>
      <c r="G751" s="486"/>
      <c r="H751" s="486"/>
      <c r="I751" s="486"/>
      <c r="J751" s="480"/>
      <c r="K751" s="480"/>
      <c r="L751" s="556"/>
      <c r="M751" s="511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35"/>
        <v>0</v>
      </c>
      <c r="V751" s="205" t="s">
        <v>51</v>
      </c>
      <c r="W751" s="94">
        <v>0</v>
      </c>
      <c r="X751" s="94">
        <v>0</v>
      </c>
      <c r="Y751" s="94">
        <v>0</v>
      </c>
      <c r="Z751" s="94">
        <v>0</v>
      </c>
      <c r="AA751" s="94">
        <v>0</v>
      </c>
      <c r="AB751" s="94">
        <v>0</v>
      </c>
      <c r="AC751" s="94">
        <v>0</v>
      </c>
      <c r="AD751" s="94">
        <v>0</v>
      </c>
      <c r="AE751" s="94">
        <v>0</v>
      </c>
      <c r="AF751" s="94">
        <v>0</v>
      </c>
      <c r="AG751" s="94">
        <v>0</v>
      </c>
      <c r="AH751" s="9">
        <v>0</v>
      </c>
      <c r="AI751" s="9">
        <v>0</v>
      </c>
      <c r="AJ751" s="9">
        <v>0</v>
      </c>
      <c r="AK751" s="94">
        <v>0</v>
      </c>
      <c r="AL751" s="94">
        <v>0</v>
      </c>
      <c r="AM751" s="94">
        <v>0</v>
      </c>
      <c r="AN751" s="94">
        <v>0</v>
      </c>
      <c r="AO751" s="94">
        <v>0</v>
      </c>
      <c r="AP751" s="94">
        <v>0</v>
      </c>
      <c r="AQ751" s="94">
        <v>0</v>
      </c>
      <c r="AR751" s="94">
        <v>0</v>
      </c>
      <c r="AS751" s="94">
        <v>0</v>
      </c>
      <c r="AT751" s="94">
        <v>0</v>
      </c>
      <c r="AU751" s="9">
        <v>0</v>
      </c>
      <c r="AV751" s="584"/>
    </row>
    <row r="752" spans="1:48" ht="15.75" customHeight="1" x14ac:dyDescent="0.25">
      <c r="A752" s="529"/>
      <c r="B752" s="483"/>
      <c r="C752" s="601"/>
      <c r="D752" s="562"/>
      <c r="E752" s="565"/>
      <c r="F752" s="486"/>
      <c r="G752" s="486"/>
      <c r="H752" s="486"/>
      <c r="I752" s="486"/>
      <c r="J752" s="480"/>
      <c r="K752" s="480"/>
      <c r="L752" s="556"/>
      <c r="M752" s="511"/>
      <c r="N752" s="86">
        <v>0</v>
      </c>
      <c r="O752" s="86">
        <v>0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9">
        <f t="shared" si="335"/>
        <v>0</v>
      </c>
      <c r="V752" s="205" t="s">
        <v>52</v>
      </c>
      <c r="W752" s="192">
        <v>0</v>
      </c>
      <c r="X752" s="192">
        <v>0</v>
      </c>
      <c r="Y752" s="192">
        <v>0</v>
      </c>
      <c r="Z752" s="192">
        <v>0</v>
      </c>
      <c r="AA752" s="192">
        <v>0</v>
      </c>
      <c r="AB752" s="192">
        <v>0</v>
      </c>
      <c r="AC752" s="192">
        <v>0</v>
      </c>
      <c r="AD752" s="192">
        <v>0</v>
      </c>
      <c r="AE752" s="192">
        <v>0</v>
      </c>
      <c r="AF752" s="192">
        <v>0</v>
      </c>
      <c r="AG752" s="192">
        <v>0</v>
      </c>
      <c r="AH752" s="86">
        <v>0</v>
      </c>
      <c r="AI752" s="86">
        <v>0</v>
      </c>
      <c r="AJ752" s="86">
        <v>0</v>
      </c>
      <c r="AK752" s="192">
        <v>0</v>
      </c>
      <c r="AL752" s="192">
        <v>0</v>
      </c>
      <c r="AM752" s="192">
        <v>0</v>
      </c>
      <c r="AN752" s="192">
        <v>0</v>
      </c>
      <c r="AO752" s="192">
        <v>0</v>
      </c>
      <c r="AP752" s="192">
        <v>0</v>
      </c>
      <c r="AQ752" s="192">
        <v>0</v>
      </c>
      <c r="AR752" s="192">
        <v>0</v>
      </c>
      <c r="AS752" s="192">
        <v>0</v>
      </c>
      <c r="AT752" s="192">
        <v>0</v>
      </c>
      <c r="AU752" s="86">
        <v>0</v>
      </c>
      <c r="AV752" s="585"/>
    </row>
    <row r="753" spans="1:48" x14ac:dyDescent="0.25">
      <c r="A753" s="529"/>
      <c r="B753" s="484"/>
      <c r="C753" s="602"/>
      <c r="D753" s="563"/>
      <c r="E753" s="566"/>
      <c r="F753" s="487"/>
      <c r="G753" s="487"/>
      <c r="H753" s="487"/>
      <c r="I753" s="487"/>
      <c r="J753" s="481"/>
      <c r="K753" s="481"/>
      <c r="L753" s="557"/>
      <c r="M753" s="512"/>
      <c r="N753" s="88">
        <f>SUM(N748:N752)</f>
        <v>0</v>
      </c>
      <c r="O753" s="88">
        <f t="shared" ref="O753:T753" si="336">SUM(O748:O752)</f>
        <v>0</v>
      </c>
      <c r="P753" s="88">
        <f t="shared" si="336"/>
        <v>0</v>
      </c>
      <c r="Q753" s="186">
        <f t="shared" si="336"/>
        <v>2.4004400000000001</v>
      </c>
      <c r="R753" s="186">
        <f t="shared" si="336"/>
        <v>4.4622999999999999</v>
      </c>
      <c r="S753" s="186">
        <f t="shared" si="336"/>
        <v>0</v>
      </c>
      <c r="T753" s="186">
        <f t="shared" si="336"/>
        <v>0</v>
      </c>
      <c r="U753" s="186">
        <f t="shared" si="335"/>
        <v>6.8627400000000005</v>
      </c>
      <c r="V753" s="178" t="s">
        <v>11</v>
      </c>
      <c r="W753" s="201">
        <f t="shared" ref="W753:AU753" si="337">SUM(W748:W752)</f>
        <v>2400.44</v>
      </c>
      <c r="X753" s="201">
        <f t="shared" si="337"/>
        <v>0</v>
      </c>
      <c r="Y753" s="201">
        <f t="shared" si="337"/>
        <v>0</v>
      </c>
      <c r="Z753" s="201">
        <f t="shared" si="337"/>
        <v>0</v>
      </c>
      <c r="AA753" s="201">
        <f t="shared" si="337"/>
        <v>0</v>
      </c>
      <c r="AB753" s="201">
        <f t="shared" si="337"/>
        <v>0</v>
      </c>
      <c r="AC753" s="201">
        <f t="shared" si="337"/>
        <v>0</v>
      </c>
      <c r="AD753" s="201">
        <f t="shared" si="337"/>
        <v>0</v>
      </c>
      <c r="AE753" s="201">
        <f t="shared" si="337"/>
        <v>0</v>
      </c>
      <c r="AF753" s="201">
        <f t="shared" si="337"/>
        <v>0</v>
      </c>
      <c r="AG753" s="201">
        <f t="shared" si="337"/>
        <v>0</v>
      </c>
      <c r="AH753" s="202">
        <f t="shared" si="337"/>
        <v>0</v>
      </c>
      <c r="AI753" s="202">
        <f t="shared" si="337"/>
        <v>0</v>
      </c>
      <c r="AJ753" s="202">
        <f t="shared" si="337"/>
        <v>0</v>
      </c>
      <c r="AK753" s="201">
        <f t="shared" si="337"/>
        <v>0</v>
      </c>
      <c r="AL753" s="201">
        <f t="shared" si="337"/>
        <v>0</v>
      </c>
      <c r="AM753" s="201">
        <f t="shared" si="337"/>
        <v>0</v>
      </c>
      <c r="AN753" s="201">
        <f t="shared" si="337"/>
        <v>0</v>
      </c>
      <c r="AO753" s="201">
        <f t="shared" si="337"/>
        <v>0</v>
      </c>
      <c r="AP753" s="201">
        <f t="shared" si="337"/>
        <v>0</v>
      </c>
      <c r="AQ753" s="201">
        <f t="shared" si="337"/>
        <v>0</v>
      </c>
      <c r="AR753" s="201">
        <f t="shared" si="337"/>
        <v>0</v>
      </c>
      <c r="AS753" s="201">
        <f t="shared" si="337"/>
        <v>0</v>
      </c>
      <c r="AT753" s="201">
        <f t="shared" si="337"/>
        <v>0</v>
      </c>
      <c r="AU753" s="202">
        <f t="shared" si="337"/>
        <v>0</v>
      </c>
      <c r="AV753" s="333"/>
    </row>
    <row r="754" spans="1:48" ht="15.75" customHeight="1" x14ac:dyDescent="0.25">
      <c r="A754" s="529"/>
      <c r="B754" s="534" t="s">
        <v>757</v>
      </c>
      <c r="C754" s="600" t="s">
        <v>758</v>
      </c>
      <c r="D754" s="523" t="s">
        <v>660</v>
      </c>
      <c r="E754" s="516" t="s">
        <v>759</v>
      </c>
      <c r="F754" s="6"/>
      <c r="G754" s="6" t="s">
        <v>20</v>
      </c>
      <c r="H754" s="6" t="s">
        <v>302</v>
      </c>
      <c r="I754" s="6" t="s">
        <v>58</v>
      </c>
      <c r="J754" s="507">
        <v>2022</v>
      </c>
      <c r="K754" s="507">
        <v>2023</v>
      </c>
      <c r="L754" s="510">
        <v>13.855</v>
      </c>
      <c r="M754" s="510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205" t="s">
        <v>3</v>
      </c>
      <c r="W754" s="94">
        <v>2804.27</v>
      </c>
      <c r="X754" s="94">
        <v>0</v>
      </c>
      <c r="Y754" s="94">
        <v>0</v>
      </c>
      <c r="Z754" s="94">
        <v>0</v>
      </c>
      <c r="AA754" s="94">
        <v>0</v>
      </c>
      <c r="AB754" s="94">
        <v>0</v>
      </c>
      <c r="AC754" s="94">
        <v>0</v>
      </c>
      <c r="AD754" s="94">
        <v>0</v>
      </c>
      <c r="AE754" s="94">
        <v>0</v>
      </c>
      <c r="AF754" s="94">
        <v>0</v>
      </c>
      <c r="AG754" s="94">
        <v>0</v>
      </c>
      <c r="AH754" s="9">
        <v>0</v>
      </c>
      <c r="AI754" s="9">
        <v>0</v>
      </c>
      <c r="AJ754" s="9">
        <v>0</v>
      </c>
      <c r="AK754" s="94">
        <v>0</v>
      </c>
      <c r="AL754" s="94">
        <v>0</v>
      </c>
      <c r="AM754" s="94">
        <v>0</v>
      </c>
      <c r="AN754" s="94">
        <v>0</v>
      </c>
      <c r="AO754" s="94">
        <v>0</v>
      </c>
      <c r="AP754" s="94">
        <v>0</v>
      </c>
      <c r="AQ754" s="94">
        <v>0</v>
      </c>
      <c r="AR754" s="94">
        <v>0</v>
      </c>
      <c r="AS754" s="94">
        <v>0</v>
      </c>
      <c r="AT754" s="94">
        <v>0</v>
      </c>
      <c r="AU754" s="9">
        <v>0</v>
      </c>
      <c r="AV754" s="583" t="s">
        <v>1003</v>
      </c>
    </row>
    <row r="755" spans="1:48" ht="20.25" customHeight="1" x14ac:dyDescent="0.25">
      <c r="A755" s="529"/>
      <c r="B755" s="535"/>
      <c r="C755" s="601"/>
      <c r="D755" s="524"/>
      <c r="E755" s="517"/>
      <c r="F755" s="97" t="s">
        <v>19</v>
      </c>
      <c r="G755" s="97" t="s">
        <v>22</v>
      </c>
      <c r="H755" s="97" t="s">
        <v>323</v>
      </c>
      <c r="I755" s="97" t="s">
        <v>323</v>
      </c>
      <c r="J755" s="508"/>
      <c r="K755" s="508"/>
      <c r="L755" s="511"/>
      <c r="M755" s="511"/>
      <c r="N755" s="84">
        <v>0</v>
      </c>
      <c r="O755" s="84">
        <v>0</v>
      </c>
      <c r="P755" s="84">
        <v>0</v>
      </c>
      <c r="Q755" s="84">
        <v>0</v>
      </c>
      <c r="R755" s="84">
        <v>0</v>
      </c>
      <c r="S755" s="84">
        <v>0</v>
      </c>
      <c r="T755" s="84">
        <v>0</v>
      </c>
      <c r="U755" s="84">
        <f t="shared" ref="U755:U759" si="338">SUM(N755:T755)</f>
        <v>0</v>
      </c>
      <c r="V755" s="172" t="s">
        <v>8</v>
      </c>
      <c r="W755" s="193">
        <v>0</v>
      </c>
      <c r="X755" s="193">
        <v>0</v>
      </c>
      <c r="Y755" s="193">
        <v>0</v>
      </c>
      <c r="Z755" s="193">
        <v>0</v>
      </c>
      <c r="AA755" s="193">
        <v>0</v>
      </c>
      <c r="AB755" s="193">
        <v>0</v>
      </c>
      <c r="AC755" s="193">
        <v>0</v>
      </c>
      <c r="AD755" s="193">
        <v>0</v>
      </c>
      <c r="AE755" s="193">
        <v>0</v>
      </c>
      <c r="AF755" s="193">
        <v>0</v>
      </c>
      <c r="AG755" s="193">
        <v>0</v>
      </c>
      <c r="AH755" s="84">
        <v>0</v>
      </c>
      <c r="AI755" s="84">
        <v>0</v>
      </c>
      <c r="AJ755" s="84">
        <v>0</v>
      </c>
      <c r="AK755" s="193">
        <v>0</v>
      </c>
      <c r="AL755" s="193">
        <v>0</v>
      </c>
      <c r="AM755" s="193">
        <v>0</v>
      </c>
      <c r="AN755" s="193">
        <v>0</v>
      </c>
      <c r="AO755" s="193">
        <v>0</v>
      </c>
      <c r="AP755" s="193">
        <v>0</v>
      </c>
      <c r="AQ755" s="193">
        <v>0</v>
      </c>
      <c r="AR755" s="193">
        <v>0</v>
      </c>
      <c r="AS755" s="193">
        <v>0</v>
      </c>
      <c r="AT755" s="193">
        <v>0</v>
      </c>
      <c r="AU755" s="84">
        <v>0</v>
      </c>
      <c r="AV755" s="584"/>
    </row>
    <row r="756" spans="1:48" ht="18.75" customHeight="1" x14ac:dyDescent="0.25">
      <c r="A756" s="529"/>
      <c r="B756" s="535"/>
      <c r="C756" s="601"/>
      <c r="D756" s="524"/>
      <c r="E756" s="517"/>
      <c r="F756" s="513" t="s">
        <v>39</v>
      </c>
      <c r="G756" s="513" t="s">
        <v>21</v>
      </c>
      <c r="H756" s="513" t="s">
        <v>374</v>
      </c>
      <c r="I756" s="513" t="s">
        <v>365</v>
      </c>
      <c r="J756" s="508"/>
      <c r="K756" s="508"/>
      <c r="L756" s="511"/>
      <c r="M756" s="511"/>
      <c r="N756" s="84">
        <v>0</v>
      </c>
      <c r="O756" s="84">
        <v>0</v>
      </c>
      <c r="P756" s="84">
        <v>0</v>
      </c>
      <c r="Q756" s="84">
        <v>0</v>
      </c>
      <c r="R756" s="84">
        <v>0</v>
      </c>
      <c r="S756" s="84">
        <v>0</v>
      </c>
      <c r="T756" s="84">
        <v>0</v>
      </c>
      <c r="U756" s="84">
        <f>SUM(N756:T756)</f>
        <v>0</v>
      </c>
      <c r="V756" s="171" t="s">
        <v>50</v>
      </c>
      <c r="W756" s="193">
        <v>0</v>
      </c>
      <c r="X756" s="193">
        <v>0</v>
      </c>
      <c r="Y756" s="193">
        <v>0</v>
      </c>
      <c r="Z756" s="193">
        <v>0</v>
      </c>
      <c r="AA756" s="193">
        <v>0</v>
      </c>
      <c r="AB756" s="193">
        <v>0</v>
      </c>
      <c r="AC756" s="193">
        <v>0</v>
      </c>
      <c r="AD756" s="193">
        <v>0</v>
      </c>
      <c r="AE756" s="193">
        <v>0</v>
      </c>
      <c r="AF756" s="193">
        <v>0</v>
      </c>
      <c r="AG756" s="193">
        <v>0</v>
      </c>
      <c r="AH756" s="84">
        <v>0</v>
      </c>
      <c r="AI756" s="84">
        <v>0</v>
      </c>
      <c r="AJ756" s="84">
        <v>0</v>
      </c>
      <c r="AK756" s="193">
        <v>0</v>
      </c>
      <c r="AL756" s="193">
        <v>0</v>
      </c>
      <c r="AM756" s="193">
        <v>0</v>
      </c>
      <c r="AN756" s="193">
        <v>0</v>
      </c>
      <c r="AO756" s="193">
        <v>0</v>
      </c>
      <c r="AP756" s="193">
        <v>0</v>
      </c>
      <c r="AQ756" s="193">
        <v>0</v>
      </c>
      <c r="AR756" s="193">
        <v>0</v>
      </c>
      <c r="AS756" s="193">
        <v>0</v>
      </c>
      <c r="AT756" s="193">
        <v>0</v>
      </c>
      <c r="AU756" s="84">
        <v>0</v>
      </c>
      <c r="AV756" s="584"/>
    </row>
    <row r="757" spans="1:48" x14ac:dyDescent="0.25">
      <c r="A757" s="529"/>
      <c r="B757" s="535"/>
      <c r="C757" s="601"/>
      <c r="D757" s="524"/>
      <c r="E757" s="517"/>
      <c r="F757" s="514"/>
      <c r="G757" s="514"/>
      <c r="H757" s="514"/>
      <c r="I757" s="514"/>
      <c r="J757" s="508"/>
      <c r="K757" s="508"/>
      <c r="L757" s="511"/>
      <c r="M757" s="511"/>
      <c r="N757" s="84">
        <v>0</v>
      </c>
      <c r="O757" s="84">
        <v>0</v>
      </c>
      <c r="P757" s="84">
        <v>0</v>
      </c>
      <c r="Q757" s="84">
        <v>0</v>
      </c>
      <c r="R757" s="84">
        <v>0</v>
      </c>
      <c r="S757" s="84">
        <v>0</v>
      </c>
      <c r="T757" s="84">
        <v>0</v>
      </c>
      <c r="U757" s="84">
        <f t="shared" si="338"/>
        <v>0</v>
      </c>
      <c r="V757" s="171" t="s">
        <v>51</v>
      </c>
      <c r="W757" s="193">
        <v>0</v>
      </c>
      <c r="X757" s="193">
        <v>0</v>
      </c>
      <c r="Y757" s="193">
        <v>0</v>
      </c>
      <c r="Z757" s="193">
        <v>0</v>
      </c>
      <c r="AA757" s="193">
        <v>0</v>
      </c>
      <c r="AB757" s="193">
        <v>0</v>
      </c>
      <c r="AC757" s="193">
        <v>0</v>
      </c>
      <c r="AD757" s="193">
        <v>0</v>
      </c>
      <c r="AE757" s="193">
        <v>0</v>
      </c>
      <c r="AF757" s="193">
        <v>0</v>
      </c>
      <c r="AG757" s="193">
        <v>0</v>
      </c>
      <c r="AH757" s="84">
        <v>0</v>
      </c>
      <c r="AI757" s="84">
        <v>0</v>
      </c>
      <c r="AJ757" s="84">
        <v>0</v>
      </c>
      <c r="AK757" s="193">
        <v>0</v>
      </c>
      <c r="AL757" s="193">
        <v>0</v>
      </c>
      <c r="AM757" s="193">
        <v>0</v>
      </c>
      <c r="AN757" s="193">
        <v>0</v>
      </c>
      <c r="AO757" s="193">
        <v>0</v>
      </c>
      <c r="AP757" s="193">
        <v>0</v>
      </c>
      <c r="AQ757" s="193">
        <v>0</v>
      </c>
      <c r="AR757" s="193">
        <v>0</v>
      </c>
      <c r="AS757" s="193">
        <v>0</v>
      </c>
      <c r="AT757" s="193">
        <v>0</v>
      </c>
      <c r="AU757" s="84">
        <v>0</v>
      </c>
      <c r="AV757" s="584"/>
    </row>
    <row r="758" spans="1:48" x14ac:dyDescent="0.25">
      <c r="A758" s="529"/>
      <c r="B758" s="535"/>
      <c r="C758" s="601"/>
      <c r="D758" s="524"/>
      <c r="E758" s="517"/>
      <c r="F758" s="514"/>
      <c r="G758" s="514"/>
      <c r="H758" s="514"/>
      <c r="I758" s="514"/>
      <c r="J758" s="508"/>
      <c r="K758" s="508"/>
      <c r="L758" s="511"/>
      <c r="M758" s="511"/>
      <c r="N758" s="87">
        <v>0</v>
      </c>
      <c r="O758" s="87">
        <v>0</v>
      </c>
      <c r="P758" s="87">
        <v>0</v>
      </c>
      <c r="Q758" s="87">
        <v>0</v>
      </c>
      <c r="R758" s="87">
        <v>0</v>
      </c>
      <c r="S758" s="87">
        <v>0</v>
      </c>
      <c r="T758" s="87">
        <v>0</v>
      </c>
      <c r="U758" s="84">
        <f t="shared" si="338"/>
        <v>0</v>
      </c>
      <c r="V758" s="171" t="s">
        <v>52</v>
      </c>
      <c r="W758" s="208">
        <v>0</v>
      </c>
      <c r="X758" s="208">
        <v>0</v>
      </c>
      <c r="Y758" s="208">
        <v>0</v>
      </c>
      <c r="Z758" s="208">
        <v>0</v>
      </c>
      <c r="AA758" s="208">
        <v>0</v>
      </c>
      <c r="AB758" s="208">
        <v>0</v>
      </c>
      <c r="AC758" s="208">
        <v>0</v>
      </c>
      <c r="AD758" s="208">
        <v>0</v>
      </c>
      <c r="AE758" s="208">
        <v>0</v>
      </c>
      <c r="AF758" s="208">
        <v>0</v>
      </c>
      <c r="AG758" s="208">
        <v>0</v>
      </c>
      <c r="AH758" s="87">
        <v>0</v>
      </c>
      <c r="AI758" s="87">
        <v>0</v>
      </c>
      <c r="AJ758" s="87">
        <v>0</v>
      </c>
      <c r="AK758" s="208">
        <v>0</v>
      </c>
      <c r="AL758" s="208">
        <v>0</v>
      </c>
      <c r="AM758" s="208">
        <v>0</v>
      </c>
      <c r="AN758" s="208">
        <v>0</v>
      </c>
      <c r="AO758" s="208">
        <v>0</v>
      </c>
      <c r="AP758" s="208">
        <v>0</v>
      </c>
      <c r="AQ758" s="208">
        <v>0</v>
      </c>
      <c r="AR758" s="208">
        <v>0</v>
      </c>
      <c r="AS758" s="208">
        <v>0</v>
      </c>
      <c r="AT758" s="208">
        <v>0</v>
      </c>
      <c r="AU758" s="87">
        <v>0</v>
      </c>
      <c r="AV758" s="585"/>
    </row>
    <row r="759" spans="1:48" x14ac:dyDescent="0.25">
      <c r="A759" s="530"/>
      <c r="B759" s="536"/>
      <c r="C759" s="602"/>
      <c r="D759" s="525"/>
      <c r="E759" s="518"/>
      <c r="F759" s="515"/>
      <c r="G759" s="515"/>
      <c r="H759" s="515"/>
      <c r="I759" s="515"/>
      <c r="J759" s="509"/>
      <c r="K759" s="509"/>
      <c r="L759" s="512"/>
      <c r="M759" s="512"/>
      <c r="N759" s="89">
        <f>SUM(N754:N758)</f>
        <v>0</v>
      </c>
      <c r="O759" s="89">
        <f t="shared" ref="O759:T759" si="339">SUM(O754:O758)</f>
        <v>0</v>
      </c>
      <c r="P759" s="89">
        <f t="shared" si="339"/>
        <v>0</v>
      </c>
      <c r="Q759" s="186">
        <f t="shared" si="339"/>
        <v>2.8042699999999998</v>
      </c>
      <c r="R759" s="186">
        <f t="shared" si="339"/>
        <v>11.05137</v>
      </c>
      <c r="S759" s="186">
        <f t="shared" si="339"/>
        <v>0</v>
      </c>
      <c r="T759" s="186">
        <f t="shared" si="339"/>
        <v>0</v>
      </c>
      <c r="U759" s="186">
        <f t="shared" si="338"/>
        <v>13.855640000000001</v>
      </c>
      <c r="V759" s="178" t="s">
        <v>11</v>
      </c>
      <c r="W759" s="201">
        <f t="shared" ref="W759:AU759" si="340">SUM(W754:W758)</f>
        <v>2804.27</v>
      </c>
      <c r="X759" s="201">
        <f t="shared" si="340"/>
        <v>0</v>
      </c>
      <c r="Y759" s="201">
        <f t="shared" si="340"/>
        <v>0</v>
      </c>
      <c r="Z759" s="201">
        <f t="shared" si="340"/>
        <v>0</v>
      </c>
      <c r="AA759" s="201">
        <f t="shared" si="340"/>
        <v>0</v>
      </c>
      <c r="AB759" s="201">
        <f t="shared" si="340"/>
        <v>0</v>
      </c>
      <c r="AC759" s="201">
        <f t="shared" si="340"/>
        <v>0</v>
      </c>
      <c r="AD759" s="201">
        <f t="shared" si="340"/>
        <v>0</v>
      </c>
      <c r="AE759" s="201">
        <f t="shared" si="340"/>
        <v>0</v>
      </c>
      <c r="AF759" s="201">
        <f t="shared" si="340"/>
        <v>0</v>
      </c>
      <c r="AG759" s="201">
        <f t="shared" si="340"/>
        <v>0</v>
      </c>
      <c r="AH759" s="202">
        <f t="shared" si="340"/>
        <v>0</v>
      </c>
      <c r="AI759" s="202">
        <f t="shared" si="340"/>
        <v>0</v>
      </c>
      <c r="AJ759" s="202">
        <f t="shared" si="340"/>
        <v>0</v>
      </c>
      <c r="AK759" s="201">
        <f t="shared" si="340"/>
        <v>0</v>
      </c>
      <c r="AL759" s="201">
        <f t="shared" si="340"/>
        <v>0</v>
      </c>
      <c r="AM759" s="201">
        <f t="shared" si="340"/>
        <v>0</v>
      </c>
      <c r="AN759" s="201">
        <f t="shared" si="340"/>
        <v>0</v>
      </c>
      <c r="AO759" s="201">
        <f t="shared" si="340"/>
        <v>0</v>
      </c>
      <c r="AP759" s="201">
        <f t="shared" si="340"/>
        <v>0</v>
      </c>
      <c r="AQ759" s="201">
        <f t="shared" si="340"/>
        <v>0</v>
      </c>
      <c r="AR759" s="201">
        <f t="shared" si="340"/>
        <v>0</v>
      </c>
      <c r="AS759" s="201">
        <f t="shared" si="340"/>
        <v>0</v>
      </c>
      <c r="AT759" s="201">
        <f t="shared" si="340"/>
        <v>0</v>
      </c>
      <c r="AU759" s="202">
        <f t="shared" si="340"/>
        <v>0</v>
      </c>
      <c r="AV759" s="333"/>
    </row>
    <row r="760" spans="1:48" ht="19.5" hidden="1" customHeight="1" x14ac:dyDescent="0.25">
      <c r="A760" s="503" t="s">
        <v>641</v>
      </c>
      <c r="B760" s="504"/>
      <c r="C760" s="504"/>
      <c r="D760" s="504"/>
      <c r="E760" s="504"/>
      <c r="F760" s="504"/>
      <c r="G760" s="504"/>
      <c r="H760" s="504"/>
      <c r="I760" s="504"/>
      <c r="J760" s="504"/>
      <c r="K760" s="504"/>
      <c r="L760" s="504"/>
      <c r="M760" s="504"/>
      <c r="N760" s="504"/>
      <c r="O760" s="504"/>
      <c r="P760" s="504"/>
      <c r="Q760" s="504"/>
      <c r="R760" s="504"/>
      <c r="S760" s="504"/>
      <c r="T760" s="504"/>
      <c r="U760" s="504"/>
      <c r="V760" s="504"/>
      <c r="W760" s="505"/>
      <c r="X760" s="505"/>
      <c r="Y760" s="505"/>
      <c r="Z760" s="505"/>
      <c r="AA760" s="505"/>
      <c r="AB760" s="505"/>
      <c r="AC760" s="505"/>
      <c r="AD760" s="505"/>
      <c r="AE760" s="505"/>
      <c r="AF760" s="505"/>
      <c r="AG760" s="505"/>
      <c r="AH760" s="505"/>
      <c r="AI760" s="505"/>
      <c r="AJ760" s="505"/>
      <c r="AK760" s="505"/>
      <c r="AL760" s="505"/>
      <c r="AM760" s="505"/>
      <c r="AN760" s="505"/>
      <c r="AO760" s="505"/>
      <c r="AP760" s="505"/>
      <c r="AQ760" s="505"/>
      <c r="AR760" s="505"/>
      <c r="AS760" s="505"/>
      <c r="AT760" s="505"/>
      <c r="AU760" s="505"/>
      <c r="AV760" s="506"/>
    </row>
    <row r="761" spans="1:48" ht="15.75" customHeight="1" x14ac:dyDescent="0.25">
      <c r="A761" s="531" t="s">
        <v>54</v>
      </c>
      <c r="B761" s="534" t="s">
        <v>760</v>
      </c>
      <c r="C761" s="600" t="s">
        <v>761</v>
      </c>
      <c r="D761" s="523" t="s">
        <v>660</v>
      </c>
      <c r="E761" s="516" t="s">
        <v>681</v>
      </c>
      <c r="F761" s="6" t="s">
        <v>18</v>
      </c>
      <c r="G761" s="6" t="s">
        <v>20</v>
      </c>
      <c r="H761" s="6" t="s">
        <v>302</v>
      </c>
      <c r="I761" s="6" t="s">
        <v>722</v>
      </c>
      <c r="J761" s="507">
        <v>2023</v>
      </c>
      <c r="K761" s="507">
        <v>2025</v>
      </c>
      <c r="L761" s="510">
        <v>15.35</v>
      </c>
      <c r="M761" s="510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205" t="s">
        <v>3</v>
      </c>
      <c r="W761" s="94">
        <v>0</v>
      </c>
      <c r="X761" s="94">
        <v>0</v>
      </c>
      <c r="Y761" s="94">
        <v>0</v>
      </c>
      <c r="Z761" s="94">
        <v>0</v>
      </c>
      <c r="AA761" s="94">
        <v>0</v>
      </c>
      <c r="AB761" s="94">
        <v>0</v>
      </c>
      <c r="AC761" s="94">
        <v>0</v>
      </c>
      <c r="AD761" s="94">
        <v>0</v>
      </c>
      <c r="AE761" s="94">
        <v>0</v>
      </c>
      <c r="AF761" s="94">
        <v>0</v>
      </c>
      <c r="AG761" s="94">
        <v>0</v>
      </c>
      <c r="AH761" s="9">
        <v>0</v>
      </c>
      <c r="AI761" s="9">
        <v>0</v>
      </c>
      <c r="AJ761" s="9">
        <v>0</v>
      </c>
      <c r="AK761" s="94">
        <v>0</v>
      </c>
      <c r="AL761" s="94">
        <v>0</v>
      </c>
      <c r="AM761" s="94">
        <v>0</v>
      </c>
      <c r="AN761" s="94">
        <v>0</v>
      </c>
      <c r="AO761" s="94">
        <v>0</v>
      </c>
      <c r="AP761" s="94">
        <v>0</v>
      </c>
      <c r="AQ761" s="94">
        <v>0</v>
      </c>
      <c r="AR761" s="94">
        <v>0</v>
      </c>
      <c r="AS761" s="94">
        <v>0</v>
      </c>
      <c r="AT761" s="94">
        <v>0</v>
      </c>
      <c r="AU761" s="9">
        <v>0</v>
      </c>
      <c r="AV761" s="303"/>
    </row>
    <row r="762" spans="1:48" ht="15.75" customHeight="1" x14ac:dyDescent="0.25">
      <c r="A762" s="532"/>
      <c r="B762" s="535"/>
      <c r="C762" s="601"/>
      <c r="D762" s="524"/>
      <c r="E762" s="517"/>
      <c r="F762" s="97" t="s">
        <v>19</v>
      </c>
      <c r="G762" s="97" t="s">
        <v>22</v>
      </c>
      <c r="H762" s="97" t="s">
        <v>762</v>
      </c>
      <c r="I762" s="97" t="s">
        <v>762</v>
      </c>
      <c r="J762" s="508"/>
      <c r="K762" s="508"/>
      <c r="L762" s="511"/>
      <c r="M762" s="511"/>
      <c r="N762" s="84">
        <v>0</v>
      </c>
      <c r="O762" s="84">
        <v>0</v>
      </c>
      <c r="P762" s="84">
        <v>0</v>
      </c>
      <c r="Q762" s="84">
        <v>0</v>
      </c>
      <c r="R762" s="84">
        <v>0</v>
      </c>
      <c r="S762" s="84">
        <v>0</v>
      </c>
      <c r="T762" s="84">
        <v>0</v>
      </c>
      <c r="U762" s="84">
        <f t="shared" ref="U762:U766" si="341">SUM(N762:T762)</f>
        <v>0</v>
      </c>
      <c r="V762" s="172" t="s">
        <v>8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193">
        <v>0</v>
      </c>
      <c r="AD762" s="193">
        <v>0</v>
      </c>
      <c r="AE762" s="193">
        <v>0</v>
      </c>
      <c r="AF762" s="193">
        <v>0</v>
      </c>
      <c r="AG762" s="193">
        <v>0</v>
      </c>
      <c r="AH762" s="84">
        <v>0</v>
      </c>
      <c r="AI762" s="84">
        <v>0</v>
      </c>
      <c r="AJ762" s="84">
        <v>0</v>
      </c>
      <c r="AK762" s="193">
        <v>0</v>
      </c>
      <c r="AL762" s="193">
        <v>0</v>
      </c>
      <c r="AM762" s="193">
        <v>0</v>
      </c>
      <c r="AN762" s="193">
        <v>0</v>
      </c>
      <c r="AO762" s="193">
        <v>0</v>
      </c>
      <c r="AP762" s="193">
        <v>0</v>
      </c>
      <c r="AQ762" s="193">
        <v>0</v>
      </c>
      <c r="AR762" s="193">
        <v>0</v>
      </c>
      <c r="AS762" s="193">
        <v>0</v>
      </c>
      <c r="AT762" s="193">
        <v>0</v>
      </c>
      <c r="AU762" s="84">
        <v>0</v>
      </c>
      <c r="AV762" s="303"/>
    </row>
    <row r="763" spans="1:48" ht="15.75" customHeight="1" x14ac:dyDescent="0.25">
      <c r="A763" s="532"/>
      <c r="B763" s="535"/>
      <c r="C763" s="601"/>
      <c r="D763" s="524"/>
      <c r="E763" s="517"/>
      <c r="F763" s="513" t="s">
        <v>39</v>
      </c>
      <c r="G763" s="513" t="s">
        <v>21</v>
      </c>
      <c r="H763" s="513" t="s">
        <v>374</v>
      </c>
      <c r="I763" s="513" t="s">
        <v>365</v>
      </c>
      <c r="J763" s="508"/>
      <c r="K763" s="508"/>
      <c r="L763" s="511"/>
      <c r="M763" s="511"/>
      <c r="N763" s="84">
        <v>0</v>
      </c>
      <c r="O763" s="84">
        <v>0</v>
      </c>
      <c r="P763" s="84">
        <v>0</v>
      </c>
      <c r="Q763" s="84">
        <v>0</v>
      </c>
      <c r="R763" s="84">
        <v>0</v>
      </c>
      <c r="S763" s="84">
        <v>0</v>
      </c>
      <c r="T763" s="84">
        <v>0</v>
      </c>
      <c r="U763" s="84">
        <f>SUM(N763:T763)</f>
        <v>0</v>
      </c>
      <c r="V763" s="171" t="s">
        <v>50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193">
        <v>0</v>
      </c>
      <c r="AD763" s="193">
        <v>0</v>
      </c>
      <c r="AE763" s="193">
        <v>0</v>
      </c>
      <c r="AF763" s="193">
        <v>0</v>
      </c>
      <c r="AG763" s="193">
        <v>0</v>
      </c>
      <c r="AH763" s="84">
        <v>0</v>
      </c>
      <c r="AI763" s="84">
        <v>0</v>
      </c>
      <c r="AJ763" s="84">
        <v>0</v>
      </c>
      <c r="AK763" s="193">
        <v>0</v>
      </c>
      <c r="AL763" s="193">
        <v>0</v>
      </c>
      <c r="AM763" s="193">
        <v>0</v>
      </c>
      <c r="AN763" s="193">
        <v>0</v>
      </c>
      <c r="AO763" s="193">
        <v>0</v>
      </c>
      <c r="AP763" s="193">
        <v>0</v>
      </c>
      <c r="AQ763" s="193">
        <v>0</v>
      </c>
      <c r="AR763" s="193">
        <v>0</v>
      </c>
      <c r="AS763" s="193">
        <v>0</v>
      </c>
      <c r="AT763" s="193">
        <v>0</v>
      </c>
      <c r="AU763" s="84">
        <v>0</v>
      </c>
      <c r="AV763" s="303"/>
    </row>
    <row r="764" spans="1:48" ht="15.75" customHeight="1" x14ac:dyDescent="0.25">
      <c r="A764" s="532"/>
      <c r="B764" s="535"/>
      <c r="C764" s="601"/>
      <c r="D764" s="524"/>
      <c r="E764" s="517"/>
      <c r="F764" s="514"/>
      <c r="G764" s="514"/>
      <c r="H764" s="514"/>
      <c r="I764" s="514"/>
      <c r="J764" s="508"/>
      <c r="K764" s="508"/>
      <c r="L764" s="511"/>
      <c r="M764" s="511"/>
      <c r="N764" s="84">
        <v>0</v>
      </c>
      <c r="O764" s="84">
        <v>0</v>
      </c>
      <c r="P764" s="84">
        <v>0</v>
      </c>
      <c r="Q764" s="84">
        <v>0</v>
      </c>
      <c r="R764" s="84">
        <v>0</v>
      </c>
      <c r="S764" s="84">
        <v>0</v>
      </c>
      <c r="T764" s="84">
        <v>0</v>
      </c>
      <c r="U764" s="84">
        <f t="shared" si="341"/>
        <v>0</v>
      </c>
      <c r="V764" s="171" t="s">
        <v>51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193">
        <v>0</v>
      </c>
      <c r="AD764" s="193">
        <v>0</v>
      </c>
      <c r="AE764" s="193">
        <v>0</v>
      </c>
      <c r="AF764" s="193">
        <v>0</v>
      </c>
      <c r="AG764" s="193">
        <v>0</v>
      </c>
      <c r="AH764" s="84">
        <v>0</v>
      </c>
      <c r="AI764" s="84">
        <v>0</v>
      </c>
      <c r="AJ764" s="84">
        <v>0</v>
      </c>
      <c r="AK764" s="193">
        <v>0</v>
      </c>
      <c r="AL764" s="193">
        <v>0</v>
      </c>
      <c r="AM764" s="193">
        <v>0</v>
      </c>
      <c r="AN764" s="193">
        <v>0</v>
      </c>
      <c r="AO764" s="193">
        <v>0</v>
      </c>
      <c r="AP764" s="193">
        <v>0</v>
      </c>
      <c r="AQ764" s="193">
        <v>0</v>
      </c>
      <c r="AR764" s="193">
        <v>0</v>
      </c>
      <c r="AS764" s="193">
        <v>0</v>
      </c>
      <c r="AT764" s="193">
        <v>0</v>
      </c>
      <c r="AU764" s="84">
        <v>0</v>
      </c>
      <c r="AV764" s="303"/>
    </row>
    <row r="765" spans="1:48" x14ac:dyDescent="0.25">
      <c r="A765" s="532"/>
      <c r="B765" s="535"/>
      <c r="C765" s="601"/>
      <c r="D765" s="524"/>
      <c r="E765" s="517"/>
      <c r="F765" s="514"/>
      <c r="G765" s="514"/>
      <c r="H765" s="514"/>
      <c r="I765" s="514"/>
      <c r="J765" s="508"/>
      <c r="K765" s="508"/>
      <c r="L765" s="511"/>
      <c r="M765" s="511"/>
      <c r="N765" s="87">
        <v>0</v>
      </c>
      <c r="O765" s="87">
        <v>0</v>
      </c>
      <c r="P765" s="87">
        <v>0</v>
      </c>
      <c r="Q765" s="87">
        <v>0</v>
      </c>
      <c r="R765" s="87">
        <v>0</v>
      </c>
      <c r="S765" s="87">
        <v>0</v>
      </c>
      <c r="T765" s="87">
        <v>0</v>
      </c>
      <c r="U765" s="84">
        <f t="shared" si="341"/>
        <v>0</v>
      </c>
      <c r="V765" s="171" t="s">
        <v>52</v>
      </c>
      <c r="W765" s="208">
        <v>0</v>
      </c>
      <c r="X765" s="208">
        <v>0</v>
      </c>
      <c r="Y765" s="208">
        <v>0</v>
      </c>
      <c r="Z765" s="208">
        <v>0</v>
      </c>
      <c r="AA765" s="208">
        <v>0</v>
      </c>
      <c r="AB765" s="208">
        <v>0</v>
      </c>
      <c r="AC765" s="208">
        <v>0</v>
      </c>
      <c r="AD765" s="208">
        <v>0</v>
      </c>
      <c r="AE765" s="208">
        <v>0</v>
      </c>
      <c r="AF765" s="208">
        <v>0</v>
      </c>
      <c r="AG765" s="208">
        <v>0</v>
      </c>
      <c r="AH765" s="87">
        <v>0</v>
      </c>
      <c r="AI765" s="87">
        <v>0</v>
      </c>
      <c r="AJ765" s="87">
        <v>0</v>
      </c>
      <c r="AK765" s="208">
        <v>0</v>
      </c>
      <c r="AL765" s="208">
        <v>0</v>
      </c>
      <c r="AM765" s="208">
        <v>0</v>
      </c>
      <c r="AN765" s="208">
        <v>0</v>
      </c>
      <c r="AO765" s="208">
        <v>0</v>
      </c>
      <c r="AP765" s="208">
        <v>0</v>
      </c>
      <c r="AQ765" s="208">
        <v>0</v>
      </c>
      <c r="AR765" s="208">
        <v>0</v>
      </c>
      <c r="AS765" s="208">
        <v>0</v>
      </c>
      <c r="AT765" s="208">
        <v>0</v>
      </c>
      <c r="AU765" s="87">
        <v>0</v>
      </c>
      <c r="AV765" s="303"/>
    </row>
    <row r="766" spans="1:48" x14ac:dyDescent="0.25">
      <c r="A766" s="533"/>
      <c r="B766" s="536"/>
      <c r="C766" s="602"/>
      <c r="D766" s="525"/>
      <c r="E766" s="518"/>
      <c r="F766" s="515"/>
      <c r="G766" s="515"/>
      <c r="H766" s="515"/>
      <c r="I766" s="515"/>
      <c r="J766" s="509"/>
      <c r="K766" s="509"/>
      <c r="L766" s="512"/>
      <c r="M766" s="512"/>
      <c r="N766" s="89">
        <f>SUM(N761:N765)</f>
        <v>0</v>
      </c>
      <c r="O766" s="89">
        <f t="shared" ref="O766:T766" si="342">SUM(O761:O765)</f>
        <v>0</v>
      </c>
      <c r="P766" s="89">
        <f t="shared" si="342"/>
        <v>0</v>
      </c>
      <c r="Q766" s="186">
        <f t="shared" si="342"/>
        <v>0</v>
      </c>
      <c r="R766" s="186">
        <f t="shared" si="342"/>
        <v>7.3750000000000009E-4</v>
      </c>
      <c r="S766" s="186">
        <f t="shared" si="342"/>
        <v>7.3750000000000009E-4</v>
      </c>
      <c r="T766" s="186">
        <f t="shared" si="342"/>
        <v>7.3750000000000009E-4</v>
      </c>
      <c r="U766" s="186">
        <f t="shared" si="341"/>
        <v>2.2125000000000001E-3</v>
      </c>
      <c r="V766" s="178" t="s">
        <v>11</v>
      </c>
      <c r="W766" s="201">
        <f t="shared" ref="W766:AU766" si="343">SUM(W761:W765)</f>
        <v>0</v>
      </c>
      <c r="X766" s="201">
        <f t="shared" si="343"/>
        <v>0</v>
      </c>
      <c r="Y766" s="201">
        <f t="shared" si="343"/>
        <v>0</v>
      </c>
      <c r="Z766" s="201">
        <f t="shared" si="343"/>
        <v>0</v>
      </c>
      <c r="AA766" s="201">
        <f t="shared" si="343"/>
        <v>0</v>
      </c>
      <c r="AB766" s="201">
        <f t="shared" si="343"/>
        <v>0</v>
      </c>
      <c r="AC766" s="201">
        <f t="shared" si="343"/>
        <v>0</v>
      </c>
      <c r="AD766" s="201">
        <f t="shared" si="343"/>
        <v>0</v>
      </c>
      <c r="AE766" s="201">
        <f t="shared" si="343"/>
        <v>0</v>
      </c>
      <c r="AF766" s="201">
        <f t="shared" si="343"/>
        <v>0</v>
      </c>
      <c r="AG766" s="201">
        <f t="shared" si="343"/>
        <v>0</v>
      </c>
      <c r="AH766" s="202">
        <f t="shared" si="343"/>
        <v>0</v>
      </c>
      <c r="AI766" s="202">
        <f t="shared" si="343"/>
        <v>0</v>
      </c>
      <c r="AJ766" s="202">
        <f t="shared" si="343"/>
        <v>0</v>
      </c>
      <c r="AK766" s="201">
        <f t="shared" si="343"/>
        <v>0</v>
      </c>
      <c r="AL766" s="201">
        <f t="shared" si="343"/>
        <v>0</v>
      </c>
      <c r="AM766" s="201">
        <f t="shared" si="343"/>
        <v>0</v>
      </c>
      <c r="AN766" s="201">
        <f t="shared" si="343"/>
        <v>0</v>
      </c>
      <c r="AO766" s="201">
        <f t="shared" si="343"/>
        <v>0</v>
      </c>
      <c r="AP766" s="201">
        <f t="shared" si="343"/>
        <v>0</v>
      </c>
      <c r="AQ766" s="201">
        <f t="shared" si="343"/>
        <v>0</v>
      </c>
      <c r="AR766" s="201">
        <f t="shared" si="343"/>
        <v>0</v>
      </c>
      <c r="AS766" s="201">
        <f t="shared" si="343"/>
        <v>0</v>
      </c>
      <c r="AT766" s="201">
        <f t="shared" si="343"/>
        <v>0</v>
      </c>
      <c r="AU766" s="202">
        <f t="shared" si="343"/>
        <v>0</v>
      </c>
      <c r="AV766" s="333"/>
    </row>
    <row r="767" spans="1:48" ht="15.75" hidden="1" customHeight="1" x14ac:dyDescent="0.25">
      <c r="A767" s="179"/>
      <c r="B767" s="572" t="s">
        <v>763</v>
      </c>
      <c r="C767" s="573"/>
      <c r="D767" s="573"/>
      <c r="E767" s="573"/>
      <c r="F767" s="573"/>
      <c r="G767" s="573"/>
      <c r="H767" s="573"/>
      <c r="I767" s="573"/>
      <c r="J767" s="573"/>
      <c r="K767" s="573"/>
      <c r="L767" s="573"/>
      <c r="M767" s="573"/>
      <c r="N767" s="573"/>
      <c r="O767" s="573"/>
      <c r="P767" s="573"/>
      <c r="Q767" s="573"/>
      <c r="R767" s="573"/>
      <c r="S767" s="573"/>
      <c r="T767" s="573"/>
      <c r="U767" s="573"/>
      <c r="V767" s="573"/>
      <c r="W767" s="408"/>
      <c r="X767" s="408"/>
      <c r="Y767" s="408"/>
      <c r="Z767" s="408"/>
      <c r="AA767" s="408"/>
      <c r="AB767" s="408"/>
      <c r="AC767" s="408"/>
      <c r="AD767" s="408"/>
      <c r="AE767" s="408"/>
      <c r="AF767" s="408"/>
      <c r="AG767" s="408"/>
      <c r="AH767" s="408"/>
      <c r="AI767" s="408"/>
      <c r="AJ767" s="408"/>
      <c r="AK767" s="408"/>
      <c r="AL767" s="408"/>
      <c r="AM767" s="408"/>
      <c r="AN767" s="408"/>
      <c r="AO767" s="408"/>
      <c r="AP767" s="408"/>
      <c r="AQ767" s="408"/>
      <c r="AR767" s="408"/>
      <c r="AS767" s="408"/>
      <c r="AT767" s="408"/>
      <c r="AU767" s="408"/>
      <c r="AV767" s="409"/>
    </row>
    <row r="768" spans="1:48" ht="15.75" customHeight="1" x14ac:dyDescent="0.25">
      <c r="A768" s="418" t="s">
        <v>53</v>
      </c>
      <c r="B768" s="482" t="s">
        <v>427</v>
      </c>
      <c r="C768" s="600" t="s">
        <v>764</v>
      </c>
      <c r="D768" s="561" t="s">
        <v>628</v>
      </c>
      <c r="E768" s="564" t="s">
        <v>689</v>
      </c>
      <c r="F768" s="6" t="s">
        <v>18</v>
      </c>
      <c r="G768" s="6" t="s">
        <v>20</v>
      </c>
      <c r="H768" s="6" t="s">
        <v>296</v>
      </c>
      <c r="I768" s="6" t="s">
        <v>296</v>
      </c>
      <c r="J768" s="479">
        <v>2019</v>
      </c>
      <c r="K768" s="479">
        <v>2019</v>
      </c>
      <c r="L768" s="488">
        <v>5.6109999999999998</v>
      </c>
      <c r="M768" s="510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205" t="s">
        <v>3</v>
      </c>
      <c r="W768" s="94">
        <v>416.03</v>
      </c>
      <c r="X768" s="94">
        <v>0</v>
      </c>
      <c r="Y768" s="94">
        <v>0</v>
      </c>
      <c r="Z768" s="94">
        <v>0</v>
      </c>
      <c r="AA768" s="94">
        <v>0</v>
      </c>
      <c r="AB768" s="94">
        <v>0</v>
      </c>
      <c r="AC768" s="94">
        <v>0</v>
      </c>
      <c r="AD768" s="94">
        <v>0</v>
      </c>
      <c r="AE768" s="94">
        <v>0</v>
      </c>
      <c r="AF768" s="94">
        <v>0</v>
      </c>
      <c r="AG768" s="94">
        <v>0</v>
      </c>
      <c r="AH768" s="9">
        <v>0</v>
      </c>
      <c r="AI768" s="9">
        <v>0</v>
      </c>
      <c r="AJ768" s="9">
        <v>0</v>
      </c>
      <c r="AK768" s="94">
        <v>0</v>
      </c>
      <c r="AL768" s="94">
        <v>0</v>
      </c>
      <c r="AM768" s="94">
        <v>0</v>
      </c>
      <c r="AN768" s="94">
        <v>0</v>
      </c>
      <c r="AO768" s="94">
        <v>0</v>
      </c>
      <c r="AP768" s="94">
        <v>0</v>
      </c>
      <c r="AQ768" s="94">
        <v>0</v>
      </c>
      <c r="AR768" s="94">
        <v>0</v>
      </c>
      <c r="AS768" s="94">
        <v>0</v>
      </c>
      <c r="AT768" s="94">
        <v>0</v>
      </c>
      <c r="AU768" s="9">
        <v>0</v>
      </c>
      <c r="AV768" s="583" t="s">
        <v>996</v>
      </c>
    </row>
    <row r="769" spans="1:48" ht="20.25" customHeight="1" x14ac:dyDescent="0.25">
      <c r="A769" s="419"/>
      <c r="B769" s="483"/>
      <c r="C769" s="601"/>
      <c r="D769" s="562"/>
      <c r="E769" s="565"/>
      <c r="F769" s="6" t="s">
        <v>19</v>
      </c>
      <c r="G769" s="6" t="s">
        <v>22</v>
      </c>
      <c r="H769" s="6" t="s">
        <v>296</v>
      </c>
      <c r="I769" s="6" t="s">
        <v>296</v>
      </c>
      <c r="J769" s="480"/>
      <c r="K769" s="480"/>
      <c r="L769" s="556"/>
      <c r="M769" s="51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44">SUM(N769:T769)</f>
        <v>0</v>
      </c>
      <c r="V769" s="173" t="s">
        <v>8</v>
      </c>
      <c r="W769" s="94">
        <v>0</v>
      </c>
      <c r="X769" s="94">
        <v>0</v>
      </c>
      <c r="Y769" s="94">
        <v>0</v>
      </c>
      <c r="Z769" s="94">
        <v>0</v>
      </c>
      <c r="AA769" s="94">
        <v>0</v>
      </c>
      <c r="AB769" s="94">
        <v>0</v>
      </c>
      <c r="AC769" s="94">
        <v>0</v>
      </c>
      <c r="AD769" s="94">
        <v>0</v>
      </c>
      <c r="AE769" s="94">
        <v>0</v>
      </c>
      <c r="AF769" s="94">
        <v>0</v>
      </c>
      <c r="AG769" s="94">
        <v>0</v>
      </c>
      <c r="AH769" s="9">
        <v>0</v>
      </c>
      <c r="AI769" s="9">
        <v>0</v>
      </c>
      <c r="AJ769" s="9">
        <v>0</v>
      </c>
      <c r="AK769" s="94">
        <v>0</v>
      </c>
      <c r="AL769" s="94">
        <v>0</v>
      </c>
      <c r="AM769" s="94">
        <v>0</v>
      </c>
      <c r="AN769" s="94">
        <v>0</v>
      </c>
      <c r="AO769" s="94">
        <v>0</v>
      </c>
      <c r="AP769" s="94">
        <v>0</v>
      </c>
      <c r="AQ769" s="94">
        <v>0</v>
      </c>
      <c r="AR769" s="94">
        <v>0</v>
      </c>
      <c r="AS769" s="94">
        <v>0</v>
      </c>
      <c r="AT769" s="94">
        <v>0</v>
      </c>
      <c r="AU769" s="9">
        <v>0</v>
      </c>
      <c r="AV769" s="584"/>
    </row>
    <row r="770" spans="1:48" ht="15.75" customHeight="1" x14ac:dyDescent="0.25">
      <c r="A770" s="419"/>
      <c r="B770" s="483"/>
      <c r="C770" s="601"/>
      <c r="D770" s="562"/>
      <c r="E770" s="565"/>
      <c r="F770" s="485" t="s">
        <v>39</v>
      </c>
      <c r="G770" s="485" t="s">
        <v>21</v>
      </c>
      <c r="H770" s="485" t="s">
        <v>318</v>
      </c>
      <c r="I770" s="485" t="s">
        <v>765</v>
      </c>
      <c r="J770" s="480"/>
      <c r="K770" s="480"/>
      <c r="L770" s="556"/>
      <c r="M770" s="51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5" t="s">
        <v>50</v>
      </c>
      <c r="W770" s="94">
        <v>0</v>
      </c>
      <c r="X770" s="94">
        <v>0</v>
      </c>
      <c r="Y770" s="94">
        <v>0</v>
      </c>
      <c r="Z770" s="94">
        <v>0</v>
      </c>
      <c r="AA770" s="94">
        <v>0</v>
      </c>
      <c r="AB770" s="94">
        <v>0</v>
      </c>
      <c r="AC770" s="94">
        <v>0</v>
      </c>
      <c r="AD770" s="94">
        <v>0</v>
      </c>
      <c r="AE770" s="94">
        <v>0</v>
      </c>
      <c r="AF770" s="94">
        <v>0</v>
      </c>
      <c r="AG770" s="94">
        <v>0</v>
      </c>
      <c r="AH770" s="9">
        <v>0</v>
      </c>
      <c r="AI770" s="9">
        <v>0</v>
      </c>
      <c r="AJ770" s="9">
        <v>0</v>
      </c>
      <c r="AK770" s="94">
        <v>0</v>
      </c>
      <c r="AL770" s="94">
        <v>0</v>
      </c>
      <c r="AM770" s="94">
        <v>0</v>
      </c>
      <c r="AN770" s="94">
        <v>0</v>
      </c>
      <c r="AO770" s="94">
        <v>0</v>
      </c>
      <c r="AP770" s="94">
        <v>0</v>
      </c>
      <c r="AQ770" s="94">
        <v>0</v>
      </c>
      <c r="AR770" s="94">
        <v>0</v>
      </c>
      <c r="AS770" s="94">
        <v>0</v>
      </c>
      <c r="AT770" s="94">
        <v>0</v>
      </c>
      <c r="AU770" s="9">
        <v>0</v>
      </c>
      <c r="AV770" s="584"/>
    </row>
    <row r="771" spans="1:48" x14ac:dyDescent="0.25">
      <c r="A771" s="419"/>
      <c r="B771" s="483"/>
      <c r="C771" s="601"/>
      <c r="D771" s="562"/>
      <c r="E771" s="565"/>
      <c r="F771" s="486"/>
      <c r="G771" s="486"/>
      <c r="H771" s="486"/>
      <c r="I771" s="486"/>
      <c r="J771" s="480"/>
      <c r="K771" s="480"/>
      <c r="L771" s="556"/>
      <c r="M771" s="51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44"/>
        <v>0</v>
      </c>
      <c r="V771" s="205" t="s">
        <v>51</v>
      </c>
      <c r="W771" s="94">
        <v>0</v>
      </c>
      <c r="X771" s="94">
        <v>0</v>
      </c>
      <c r="Y771" s="94">
        <v>0</v>
      </c>
      <c r="Z771" s="94">
        <v>0</v>
      </c>
      <c r="AA771" s="94">
        <v>0</v>
      </c>
      <c r="AB771" s="94">
        <v>0</v>
      </c>
      <c r="AC771" s="94">
        <v>0</v>
      </c>
      <c r="AD771" s="94">
        <v>0</v>
      </c>
      <c r="AE771" s="94">
        <v>0</v>
      </c>
      <c r="AF771" s="94">
        <v>0</v>
      </c>
      <c r="AG771" s="94">
        <v>0</v>
      </c>
      <c r="AH771" s="9">
        <v>0</v>
      </c>
      <c r="AI771" s="9">
        <v>0</v>
      </c>
      <c r="AJ771" s="9">
        <v>0</v>
      </c>
      <c r="AK771" s="94">
        <v>0</v>
      </c>
      <c r="AL771" s="94">
        <v>0</v>
      </c>
      <c r="AM771" s="94">
        <v>0</v>
      </c>
      <c r="AN771" s="94">
        <v>0</v>
      </c>
      <c r="AO771" s="94">
        <v>0</v>
      </c>
      <c r="AP771" s="94">
        <v>0</v>
      </c>
      <c r="AQ771" s="94">
        <v>0</v>
      </c>
      <c r="AR771" s="94">
        <v>0</v>
      </c>
      <c r="AS771" s="94">
        <v>0</v>
      </c>
      <c r="AT771" s="94">
        <v>0</v>
      </c>
      <c r="AU771" s="9">
        <v>0</v>
      </c>
      <c r="AV771" s="584"/>
    </row>
    <row r="772" spans="1:48" x14ac:dyDescent="0.25">
      <c r="A772" s="419"/>
      <c r="B772" s="483"/>
      <c r="C772" s="601"/>
      <c r="D772" s="562"/>
      <c r="E772" s="565"/>
      <c r="F772" s="486"/>
      <c r="G772" s="486"/>
      <c r="H772" s="486"/>
      <c r="I772" s="486"/>
      <c r="J772" s="480"/>
      <c r="K772" s="480"/>
      <c r="L772" s="556"/>
      <c r="M772" s="511"/>
      <c r="N772" s="86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9">
        <f t="shared" si="344"/>
        <v>0</v>
      </c>
      <c r="V772" s="205" t="s">
        <v>52</v>
      </c>
      <c r="W772" s="192">
        <v>0</v>
      </c>
      <c r="X772" s="192">
        <v>0</v>
      </c>
      <c r="Y772" s="192">
        <v>0</v>
      </c>
      <c r="Z772" s="192">
        <v>0</v>
      </c>
      <c r="AA772" s="192">
        <v>0</v>
      </c>
      <c r="AB772" s="192">
        <v>0</v>
      </c>
      <c r="AC772" s="192">
        <v>0</v>
      </c>
      <c r="AD772" s="192">
        <v>0</v>
      </c>
      <c r="AE772" s="192">
        <v>0</v>
      </c>
      <c r="AF772" s="192">
        <v>0</v>
      </c>
      <c r="AG772" s="192">
        <v>0</v>
      </c>
      <c r="AH772" s="86">
        <v>0</v>
      </c>
      <c r="AI772" s="86">
        <v>0</v>
      </c>
      <c r="AJ772" s="86">
        <v>0</v>
      </c>
      <c r="AK772" s="192">
        <v>0</v>
      </c>
      <c r="AL772" s="192">
        <v>0</v>
      </c>
      <c r="AM772" s="192">
        <v>0</v>
      </c>
      <c r="AN772" s="192">
        <v>0</v>
      </c>
      <c r="AO772" s="192">
        <v>0</v>
      </c>
      <c r="AP772" s="192">
        <v>0</v>
      </c>
      <c r="AQ772" s="192">
        <v>0</v>
      </c>
      <c r="AR772" s="192">
        <v>0</v>
      </c>
      <c r="AS772" s="192">
        <v>0</v>
      </c>
      <c r="AT772" s="192">
        <v>0</v>
      </c>
      <c r="AU772" s="86">
        <v>0</v>
      </c>
      <c r="AV772" s="585"/>
    </row>
    <row r="773" spans="1:48" x14ac:dyDescent="0.25">
      <c r="A773" s="419"/>
      <c r="B773" s="484"/>
      <c r="C773" s="602"/>
      <c r="D773" s="563"/>
      <c r="E773" s="566"/>
      <c r="F773" s="487"/>
      <c r="G773" s="487"/>
      <c r="H773" s="487"/>
      <c r="I773" s="487"/>
      <c r="J773" s="481"/>
      <c r="K773" s="481"/>
      <c r="L773" s="557"/>
      <c r="M773" s="512"/>
      <c r="N773" s="88">
        <f>SUM(N768:N772)</f>
        <v>0</v>
      </c>
      <c r="O773" s="88">
        <f t="shared" ref="O773:T773" si="345">SUM(O768:O772)</f>
        <v>5.0374399999999993</v>
      </c>
      <c r="P773" s="88">
        <f t="shared" si="345"/>
        <v>0.15759489000000029</v>
      </c>
      <c r="Q773" s="186">
        <f t="shared" si="345"/>
        <v>0.41602999999999996</v>
      </c>
      <c r="R773" s="186">
        <f t="shared" si="345"/>
        <v>0</v>
      </c>
      <c r="S773" s="186">
        <f t="shared" si="345"/>
        <v>0</v>
      </c>
      <c r="T773" s="186">
        <f t="shared" si="345"/>
        <v>0</v>
      </c>
      <c r="U773" s="186">
        <f t="shared" si="344"/>
        <v>5.6110648899999997</v>
      </c>
      <c r="V773" s="178" t="s">
        <v>11</v>
      </c>
      <c r="W773" s="201">
        <f t="shared" ref="W773:AU773" si="346">SUM(W768:W772)</f>
        <v>416.03</v>
      </c>
      <c r="X773" s="201">
        <f t="shared" si="346"/>
        <v>0</v>
      </c>
      <c r="Y773" s="201">
        <f t="shared" si="346"/>
        <v>0</v>
      </c>
      <c r="Z773" s="201">
        <f t="shared" si="346"/>
        <v>0</v>
      </c>
      <c r="AA773" s="201">
        <f t="shared" si="346"/>
        <v>0</v>
      </c>
      <c r="AB773" s="201">
        <f t="shared" si="346"/>
        <v>0</v>
      </c>
      <c r="AC773" s="201">
        <f t="shared" si="346"/>
        <v>0</v>
      </c>
      <c r="AD773" s="201">
        <f t="shared" si="346"/>
        <v>0</v>
      </c>
      <c r="AE773" s="201">
        <f t="shared" si="346"/>
        <v>0</v>
      </c>
      <c r="AF773" s="201">
        <f t="shared" si="346"/>
        <v>0</v>
      </c>
      <c r="AG773" s="201">
        <f t="shared" si="346"/>
        <v>0</v>
      </c>
      <c r="AH773" s="202">
        <f t="shared" si="346"/>
        <v>0</v>
      </c>
      <c r="AI773" s="202">
        <f t="shared" si="346"/>
        <v>0</v>
      </c>
      <c r="AJ773" s="202">
        <f t="shared" si="346"/>
        <v>0</v>
      </c>
      <c r="AK773" s="201">
        <f t="shared" si="346"/>
        <v>0</v>
      </c>
      <c r="AL773" s="201">
        <f t="shared" si="346"/>
        <v>0</v>
      </c>
      <c r="AM773" s="201">
        <f t="shared" si="346"/>
        <v>0</v>
      </c>
      <c r="AN773" s="201">
        <f t="shared" si="346"/>
        <v>0</v>
      </c>
      <c r="AO773" s="201">
        <f t="shared" si="346"/>
        <v>0</v>
      </c>
      <c r="AP773" s="201">
        <f t="shared" si="346"/>
        <v>0</v>
      </c>
      <c r="AQ773" s="201">
        <f t="shared" si="346"/>
        <v>0</v>
      </c>
      <c r="AR773" s="201">
        <f t="shared" si="346"/>
        <v>0</v>
      </c>
      <c r="AS773" s="201">
        <f t="shared" si="346"/>
        <v>0</v>
      </c>
      <c r="AT773" s="201">
        <f t="shared" si="346"/>
        <v>0</v>
      </c>
      <c r="AU773" s="202">
        <f t="shared" si="346"/>
        <v>0</v>
      </c>
      <c r="AV773" s="333"/>
    </row>
    <row r="774" spans="1:48" ht="15.75" customHeight="1" x14ac:dyDescent="0.25">
      <c r="A774" s="419"/>
      <c r="B774" s="482" t="s">
        <v>766</v>
      </c>
      <c r="C774" s="600" t="s">
        <v>767</v>
      </c>
      <c r="D774" s="561" t="s">
        <v>628</v>
      </c>
      <c r="E774" s="564" t="s">
        <v>689</v>
      </c>
      <c r="F774" s="6" t="s">
        <v>18</v>
      </c>
      <c r="G774" s="6" t="s">
        <v>20</v>
      </c>
      <c r="H774" s="6" t="s">
        <v>296</v>
      </c>
      <c r="I774" s="6" t="s">
        <v>296</v>
      </c>
      <c r="J774" s="479">
        <v>2020</v>
      </c>
      <c r="K774" s="479">
        <v>2023</v>
      </c>
      <c r="L774" s="488">
        <v>140.749</v>
      </c>
      <c r="M774" s="510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205" t="s">
        <v>3</v>
      </c>
      <c r="W774" s="94">
        <v>13866.52</v>
      </c>
      <c r="X774" s="94">
        <v>0</v>
      </c>
      <c r="Y774" s="94">
        <v>0</v>
      </c>
      <c r="Z774" s="94">
        <v>0</v>
      </c>
      <c r="AA774" s="94">
        <v>0</v>
      </c>
      <c r="AB774" s="94">
        <v>0</v>
      </c>
      <c r="AC774" s="94">
        <v>0</v>
      </c>
      <c r="AD774" s="94">
        <v>0</v>
      </c>
      <c r="AE774" s="94">
        <v>0</v>
      </c>
      <c r="AF774" s="94">
        <v>0</v>
      </c>
      <c r="AG774" s="94">
        <v>0</v>
      </c>
      <c r="AH774" s="9">
        <v>0</v>
      </c>
      <c r="AI774" s="9">
        <v>0</v>
      </c>
      <c r="AJ774" s="9">
        <v>0</v>
      </c>
      <c r="AK774" s="94">
        <v>0</v>
      </c>
      <c r="AL774" s="94">
        <v>0</v>
      </c>
      <c r="AM774" s="94">
        <v>0</v>
      </c>
      <c r="AN774" s="94">
        <v>0</v>
      </c>
      <c r="AO774" s="94">
        <v>0</v>
      </c>
      <c r="AP774" s="94">
        <v>0</v>
      </c>
      <c r="AQ774" s="94">
        <v>0</v>
      </c>
      <c r="AR774" s="94">
        <v>0</v>
      </c>
      <c r="AS774" s="94">
        <v>0</v>
      </c>
      <c r="AT774" s="94">
        <v>0</v>
      </c>
      <c r="AU774" s="9">
        <v>0</v>
      </c>
      <c r="AV774" s="583" t="s">
        <v>1005</v>
      </c>
    </row>
    <row r="775" spans="1:48" ht="19.5" customHeight="1" x14ac:dyDescent="0.25">
      <c r="A775" s="419"/>
      <c r="B775" s="483"/>
      <c r="C775" s="601"/>
      <c r="D775" s="562"/>
      <c r="E775" s="565"/>
      <c r="F775" s="6" t="s">
        <v>19</v>
      </c>
      <c r="G775" s="6" t="s">
        <v>22</v>
      </c>
      <c r="H775" s="6" t="s">
        <v>296</v>
      </c>
      <c r="I775" s="6" t="s">
        <v>296</v>
      </c>
      <c r="J775" s="480"/>
      <c r="K775" s="480"/>
      <c r="L775" s="556"/>
      <c r="M775" s="511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47">SUM(N775:T775)</f>
        <v>0</v>
      </c>
      <c r="V775" s="173" t="s">
        <v>8</v>
      </c>
      <c r="W775" s="94">
        <v>0</v>
      </c>
      <c r="X775" s="94">
        <v>0</v>
      </c>
      <c r="Y775" s="94">
        <v>0</v>
      </c>
      <c r="Z775" s="94">
        <v>0</v>
      </c>
      <c r="AA775" s="94">
        <v>0</v>
      </c>
      <c r="AB775" s="94">
        <v>0</v>
      </c>
      <c r="AC775" s="94">
        <v>0</v>
      </c>
      <c r="AD775" s="94">
        <v>0</v>
      </c>
      <c r="AE775" s="94">
        <v>0</v>
      </c>
      <c r="AF775" s="94">
        <v>0</v>
      </c>
      <c r="AG775" s="94">
        <v>0</v>
      </c>
      <c r="AH775" s="9">
        <v>0</v>
      </c>
      <c r="AI775" s="9">
        <v>0</v>
      </c>
      <c r="AJ775" s="9">
        <v>0</v>
      </c>
      <c r="AK775" s="94">
        <v>0</v>
      </c>
      <c r="AL775" s="94">
        <v>0</v>
      </c>
      <c r="AM775" s="94">
        <v>0</v>
      </c>
      <c r="AN775" s="94">
        <v>0</v>
      </c>
      <c r="AO775" s="94">
        <v>0</v>
      </c>
      <c r="AP775" s="94">
        <v>0</v>
      </c>
      <c r="AQ775" s="94">
        <v>0</v>
      </c>
      <c r="AR775" s="94">
        <v>0</v>
      </c>
      <c r="AS775" s="94">
        <v>0</v>
      </c>
      <c r="AT775" s="94">
        <v>0</v>
      </c>
      <c r="AU775" s="9">
        <v>0</v>
      </c>
      <c r="AV775" s="584"/>
    </row>
    <row r="776" spans="1:48" ht="15.75" customHeight="1" x14ac:dyDescent="0.25">
      <c r="A776" s="419"/>
      <c r="B776" s="483"/>
      <c r="C776" s="601"/>
      <c r="D776" s="562"/>
      <c r="E776" s="565"/>
      <c r="F776" s="485" t="s">
        <v>39</v>
      </c>
      <c r="G776" s="485" t="s">
        <v>21</v>
      </c>
      <c r="H776" s="485" t="s">
        <v>318</v>
      </c>
      <c r="I776" s="485" t="s">
        <v>765</v>
      </c>
      <c r="J776" s="480"/>
      <c r="K776" s="480"/>
      <c r="L776" s="556"/>
      <c r="M776" s="511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5" t="s">
        <v>50</v>
      </c>
      <c r="W776" s="94">
        <v>0</v>
      </c>
      <c r="X776" s="94">
        <v>0</v>
      </c>
      <c r="Y776" s="94">
        <v>0</v>
      </c>
      <c r="Z776" s="94">
        <v>0</v>
      </c>
      <c r="AA776" s="94">
        <v>0</v>
      </c>
      <c r="AB776" s="94">
        <v>0</v>
      </c>
      <c r="AC776" s="94">
        <v>0</v>
      </c>
      <c r="AD776" s="94">
        <v>0</v>
      </c>
      <c r="AE776" s="94">
        <v>0</v>
      </c>
      <c r="AF776" s="94">
        <v>0</v>
      </c>
      <c r="AG776" s="94">
        <v>0</v>
      </c>
      <c r="AH776" s="9">
        <v>0</v>
      </c>
      <c r="AI776" s="9">
        <v>0</v>
      </c>
      <c r="AJ776" s="9">
        <v>0</v>
      </c>
      <c r="AK776" s="94">
        <v>0</v>
      </c>
      <c r="AL776" s="94">
        <v>0</v>
      </c>
      <c r="AM776" s="94">
        <v>0</v>
      </c>
      <c r="AN776" s="94">
        <v>0</v>
      </c>
      <c r="AO776" s="94">
        <v>0</v>
      </c>
      <c r="AP776" s="94">
        <v>0</v>
      </c>
      <c r="AQ776" s="94">
        <v>0</v>
      </c>
      <c r="AR776" s="94">
        <v>0</v>
      </c>
      <c r="AS776" s="94">
        <v>0</v>
      </c>
      <c r="AT776" s="94">
        <v>0</v>
      </c>
      <c r="AU776" s="9">
        <v>0</v>
      </c>
      <c r="AV776" s="584"/>
    </row>
    <row r="777" spans="1:48" x14ac:dyDescent="0.25">
      <c r="A777" s="419"/>
      <c r="B777" s="483"/>
      <c r="C777" s="601"/>
      <c r="D777" s="562"/>
      <c r="E777" s="565"/>
      <c r="F777" s="486"/>
      <c r="G777" s="486"/>
      <c r="H777" s="486"/>
      <c r="I777" s="486"/>
      <c r="J777" s="480"/>
      <c r="K777" s="480"/>
      <c r="L777" s="556"/>
      <c r="M777" s="511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47"/>
        <v>0</v>
      </c>
      <c r="V777" s="205" t="s">
        <v>51</v>
      </c>
      <c r="W777" s="94">
        <v>0</v>
      </c>
      <c r="X777" s="94">
        <v>0</v>
      </c>
      <c r="Y777" s="94">
        <v>0</v>
      </c>
      <c r="Z777" s="94">
        <v>0</v>
      </c>
      <c r="AA777" s="94">
        <v>0</v>
      </c>
      <c r="AB777" s="94">
        <v>0</v>
      </c>
      <c r="AC777" s="94">
        <v>0</v>
      </c>
      <c r="AD777" s="94">
        <v>0</v>
      </c>
      <c r="AE777" s="94">
        <v>0</v>
      </c>
      <c r="AF777" s="94">
        <v>0</v>
      </c>
      <c r="AG777" s="94">
        <v>0</v>
      </c>
      <c r="AH777" s="9">
        <v>0</v>
      </c>
      <c r="AI777" s="9">
        <v>0</v>
      </c>
      <c r="AJ777" s="9">
        <v>0</v>
      </c>
      <c r="AK777" s="94">
        <v>0</v>
      </c>
      <c r="AL777" s="94">
        <v>0</v>
      </c>
      <c r="AM777" s="94">
        <v>0</v>
      </c>
      <c r="AN777" s="94">
        <v>0</v>
      </c>
      <c r="AO777" s="94">
        <v>0</v>
      </c>
      <c r="AP777" s="94">
        <v>0</v>
      </c>
      <c r="AQ777" s="94">
        <v>0</v>
      </c>
      <c r="AR777" s="94">
        <v>0</v>
      </c>
      <c r="AS777" s="94">
        <v>0</v>
      </c>
      <c r="AT777" s="94">
        <v>0</v>
      </c>
      <c r="AU777" s="9">
        <v>0</v>
      </c>
      <c r="AV777" s="584"/>
    </row>
    <row r="778" spans="1:48" x14ac:dyDescent="0.25">
      <c r="A778" s="419"/>
      <c r="B778" s="483"/>
      <c r="C778" s="601"/>
      <c r="D778" s="562"/>
      <c r="E778" s="565"/>
      <c r="F778" s="486"/>
      <c r="G778" s="486"/>
      <c r="H778" s="486"/>
      <c r="I778" s="486"/>
      <c r="J778" s="480"/>
      <c r="K778" s="480"/>
      <c r="L778" s="556"/>
      <c r="M778" s="511"/>
      <c r="N778" s="86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9">
        <f t="shared" si="347"/>
        <v>0</v>
      </c>
      <c r="V778" s="205" t="s">
        <v>52</v>
      </c>
      <c r="W778" s="192">
        <v>0</v>
      </c>
      <c r="X778" s="192">
        <v>0</v>
      </c>
      <c r="Y778" s="192">
        <v>0</v>
      </c>
      <c r="Z778" s="192">
        <v>0</v>
      </c>
      <c r="AA778" s="192">
        <v>0</v>
      </c>
      <c r="AB778" s="192">
        <v>0</v>
      </c>
      <c r="AC778" s="192">
        <v>0</v>
      </c>
      <c r="AD778" s="192">
        <v>0</v>
      </c>
      <c r="AE778" s="192">
        <v>0</v>
      </c>
      <c r="AF778" s="192">
        <v>0</v>
      </c>
      <c r="AG778" s="192">
        <v>0</v>
      </c>
      <c r="AH778" s="86">
        <v>0</v>
      </c>
      <c r="AI778" s="86">
        <v>0</v>
      </c>
      <c r="AJ778" s="86">
        <v>0</v>
      </c>
      <c r="AK778" s="192">
        <v>0</v>
      </c>
      <c r="AL778" s="192">
        <v>0</v>
      </c>
      <c r="AM778" s="192">
        <v>0</v>
      </c>
      <c r="AN778" s="192">
        <v>0</v>
      </c>
      <c r="AO778" s="192">
        <v>0</v>
      </c>
      <c r="AP778" s="192">
        <v>0</v>
      </c>
      <c r="AQ778" s="192">
        <v>0</v>
      </c>
      <c r="AR778" s="192">
        <v>0</v>
      </c>
      <c r="AS778" s="192">
        <v>0</v>
      </c>
      <c r="AT778" s="192">
        <v>0</v>
      </c>
      <c r="AU778" s="86">
        <v>0</v>
      </c>
      <c r="AV778" s="585"/>
    </row>
    <row r="779" spans="1:48" x14ac:dyDescent="0.25">
      <c r="A779" s="419"/>
      <c r="B779" s="484"/>
      <c r="C779" s="602"/>
      <c r="D779" s="563"/>
      <c r="E779" s="566"/>
      <c r="F779" s="487"/>
      <c r="G779" s="487"/>
      <c r="H779" s="487"/>
      <c r="I779" s="487"/>
      <c r="J779" s="481"/>
      <c r="K779" s="481"/>
      <c r="L779" s="557"/>
      <c r="M779" s="512"/>
      <c r="N779" s="88">
        <f>SUM(N774:N778)</f>
        <v>1.82511</v>
      </c>
      <c r="O779" s="88">
        <f t="shared" ref="O779:T779" si="348">SUM(O774:O778)</f>
        <v>57.476200000000006</v>
      </c>
      <c r="P779" s="88">
        <f t="shared" si="348"/>
        <v>30.284520000000001</v>
      </c>
      <c r="Q779" s="186">
        <f t="shared" si="348"/>
        <v>13.866520000000001</v>
      </c>
      <c r="R779" s="186">
        <f t="shared" si="348"/>
        <v>3.33968</v>
      </c>
      <c r="S779" s="186">
        <f t="shared" si="348"/>
        <v>8</v>
      </c>
      <c r="T779" s="186">
        <f t="shared" si="348"/>
        <v>8</v>
      </c>
      <c r="U779" s="186">
        <f t="shared" si="347"/>
        <v>122.79203000000003</v>
      </c>
      <c r="V779" s="178" t="s">
        <v>11</v>
      </c>
      <c r="W779" s="201">
        <f t="shared" ref="W779:AU779" si="349">SUM(W774:W778)</f>
        <v>13866.52</v>
      </c>
      <c r="X779" s="201">
        <f t="shared" si="349"/>
        <v>0</v>
      </c>
      <c r="Y779" s="201">
        <f t="shared" si="349"/>
        <v>0</v>
      </c>
      <c r="Z779" s="201">
        <f t="shared" si="349"/>
        <v>0</v>
      </c>
      <c r="AA779" s="201">
        <f t="shared" si="349"/>
        <v>0</v>
      </c>
      <c r="AB779" s="201">
        <f t="shared" si="349"/>
        <v>0</v>
      </c>
      <c r="AC779" s="201">
        <f t="shared" si="349"/>
        <v>0</v>
      </c>
      <c r="AD779" s="201">
        <f t="shared" si="349"/>
        <v>0</v>
      </c>
      <c r="AE779" s="201">
        <f t="shared" si="349"/>
        <v>0</v>
      </c>
      <c r="AF779" s="201">
        <f t="shared" si="349"/>
        <v>0</v>
      </c>
      <c r="AG779" s="201">
        <f t="shared" si="349"/>
        <v>0</v>
      </c>
      <c r="AH779" s="202">
        <f t="shared" si="349"/>
        <v>0</v>
      </c>
      <c r="AI779" s="202">
        <f t="shared" si="349"/>
        <v>0</v>
      </c>
      <c r="AJ779" s="202">
        <f t="shared" si="349"/>
        <v>0</v>
      </c>
      <c r="AK779" s="201">
        <f t="shared" si="349"/>
        <v>0</v>
      </c>
      <c r="AL779" s="201">
        <f t="shared" si="349"/>
        <v>0</v>
      </c>
      <c r="AM779" s="201">
        <f t="shared" si="349"/>
        <v>0</v>
      </c>
      <c r="AN779" s="201">
        <f t="shared" si="349"/>
        <v>0</v>
      </c>
      <c r="AO779" s="201">
        <f t="shared" si="349"/>
        <v>0</v>
      </c>
      <c r="AP779" s="201">
        <f t="shared" si="349"/>
        <v>0</v>
      </c>
      <c r="AQ779" s="201">
        <f t="shared" si="349"/>
        <v>0</v>
      </c>
      <c r="AR779" s="201">
        <f t="shared" si="349"/>
        <v>0</v>
      </c>
      <c r="AS779" s="201">
        <f t="shared" si="349"/>
        <v>0</v>
      </c>
      <c r="AT779" s="201">
        <f t="shared" si="349"/>
        <v>0</v>
      </c>
      <c r="AU779" s="202">
        <f t="shared" si="349"/>
        <v>0</v>
      </c>
      <c r="AV779" s="333"/>
    </row>
    <row r="780" spans="1:48" ht="15.75" customHeight="1" x14ac:dyDescent="0.25">
      <c r="A780" s="419"/>
      <c r="B780" s="482" t="s">
        <v>768</v>
      </c>
      <c r="C780" s="600" t="s">
        <v>769</v>
      </c>
      <c r="D780" s="561" t="s">
        <v>660</v>
      </c>
      <c r="E780" s="564" t="s">
        <v>770</v>
      </c>
      <c r="F780" s="6" t="s">
        <v>18</v>
      </c>
      <c r="G780" s="6" t="s">
        <v>20</v>
      </c>
      <c r="H780" s="6" t="s">
        <v>296</v>
      </c>
      <c r="I780" s="6" t="s">
        <v>296</v>
      </c>
      <c r="J780" s="479">
        <v>2019</v>
      </c>
      <c r="K780" s="479">
        <v>2020</v>
      </c>
      <c r="L780" s="488">
        <v>27.018999999999998</v>
      </c>
      <c r="M780" s="510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205" t="s">
        <v>3</v>
      </c>
      <c r="W780" s="94">
        <v>0</v>
      </c>
      <c r="X780" s="94">
        <v>0</v>
      </c>
      <c r="Y780" s="94">
        <v>0</v>
      </c>
      <c r="Z780" s="94">
        <v>0</v>
      </c>
      <c r="AA780" s="94">
        <v>0</v>
      </c>
      <c r="AB780" s="94">
        <v>0</v>
      </c>
      <c r="AC780" s="94">
        <v>0</v>
      </c>
      <c r="AD780" s="94">
        <v>0</v>
      </c>
      <c r="AE780" s="94">
        <v>0</v>
      </c>
      <c r="AF780" s="94">
        <v>0</v>
      </c>
      <c r="AG780" s="94">
        <v>0</v>
      </c>
      <c r="AH780" s="9">
        <v>0</v>
      </c>
      <c r="AI780" s="9">
        <v>0</v>
      </c>
      <c r="AJ780" s="9">
        <v>0</v>
      </c>
      <c r="AK780" s="94">
        <v>0</v>
      </c>
      <c r="AL780" s="94">
        <v>0</v>
      </c>
      <c r="AM780" s="94">
        <v>0</v>
      </c>
      <c r="AN780" s="94">
        <v>0</v>
      </c>
      <c r="AO780" s="94">
        <v>0</v>
      </c>
      <c r="AP780" s="94">
        <v>0</v>
      </c>
      <c r="AQ780" s="94">
        <v>0</v>
      </c>
      <c r="AR780" s="94">
        <v>0</v>
      </c>
      <c r="AS780" s="94">
        <v>0</v>
      </c>
      <c r="AT780" s="94">
        <v>0</v>
      </c>
      <c r="AU780" s="9">
        <v>0</v>
      </c>
      <c r="AV780" s="303"/>
    </row>
    <row r="781" spans="1:48" ht="19.5" customHeight="1" x14ac:dyDescent="0.25">
      <c r="A781" s="419"/>
      <c r="B781" s="483"/>
      <c r="C781" s="601"/>
      <c r="D781" s="562"/>
      <c r="E781" s="565"/>
      <c r="F781" s="6" t="s">
        <v>19</v>
      </c>
      <c r="G781" s="6" t="s">
        <v>22</v>
      </c>
      <c r="H781" s="6" t="s">
        <v>296</v>
      </c>
      <c r="I781" s="6" t="s">
        <v>296</v>
      </c>
      <c r="J781" s="480"/>
      <c r="K781" s="480"/>
      <c r="L781" s="556"/>
      <c r="M781" s="51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50">SUM(N781:T781)</f>
        <v>0</v>
      </c>
      <c r="V781" s="173" t="s">
        <v>8</v>
      </c>
      <c r="W781" s="94">
        <v>0</v>
      </c>
      <c r="X781" s="94">
        <v>0</v>
      </c>
      <c r="Y781" s="94">
        <v>0</v>
      </c>
      <c r="Z781" s="94">
        <v>0</v>
      </c>
      <c r="AA781" s="94">
        <v>0</v>
      </c>
      <c r="AB781" s="94">
        <v>0</v>
      </c>
      <c r="AC781" s="94">
        <v>0</v>
      </c>
      <c r="AD781" s="94">
        <v>0</v>
      </c>
      <c r="AE781" s="94">
        <v>0</v>
      </c>
      <c r="AF781" s="94">
        <v>0</v>
      </c>
      <c r="AG781" s="94">
        <v>0</v>
      </c>
      <c r="AH781" s="9">
        <v>0</v>
      </c>
      <c r="AI781" s="9">
        <v>0</v>
      </c>
      <c r="AJ781" s="9">
        <v>0</v>
      </c>
      <c r="AK781" s="94">
        <v>0</v>
      </c>
      <c r="AL781" s="94">
        <v>0</v>
      </c>
      <c r="AM781" s="94">
        <v>0</v>
      </c>
      <c r="AN781" s="94">
        <v>0</v>
      </c>
      <c r="AO781" s="94">
        <v>0</v>
      </c>
      <c r="AP781" s="94">
        <v>0</v>
      </c>
      <c r="AQ781" s="94">
        <v>0</v>
      </c>
      <c r="AR781" s="94">
        <v>0</v>
      </c>
      <c r="AS781" s="94">
        <v>0</v>
      </c>
      <c r="AT781" s="94">
        <v>0</v>
      </c>
      <c r="AU781" s="9">
        <v>0</v>
      </c>
      <c r="AV781" s="303"/>
    </row>
    <row r="782" spans="1:48" ht="15.75" customHeight="1" x14ac:dyDescent="0.25">
      <c r="A782" s="419"/>
      <c r="B782" s="483"/>
      <c r="C782" s="601"/>
      <c r="D782" s="562"/>
      <c r="E782" s="565"/>
      <c r="F782" s="485" t="s">
        <v>39</v>
      </c>
      <c r="G782" s="485" t="s">
        <v>21</v>
      </c>
      <c r="H782" s="485" t="s">
        <v>771</v>
      </c>
      <c r="I782" s="485" t="s">
        <v>772</v>
      </c>
      <c r="J782" s="480"/>
      <c r="K782" s="480"/>
      <c r="L782" s="556"/>
      <c r="M782" s="51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5" t="s">
        <v>50</v>
      </c>
      <c r="W782" s="94">
        <v>0</v>
      </c>
      <c r="X782" s="94">
        <v>0</v>
      </c>
      <c r="Y782" s="94">
        <v>0</v>
      </c>
      <c r="Z782" s="94">
        <v>0</v>
      </c>
      <c r="AA782" s="94">
        <v>0</v>
      </c>
      <c r="AB782" s="94">
        <v>0</v>
      </c>
      <c r="AC782" s="94">
        <v>0</v>
      </c>
      <c r="AD782" s="94">
        <v>0</v>
      </c>
      <c r="AE782" s="94">
        <v>0</v>
      </c>
      <c r="AF782" s="94">
        <v>0</v>
      </c>
      <c r="AG782" s="94">
        <v>0</v>
      </c>
      <c r="AH782" s="9">
        <v>0</v>
      </c>
      <c r="AI782" s="9">
        <v>0</v>
      </c>
      <c r="AJ782" s="9">
        <v>0</v>
      </c>
      <c r="AK782" s="94">
        <v>0</v>
      </c>
      <c r="AL782" s="94">
        <v>0</v>
      </c>
      <c r="AM782" s="94">
        <v>0</v>
      </c>
      <c r="AN782" s="94">
        <v>0</v>
      </c>
      <c r="AO782" s="94">
        <v>0</v>
      </c>
      <c r="AP782" s="94">
        <v>0</v>
      </c>
      <c r="AQ782" s="94">
        <v>0</v>
      </c>
      <c r="AR782" s="94">
        <v>0</v>
      </c>
      <c r="AS782" s="94">
        <v>0</v>
      </c>
      <c r="AT782" s="94">
        <v>0</v>
      </c>
      <c r="AU782" s="9">
        <v>0</v>
      </c>
      <c r="AV782" s="303"/>
    </row>
    <row r="783" spans="1:48" ht="15.75" customHeight="1" x14ac:dyDescent="0.25">
      <c r="A783" s="419"/>
      <c r="B783" s="483"/>
      <c r="C783" s="601"/>
      <c r="D783" s="562"/>
      <c r="E783" s="565"/>
      <c r="F783" s="486"/>
      <c r="G783" s="486"/>
      <c r="H783" s="486"/>
      <c r="I783" s="486"/>
      <c r="J783" s="480"/>
      <c r="K783" s="480"/>
      <c r="L783" s="556"/>
      <c r="M783" s="51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50"/>
        <v>0</v>
      </c>
      <c r="V783" s="205" t="s">
        <v>51</v>
      </c>
      <c r="W783" s="94">
        <v>0</v>
      </c>
      <c r="X783" s="94">
        <v>0</v>
      </c>
      <c r="Y783" s="94">
        <v>0</v>
      </c>
      <c r="Z783" s="94">
        <v>0</v>
      </c>
      <c r="AA783" s="94">
        <v>0</v>
      </c>
      <c r="AB783" s="94">
        <v>0</v>
      </c>
      <c r="AC783" s="94">
        <v>0</v>
      </c>
      <c r="AD783" s="94">
        <v>0</v>
      </c>
      <c r="AE783" s="94">
        <v>0</v>
      </c>
      <c r="AF783" s="94">
        <v>0</v>
      </c>
      <c r="AG783" s="94">
        <v>0</v>
      </c>
      <c r="AH783" s="9">
        <v>0</v>
      </c>
      <c r="AI783" s="9">
        <v>0</v>
      </c>
      <c r="AJ783" s="9">
        <v>0</v>
      </c>
      <c r="AK783" s="94">
        <v>0</v>
      </c>
      <c r="AL783" s="94">
        <v>0</v>
      </c>
      <c r="AM783" s="94">
        <v>0</v>
      </c>
      <c r="AN783" s="94">
        <v>0</v>
      </c>
      <c r="AO783" s="94">
        <v>0</v>
      </c>
      <c r="AP783" s="94">
        <v>0</v>
      </c>
      <c r="AQ783" s="94">
        <v>0</v>
      </c>
      <c r="AR783" s="94">
        <v>0</v>
      </c>
      <c r="AS783" s="94">
        <v>0</v>
      </c>
      <c r="AT783" s="94">
        <v>0</v>
      </c>
      <c r="AU783" s="9">
        <v>0</v>
      </c>
      <c r="AV783" s="303"/>
    </row>
    <row r="784" spans="1:48" x14ac:dyDescent="0.25">
      <c r="A784" s="419"/>
      <c r="B784" s="483"/>
      <c r="C784" s="601"/>
      <c r="D784" s="562"/>
      <c r="E784" s="565"/>
      <c r="F784" s="486"/>
      <c r="G784" s="486"/>
      <c r="H784" s="486"/>
      <c r="I784" s="486"/>
      <c r="J784" s="480"/>
      <c r="K784" s="480"/>
      <c r="L784" s="556"/>
      <c r="M784" s="511"/>
      <c r="N784" s="86">
        <v>0</v>
      </c>
      <c r="O784" s="86">
        <v>0</v>
      </c>
      <c r="P784" s="86">
        <v>0</v>
      </c>
      <c r="R784" s="86">
        <v>0</v>
      </c>
      <c r="S784" s="86">
        <v>0</v>
      </c>
      <c r="T784" s="86">
        <v>0</v>
      </c>
      <c r="U784" s="9">
        <f t="shared" si="350"/>
        <v>0</v>
      </c>
      <c r="V784" s="205" t="s">
        <v>52</v>
      </c>
      <c r="W784" s="192">
        <v>0</v>
      </c>
      <c r="X784" s="192">
        <v>0</v>
      </c>
      <c r="Y784" s="192">
        <v>0</v>
      </c>
      <c r="Z784" s="192">
        <v>0</v>
      </c>
      <c r="AA784" s="192">
        <v>0</v>
      </c>
      <c r="AB784" s="192">
        <v>0</v>
      </c>
      <c r="AC784" s="192">
        <v>0</v>
      </c>
      <c r="AD784" s="192">
        <v>0</v>
      </c>
      <c r="AE784" s="192">
        <v>0</v>
      </c>
      <c r="AF784" s="192">
        <v>0</v>
      </c>
      <c r="AG784" s="192">
        <v>0</v>
      </c>
      <c r="AH784" s="86">
        <v>0</v>
      </c>
      <c r="AI784" s="86">
        <v>0</v>
      </c>
      <c r="AJ784" s="86">
        <v>0</v>
      </c>
      <c r="AK784" s="192">
        <v>0</v>
      </c>
      <c r="AL784" s="192">
        <v>0</v>
      </c>
      <c r="AM784" s="192">
        <v>0</v>
      </c>
      <c r="AN784" s="192">
        <v>0</v>
      </c>
      <c r="AO784" s="192">
        <v>0</v>
      </c>
      <c r="AP784" s="192">
        <v>0</v>
      </c>
      <c r="AQ784" s="192">
        <v>0</v>
      </c>
      <c r="AR784" s="192">
        <v>0</v>
      </c>
      <c r="AS784" s="192">
        <v>0</v>
      </c>
      <c r="AT784" s="192">
        <v>0</v>
      </c>
      <c r="AU784" s="86">
        <v>0</v>
      </c>
      <c r="AV784" s="303"/>
    </row>
    <row r="785" spans="1:48" x14ac:dyDescent="0.25">
      <c r="A785" s="419"/>
      <c r="B785" s="484"/>
      <c r="C785" s="602"/>
      <c r="D785" s="563"/>
      <c r="E785" s="566"/>
      <c r="F785" s="487"/>
      <c r="G785" s="487"/>
      <c r="H785" s="487"/>
      <c r="I785" s="487"/>
      <c r="J785" s="481"/>
      <c r="K785" s="481"/>
      <c r="L785" s="557"/>
      <c r="M785" s="512"/>
      <c r="N785" s="88">
        <f>SUM(N780:N784)</f>
        <v>27.019380000000002</v>
      </c>
      <c r="O785" s="88">
        <f t="shared" ref="O785:T785" si="351">SUM(O780:O784)</f>
        <v>0</v>
      </c>
      <c r="P785" s="88">
        <f t="shared" si="351"/>
        <v>0</v>
      </c>
      <c r="Q785" s="195"/>
      <c r="R785" s="176">
        <f t="shared" si="351"/>
        <v>0</v>
      </c>
      <c r="S785" s="176">
        <f t="shared" si="351"/>
        <v>0</v>
      </c>
      <c r="T785" s="176">
        <f t="shared" si="351"/>
        <v>0</v>
      </c>
      <c r="U785" s="177">
        <f t="shared" si="350"/>
        <v>27.019380000000002</v>
      </c>
      <c r="V785" s="178" t="s">
        <v>11</v>
      </c>
      <c r="W785" s="194">
        <f>SUM(W780:W784)</f>
        <v>0</v>
      </c>
      <c r="X785" s="194">
        <f t="shared" ref="X785:AU785" si="352">SUM(X780:X784)</f>
        <v>0</v>
      </c>
      <c r="Y785" s="194">
        <f t="shared" si="352"/>
        <v>0</v>
      </c>
      <c r="Z785" s="194">
        <f t="shared" si="352"/>
        <v>0</v>
      </c>
      <c r="AA785" s="194">
        <f t="shared" si="352"/>
        <v>0</v>
      </c>
      <c r="AB785" s="194">
        <f t="shared" si="352"/>
        <v>0</v>
      </c>
      <c r="AC785" s="194">
        <f t="shared" si="352"/>
        <v>0</v>
      </c>
      <c r="AD785" s="194">
        <f t="shared" si="352"/>
        <v>0</v>
      </c>
      <c r="AE785" s="194">
        <f t="shared" si="352"/>
        <v>0</v>
      </c>
      <c r="AF785" s="194">
        <f t="shared" si="352"/>
        <v>0</v>
      </c>
      <c r="AG785" s="194">
        <f t="shared" si="352"/>
        <v>0</v>
      </c>
      <c r="AH785" s="176">
        <f t="shared" si="352"/>
        <v>0</v>
      </c>
      <c r="AI785" s="176">
        <f t="shared" si="352"/>
        <v>0</v>
      </c>
      <c r="AJ785" s="176">
        <f t="shared" si="352"/>
        <v>0</v>
      </c>
      <c r="AK785" s="194">
        <f t="shared" si="352"/>
        <v>0</v>
      </c>
      <c r="AL785" s="194">
        <f t="shared" si="352"/>
        <v>0</v>
      </c>
      <c r="AM785" s="194">
        <f t="shared" si="352"/>
        <v>0</v>
      </c>
      <c r="AN785" s="194">
        <f t="shared" si="352"/>
        <v>0</v>
      </c>
      <c r="AO785" s="194">
        <f t="shared" si="352"/>
        <v>0</v>
      </c>
      <c r="AP785" s="194">
        <f t="shared" si="352"/>
        <v>0</v>
      </c>
      <c r="AQ785" s="194">
        <f t="shared" si="352"/>
        <v>0</v>
      </c>
      <c r="AR785" s="194">
        <f t="shared" si="352"/>
        <v>0</v>
      </c>
      <c r="AS785" s="194">
        <f t="shared" si="352"/>
        <v>0</v>
      </c>
      <c r="AT785" s="194">
        <f t="shared" si="352"/>
        <v>0</v>
      </c>
      <c r="AU785" s="176">
        <f t="shared" si="352"/>
        <v>0</v>
      </c>
      <c r="AV785" s="329"/>
    </row>
    <row r="786" spans="1:48" ht="15.75" customHeight="1" x14ac:dyDescent="0.25">
      <c r="A786" s="419"/>
      <c r="B786" s="482" t="s">
        <v>773</v>
      </c>
      <c r="C786" s="600" t="s">
        <v>774</v>
      </c>
      <c r="D786" s="561" t="s">
        <v>660</v>
      </c>
      <c r="E786" s="564" t="s">
        <v>775</v>
      </c>
      <c r="F786" s="6" t="s">
        <v>18</v>
      </c>
      <c r="G786" s="6" t="s">
        <v>20</v>
      </c>
      <c r="H786" s="6" t="s">
        <v>59</v>
      </c>
      <c r="I786" s="6" t="s">
        <v>722</v>
      </c>
      <c r="J786" s="479">
        <v>2020</v>
      </c>
      <c r="K786" s="479">
        <v>2023</v>
      </c>
      <c r="L786" s="488">
        <v>36.412999999999997</v>
      </c>
      <c r="M786" s="510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205" t="s">
        <v>3</v>
      </c>
      <c r="W786" s="94">
        <v>0</v>
      </c>
      <c r="X786" s="94">
        <v>0</v>
      </c>
      <c r="Y786" s="94">
        <v>0</v>
      </c>
      <c r="Z786" s="94">
        <v>0</v>
      </c>
      <c r="AA786" s="94">
        <v>0</v>
      </c>
      <c r="AB786" s="94">
        <v>0</v>
      </c>
      <c r="AC786" s="94">
        <v>0</v>
      </c>
      <c r="AD786" s="94">
        <v>0</v>
      </c>
      <c r="AE786" s="94">
        <v>0</v>
      </c>
      <c r="AF786" s="94">
        <v>0</v>
      </c>
      <c r="AG786" s="94">
        <v>0</v>
      </c>
      <c r="AH786" s="9">
        <v>0</v>
      </c>
      <c r="AI786" s="9">
        <v>0</v>
      </c>
      <c r="AJ786" s="9">
        <v>0</v>
      </c>
      <c r="AK786" s="94">
        <v>0</v>
      </c>
      <c r="AL786" s="94">
        <v>0</v>
      </c>
      <c r="AM786" s="94">
        <v>0</v>
      </c>
      <c r="AN786" s="94">
        <v>0</v>
      </c>
      <c r="AO786" s="94">
        <v>0</v>
      </c>
      <c r="AP786" s="94">
        <v>0</v>
      </c>
      <c r="AQ786" s="94">
        <v>0</v>
      </c>
      <c r="AR786" s="94">
        <v>0</v>
      </c>
      <c r="AS786" s="94">
        <v>0</v>
      </c>
      <c r="AT786" s="94">
        <v>0</v>
      </c>
      <c r="AU786" s="9">
        <v>0</v>
      </c>
      <c r="AV786" s="303"/>
    </row>
    <row r="787" spans="1:48" ht="18.75" customHeight="1" x14ac:dyDescent="0.25">
      <c r="A787" s="419"/>
      <c r="B787" s="483"/>
      <c r="C787" s="601"/>
      <c r="D787" s="562"/>
      <c r="E787" s="565"/>
      <c r="F787" s="6" t="s">
        <v>19</v>
      </c>
      <c r="G787" s="6" t="s">
        <v>22</v>
      </c>
      <c r="H787" s="6" t="s">
        <v>59</v>
      </c>
      <c r="I787" s="6" t="s">
        <v>776</v>
      </c>
      <c r="J787" s="480"/>
      <c r="K787" s="480"/>
      <c r="L787" s="556"/>
      <c r="M787" s="511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53">SUM(N787:T787)</f>
        <v>0</v>
      </c>
      <c r="V787" s="173" t="s">
        <v>8</v>
      </c>
      <c r="W787" s="94">
        <v>0</v>
      </c>
      <c r="X787" s="94">
        <v>0</v>
      </c>
      <c r="Y787" s="94">
        <v>0</v>
      </c>
      <c r="Z787" s="94">
        <v>0</v>
      </c>
      <c r="AA787" s="94">
        <v>0</v>
      </c>
      <c r="AB787" s="94">
        <v>0</v>
      </c>
      <c r="AC787" s="94">
        <v>0</v>
      </c>
      <c r="AD787" s="94">
        <v>0</v>
      </c>
      <c r="AE787" s="94">
        <v>0</v>
      </c>
      <c r="AF787" s="94">
        <v>0</v>
      </c>
      <c r="AG787" s="94">
        <v>0</v>
      </c>
      <c r="AH787" s="9">
        <v>0</v>
      </c>
      <c r="AI787" s="9">
        <v>0</v>
      </c>
      <c r="AJ787" s="9">
        <v>0</v>
      </c>
      <c r="AK787" s="94">
        <v>0</v>
      </c>
      <c r="AL787" s="94">
        <v>0</v>
      </c>
      <c r="AM787" s="94">
        <v>0</v>
      </c>
      <c r="AN787" s="94">
        <v>0</v>
      </c>
      <c r="AO787" s="94">
        <v>0</v>
      </c>
      <c r="AP787" s="94">
        <v>0</v>
      </c>
      <c r="AQ787" s="94">
        <v>0</v>
      </c>
      <c r="AR787" s="94">
        <v>0</v>
      </c>
      <c r="AS787" s="94">
        <v>0</v>
      </c>
      <c r="AT787" s="94">
        <v>0</v>
      </c>
      <c r="AU787" s="9">
        <v>0</v>
      </c>
      <c r="AV787" s="303"/>
    </row>
    <row r="788" spans="1:48" ht="18.75" customHeight="1" x14ac:dyDescent="0.25">
      <c r="A788" s="419"/>
      <c r="B788" s="483"/>
      <c r="C788" s="601"/>
      <c r="D788" s="562"/>
      <c r="E788" s="565"/>
      <c r="F788" s="485" t="s">
        <v>39</v>
      </c>
      <c r="G788" s="485" t="s">
        <v>21</v>
      </c>
      <c r="H788" s="485" t="s">
        <v>59</v>
      </c>
      <c r="I788" s="485" t="s">
        <v>377</v>
      </c>
      <c r="J788" s="480"/>
      <c r="K788" s="480"/>
      <c r="L788" s="556"/>
      <c r="M788" s="511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5" t="s">
        <v>50</v>
      </c>
      <c r="W788" s="94">
        <v>0</v>
      </c>
      <c r="X788" s="94">
        <v>0</v>
      </c>
      <c r="Y788" s="94">
        <v>0</v>
      </c>
      <c r="Z788" s="94">
        <v>0</v>
      </c>
      <c r="AA788" s="94">
        <v>0</v>
      </c>
      <c r="AB788" s="94">
        <v>0</v>
      </c>
      <c r="AC788" s="94">
        <v>0</v>
      </c>
      <c r="AD788" s="94">
        <v>0</v>
      </c>
      <c r="AE788" s="94">
        <v>0</v>
      </c>
      <c r="AF788" s="94">
        <v>0</v>
      </c>
      <c r="AG788" s="94">
        <v>0</v>
      </c>
      <c r="AH788" s="9">
        <v>0</v>
      </c>
      <c r="AI788" s="9">
        <v>0</v>
      </c>
      <c r="AJ788" s="9">
        <v>0</v>
      </c>
      <c r="AK788" s="94">
        <v>0</v>
      </c>
      <c r="AL788" s="94">
        <v>0</v>
      </c>
      <c r="AM788" s="94">
        <v>0</v>
      </c>
      <c r="AN788" s="94">
        <v>0</v>
      </c>
      <c r="AO788" s="94">
        <v>0</v>
      </c>
      <c r="AP788" s="94">
        <v>0</v>
      </c>
      <c r="AQ788" s="94">
        <v>0</v>
      </c>
      <c r="AR788" s="94">
        <v>0</v>
      </c>
      <c r="AS788" s="94">
        <v>0</v>
      </c>
      <c r="AT788" s="94">
        <v>0</v>
      </c>
      <c r="AU788" s="9">
        <v>0</v>
      </c>
      <c r="AV788" s="303"/>
    </row>
    <row r="789" spans="1:48" ht="15.75" customHeight="1" x14ac:dyDescent="0.25">
      <c r="A789" s="419"/>
      <c r="B789" s="483"/>
      <c r="C789" s="601"/>
      <c r="D789" s="562"/>
      <c r="E789" s="565"/>
      <c r="F789" s="486"/>
      <c r="G789" s="486"/>
      <c r="H789" s="486"/>
      <c r="I789" s="486"/>
      <c r="J789" s="480"/>
      <c r="K789" s="480"/>
      <c r="L789" s="556"/>
      <c r="M789" s="511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53"/>
        <v>0</v>
      </c>
      <c r="V789" s="205" t="s">
        <v>51</v>
      </c>
      <c r="W789" s="94">
        <v>0</v>
      </c>
      <c r="X789" s="94">
        <v>0</v>
      </c>
      <c r="Y789" s="94">
        <v>0</v>
      </c>
      <c r="Z789" s="94">
        <v>0</v>
      </c>
      <c r="AA789" s="94">
        <v>0</v>
      </c>
      <c r="AB789" s="94">
        <v>0</v>
      </c>
      <c r="AC789" s="94">
        <v>0</v>
      </c>
      <c r="AD789" s="94">
        <v>0</v>
      </c>
      <c r="AE789" s="94">
        <v>0</v>
      </c>
      <c r="AF789" s="94">
        <v>0</v>
      </c>
      <c r="AG789" s="94">
        <v>0</v>
      </c>
      <c r="AH789" s="9">
        <v>0</v>
      </c>
      <c r="AI789" s="9">
        <v>0</v>
      </c>
      <c r="AJ789" s="9">
        <v>0</v>
      </c>
      <c r="AK789" s="94">
        <v>0</v>
      </c>
      <c r="AL789" s="94">
        <v>0</v>
      </c>
      <c r="AM789" s="94">
        <v>0</v>
      </c>
      <c r="AN789" s="94">
        <v>0</v>
      </c>
      <c r="AO789" s="94">
        <v>0</v>
      </c>
      <c r="AP789" s="94">
        <v>0</v>
      </c>
      <c r="AQ789" s="94">
        <v>0</v>
      </c>
      <c r="AR789" s="94">
        <v>0</v>
      </c>
      <c r="AS789" s="94">
        <v>0</v>
      </c>
      <c r="AT789" s="94">
        <v>0</v>
      </c>
      <c r="AU789" s="9">
        <v>0</v>
      </c>
      <c r="AV789" s="303"/>
    </row>
    <row r="790" spans="1:48" ht="15.75" customHeight="1" x14ac:dyDescent="0.25">
      <c r="A790" s="419"/>
      <c r="B790" s="483"/>
      <c r="C790" s="601"/>
      <c r="D790" s="562"/>
      <c r="E790" s="565"/>
      <c r="F790" s="486"/>
      <c r="G790" s="486"/>
      <c r="H790" s="486"/>
      <c r="I790" s="486"/>
      <c r="J790" s="480"/>
      <c r="K790" s="480"/>
      <c r="L790" s="556"/>
      <c r="M790" s="511"/>
      <c r="N790" s="86">
        <v>0</v>
      </c>
      <c r="O790" s="86">
        <v>33.892000000000003</v>
      </c>
      <c r="P790" s="86">
        <v>0</v>
      </c>
      <c r="R790" s="86">
        <v>0</v>
      </c>
      <c r="S790" s="86">
        <v>0</v>
      </c>
      <c r="T790" s="86">
        <v>0</v>
      </c>
      <c r="U790" s="9">
        <f t="shared" si="353"/>
        <v>33.892000000000003</v>
      </c>
      <c r="V790" s="205" t="s">
        <v>52</v>
      </c>
      <c r="W790" s="192">
        <v>0</v>
      </c>
      <c r="X790" s="192">
        <v>0</v>
      </c>
      <c r="Y790" s="192">
        <v>0</v>
      </c>
      <c r="Z790" s="192">
        <v>0</v>
      </c>
      <c r="AA790" s="192">
        <v>0</v>
      </c>
      <c r="AB790" s="192">
        <v>0</v>
      </c>
      <c r="AC790" s="192">
        <v>0</v>
      </c>
      <c r="AD790" s="192">
        <v>0</v>
      </c>
      <c r="AE790" s="192">
        <v>0</v>
      </c>
      <c r="AF790" s="192">
        <v>0</v>
      </c>
      <c r="AG790" s="192">
        <v>0</v>
      </c>
      <c r="AH790" s="86">
        <v>0</v>
      </c>
      <c r="AI790" s="86">
        <v>0</v>
      </c>
      <c r="AJ790" s="86">
        <v>0</v>
      </c>
      <c r="AK790" s="192">
        <v>0</v>
      </c>
      <c r="AL790" s="192">
        <v>0</v>
      </c>
      <c r="AM790" s="192">
        <v>0</v>
      </c>
      <c r="AN790" s="192">
        <v>0</v>
      </c>
      <c r="AO790" s="192">
        <v>0</v>
      </c>
      <c r="AP790" s="192">
        <v>0</v>
      </c>
      <c r="AQ790" s="192">
        <v>0</v>
      </c>
      <c r="AR790" s="192">
        <v>0</v>
      </c>
      <c r="AS790" s="192">
        <v>0</v>
      </c>
      <c r="AT790" s="192">
        <v>0</v>
      </c>
      <c r="AU790" s="86">
        <v>0</v>
      </c>
      <c r="AV790" s="303"/>
    </row>
    <row r="791" spans="1:48" x14ac:dyDescent="0.25">
      <c r="A791" s="419"/>
      <c r="B791" s="484"/>
      <c r="C791" s="602"/>
      <c r="D791" s="563"/>
      <c r="E791" s="566"/>
      <c r="F791" s="487"/>
      <c r="G791" s="487"/>
      <c r="H791" s="487"/>
      <c r="I791" s="487"/>
      <c r="J791" s="481"/>
      <c r="K791" s="481"/>
      <c r="L791" s="557"/>
      <c r="M791" s="512"/>
      <c r="N791" s="88">
        <f>SUM(N786:N790)</f>
        <v>0</v>
      </c>
      <c r="O791" s="88">
        <f t="shared" ref="O791:T791" si="354">SUM(O786:O790)</f>
        <v>33.892000000000003</v>
      </c>
      <c r="P791" s="88">
        <f t="shared" si="354"/>
        <v>2.5207100000000002</v>
      </c>
      <c r="Q791" s="186"/>
      <c r="R791" s="186">
        <f t="shared" si="354"/>
        <v>0</v>
      </c>
      <c r="S791" s="186">
        <f t="shared" si="354"/>
        <v>0</v>
      </c>
      <c r="T791" s="186">
        <f t="shared" si="354"/>
        <v>0</v>
      </c>
      <c r="U791" s="186">
        <f t="shared" si="353"/>
        <v>36.412710000000004</v>
      </c>
      <c r="V791" s="178" t="s">
        <v>11</v>
      </c>
      <c r="W791" s="201">
        <f>SUM(W786:W790)</f>
        <v>0</v>
      </c>
      <c r="X791" s="201">
        <f t="shared" ref="X791:AU791" si="355">SUM(X786:X790)</f>
        <v>0</v>
      </c>
      <c r="Y791" s="201">
        <f t="shared" si="355"/>
        <v>0</v>
      </c>
      <c r="Z791" s="201">
        <f t="shared" si="355"/>
        <v>0</v>
      </c>
      <c r="AA791" s="201">
        <f t="shared" si="355"/>
        <v>0</v>
      </c>
      <c r="AB791" s="201">
        <f t="shared" si="355"/>
        <v>0</v>
      </c>
      <c r="AC791" s="201">
        <f t="shared" si="355"/>
        <v>0</v>
      </c>
      <c r="AD791" s="201">
        <f t="shared" si="355"/>
        <v>0</v>
      </c>
      <c r="AE791" s="201">
        <f t="shared" si="355"/>
        <v>0</v>
      </c>
      <c r="AF791" s="201">
        <f t="shared" si="355"/>
        <v>0</v>
      </c>
      <c r="AG791" s="201">
        <f t="shared" si="355"/>
        <v>0</v>
      </c>
      <c r="AH791" s="202">
        <f t="shared" si="355"/>
        <v>0</v>
      </c>
      <c r="AI791" s="202">
        <f t="shared" si="355"/>
        <v>0</v>
      </c>
      <c r="AJ791" s="202">
        <f t="shared" si="355"/>
        <v>0</v>
      </c>
      <c r="AK791" s="201">
        <f t="shared" si="355"/>
        <v>0</v>
      </c>
      <c r="AL791" s="201">
        <f t="shared" si="355"/>
        <v>0</v>
      </c>
      <c r="AM791" s="201">
        <f t="shared" si="355"/>
        <v>0</v>
      </c>
      <c r="AN791" s="201">
        <f t="shared" si="355"/>
        <v>0</v>
      </c>
      <c r="AO791" s="201">
        <f t="shared" si="355"/>
        <v>0</v>
      </c>
      <c r="AP791" s="201">
        <f t="shared" si="355"/>
        <v>0</v>
      </c>
      <c r="AQ791" s="201">
        <f t="shared" si="355"/>
        <v>0</v>
      </c>
      <c r="AR791" s="201">
        <f t="shared" si="355"/>
        <v>0</v>
      </c>
      <c r="AS791" s="201">
        <f t="shared" si="355"/>
        <v>0</v>
      </c>
      <c r="AT791" s="201">
        <f t="shared" si="355"/>
        <v>0</v>
      </c>
      <c r="AU791" s="202">
        <f t="shared" si="355"/>
        <v>0</v>
      </c>
      <c r="AV791" s="333"/>
    </row>
    <row r="792" spans="1:48" ht="15.75" customHeight="1" x14ac:dyDescent="0.25">
      <c r="A792" s="419"/>
      <c r="B792" s="482" t="s">
        <v>777</v>
      </c>
      <c r="C792" s="600" t="s">
        <v>778</v>
      </c>
      <c r="D792" s="561" t="s">
        <v>628</v>
      </c>
      <c r="E792" s="564" t="s">
        <v>779</v>
      </c>
      <c r="F792" s="6" t="s">
        <v>18</v>
      </c>
      <c r="G792" s="6" t="s">
        <v>20</v>
      </c>
      <c r="H792" s="6" t="s">
        <v>296</v>
      </c>
      <c r="I792" s="6" t="s">
        <v>296</v>
      </c>
      <c r="J792" s="479">
        <v>2021</v>
      </c>
      <c r="K792" s="479">
        <v>2021</v>
      </c>
      <c r="L792" s="488">
        <v>6.4619999999999997</v>
      </c>
      <c r="M792" s="510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205" t="s">
        <v>3</v>
      </c>
      <c r="W792" s="94">
        <v>0</v>
      </c>
      <c r="X792" s="94">
        <v>0</v>
      </c>
      <c r="Y792" s="94">
        <v>0</v>
      </c>
      <c r="Z792" s="94">
        <v>0</v>
      </c>
      <c r="AA792" s="94">
        <v>0</v>
      </c>
      <c r="AB792" s="94">
        <v>0</v>
      </c>
      <c r="AC792" s="94">
        <v>0</v>
      </c>
      <c r="AD792" s="94">
        <v>0</v>
      </c>
      <c r="AE792" s="94">
        <v>0</v>
      </c>
      <c r="AF792" s="94">
        <v>0</v>
      </c>
      <c r="AG792" s="94">
        <v>0</v>
      </c>
      <c r="AH792" s="9">
        <v>0</v>
      </c>
      <c r="AI792" s="9">
        <v>0</v>
      </c>
      <c r="AJ792" s="9">
        <v>0</v>
      </c>
      <c r="AK792" s="94">
        <v>0</v>
      </c>
      <c r="AL792" s="94">
        <v>0</v>
      </c>
      <c r="AM792" s="94">
        <v>0</v>
      </c>
      <c r="AN792" s="94">
        <v>0</v>
      </c>
      <c r="AO792" s="94">
        <v>0</v>
      </c>
      <c r="AP792" s="94">
        <v>0</v>
      </c>
      <c r="AQ792" s="94">
        <v>0</v>
      </c>
      <c r="AR792" s="94">
        <v>0</v>
      </c>
      <c r="AS792" s="94">
        <v>0</v>
      </c>
      <c r="AT792" s="94">
        <v>0</v>
      </c>
      <c r="AU792" s="9">
        <v>0</v>
      </c>
      <c r="AV792" s="303"/>
    </row>
    <row r="793" spans="1:48" ht="21" customHeight="1" x14ac:dyDescent="0.25">
      <c r="A793" s="419"/>
      <c r="B793" s="483"/>
      <c r="C793" s="601"/>
      <c r="D793" s="562"/>
      <c r="E793" s="565"/>
      <c r="F793" s="6" t="s">
        <v>19</v>
      </c>
      <c r="G793" s="6" t="s">
        <v>22</v>
      </c>
      <c r="H793" s="6" t="s">
        <v>296</v>
      </c>
      <c r="I793" s="6" t="s">
        <v>296</v>
      </c>
      <c r="J793" s="480"/>
      <c r="K793" s="480"/>
      <c r="L793" s="556"/>
      <c r="M793" s="511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56">SUM(N793:T793)</f>
        <v>0</v>
      </c>
      <c r="V793" s="173" t="s">
        <v>8</v>
      </c>
      <c r="W793" s="94">
        <v>0</v>
      </c>
      <c r="X793" s="94">
        <v>0</v>
      </c>
      <c r="Y793" s="94">
        <v>0</v>
      </c>
      <c r="Z793" s="94">
        <v>0</v>
      </c>
      <c r="AA793" s="94">
        <v>0</v>
      </c>
      <c r="AB793" s="94">
        <v>0</v>
      </c>
      <c r="AC793" s="94">
        <v>0</v>
      </c>
      <c r="AD793" s="94">
        <v>0</v>
      </c>
      <c r="AE793" s="94">
        <v>0</v>
      </c>
      <c r="AF793" s="94">
        <v>0</v>
      </c>
      <c r="AG793" s="94">
        <v>0</v>
      </c>
      <c r="AH793" s="9">
        <v>0</v>
      </c>
      <c r="AI793" s="9">
        <v>0</v>
      </c>
      <c r="AJ793" s="9">
        <v>0</v>
      </c>
      <c r="AK793" s="94">
        <v>0</v>
      </c>
      <c r="AL793" s="94">
        <v>0</v>
      </c>
      <c r="AM793" s="94">
        <v>0</v>
      </c>
      <c r="AN793" s="94">
        <v>0</v>
      </c>
      <c r="AO793" s="94">
        <v>0</v>
      </c>
      <c r="AP793" s="94">
        <v>0</v>
      </c>
      <c r="AQ793" s="94">
        <v>0</v>
      </c>
      <c r="AR793" s="94">
        <v>0</v>
      </c>
      <c r="AS793" s="94">
        <v>0</v>
      </c>
      <c r="AT793" s="94">
        <v>0</v>
      </c>
      <c r="AU793" s="9">
        <v>0</v>
      </c>
      <c r="AV793" s="303"/>
    </row>
    <row r="794" spans="1:48" ht="20.25" customHeight="1" x14ac:dyDescent="0.25">
      <c r="A794" s="419"/>
      <c r="B794" s="483"/>
      <c r="C794" s="601"/>
      <c r="D794" s="562"/>
      <c r="E794" s="565"/>
      <c r="F794" s="485" t="s">
        <v>39</v>
      </c>
      <c r="G794" s="485" t="s">
        <v>21</v>
      </c>
      <c r="H794" s="485" t="s">
        <v>297</v>
      </c>
      <c r="I794" s="485" t="s">
        <v>780</v>
      </c>
      <c r="J794" s="480"/>
      <c r="K794" s="480"/>
      <c r="L794" s="556"/>
      <c r="M794" s="51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205" t="s">
        <v>50</v>
      </c>
      <c r="W794" s="94">
        <v>0</v>
      </c>
      <c r="X794" s="94">
        <v>0</v>
      </c>
      <c r="Y794" s="94">
        <v>0</v>
      </c>
      <c r="Z794" s="94">
        <v>0</v>
      </c>
      <c r="AA794" s="94">
        <v>0</v>
      </c>
      <c r="AB794" s="94">
        <v>0</v>
      </c>
      <c r="AC794" s="94">
        <v>0</v>
      </c>
      <c r="AD794" s="94">
        <v>0</v>
      </c>
      <c r="AE794" s="94">
        <v>0</v>
      </c>
      <c r="AF794" s="94">
        <v>0</v>
      </c>
      <c r="AG794" s="94">
        <v>0</v>
      </c>
      <c r="AH794" s="9">
        <v>0</v>
      </c>
      <c r="AI794" s="9">
        <v>0</v>
      </c>
      <c r="AJ794" s="9">
        <v>0</v>
      </c>
      <c r="AK794" s="94">
        <v>0</v>
      </c>
      <c r="AL794" s="94">
        <v>0</v>
      </c>
      <c r="AM794" s="94">
        <v>0</v>
      </c>
      <c r="AN794" s="94">
        <v>0</v>
      </c>
      <c r="AO794" s="94">
        <v>0</v>
      </c>
      <c r="AP794" s="94">
        <v>0</v>
      </c>
      <c r="AQ794" s="94">
        <v>0</v>
      </c>
      <c r="AR794" s="94">
        <v>0</v>
      </c>
      <c r="AS794" s="94">
        <v>0</v>
      </c>
      <c r="AT794" s="94">
        <v>0</v>
      </c>
      <c r="AU794" s="9">
        <v>0</v>
      </c>
      <c r="AV794" s="303"/>
    </row>
    <row r="795" spans="1:48" x14ac:dyDescent="0.25">
      <c r="A795" s="419"/>
      <c r="B795" s="483"/>
      <c r="C795" s="601"/>
      <c r="D795" s="562"/>
      <c r="E795" s="565"/>
      <c r="F795" s="486"/>
      <c r="G795" s="486"/>
      <c r="H795" s="486"/>
      <c r="I795" s="486"/>
      <c r="J795" s="480"/>
      <c r="K795" s="480"/>
      <c r="L795" s="556"/>
      <c r="M795" s="51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56"/>
        <v>0</v>
      </c>
      <c r="V795" s="205" t="s">
        <v>51</v>
      </c>
      <c r="W795" s="94">
        <v>0</v>
      </c>
      <c r="X795" s="94">
        <v>0</v>
      </c>
      <c r="Y795" s="94">
        <v>0</v>
      </c>
      <c r="Z795" s="94">
        <v>0</v>
      </c>
      <c r="AA795" s="94">
        <v>0</v>
      </c>
      <c r="AB795" s="94">
        <v>0</v>
      </c>
      <c r="AC795" s="94">
        <v>0</v>
      </c>
      <c r="AD795" s="94">
        <v>0</v>
      </c>
      <c r="AE795" s="94">
        <v>0</v>
      </c>
      <c r="AF795" s="94">
        <v>0</v>
      </c>
      <c r="AG795" s="94">
        <v>0</v>
      </c>
      <c r="AH795" s="9">
        <v>0</v>
      </c>
      <c r="AI795" s="9">
        <v>0</v>
      </c>
      <c r="AJ795" s="9">
        <v>0</v>
      </c>
      <c r="AK795" s="94">
        <v>0</v>
      </c>
      <c r="AL795" s="94">
        <v>0</v>
      </c>
      <c r="AM795" s="94">
        <v>0</v>
      </c>
      <c r="AN795" s="94">
        <v>0</v>
      </c>
      <c r="AO795" s="94">
        <v>0</v>
      </c>
      <c r="AP795" s="94">
        <v>0</v>
      </c>
      <c r="AQ795" s="94">
        <v>0</v>
      </c>
      <c r="AR795" s="94">
        <v>0</v>
      </c>
      <c r="AS795" s="94">
        <v>0</v>
      </c>
      <c r="AT795" s="94">
        <v>0</v>
      </c>
      <c r="AU795" s="9">
        <v>0</v>
      </c>
      <c r="AV795" s="303"/>
    </row>
    <row r="796" spans="1:48" ht="15.75" customHeight="1" x14ac:dyDescent="0.25">
      <c r="A796" s="419"/>
      <c r="B796" s="483"/>
      <c r="C796" s="601"/>
      <c r="D796" s="562"/>
      <c r="E796" s="565"/>
      <c r="F796" s="486"/>
      <c r="G796" s="486"/>
      <c r="H796" s="486"/>
      <c r="I796" s="486"/>
      <c r="J796" s="480"/>
      <c r="K796" s="480"/>
      <c r="L796" s="556"/>
      <c r="M796" s="511"/>
      <c r="N796" s="86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9">
        <f t="shared" si="356"/>
        <v>0</v>
      </c>
      <c r="V796" s="205" t="s">
        <v>52</v>
      </c>
      <c r="W796" s="192">
        <v>0</v>
      </c>
      <c r="X796" s="192">
        <v>0</v>
      </c>
      <c r="Y796" s="192">
        <v>0</v>
      </c>
      <c r="Z796" s="192">
        <v>0</v>
      </c>
      <c r="AA796" s="192">
        <v>0</v>
      </c>
      <c r="AB796" s="192">
        <v>0</v>
      </c>
      <c r="AC796" s="192">
        <v>0</v>
      </c>
      <c r="AD796" s="192">
        <v>0</v>
      </c>
      <c r="AE796" s="192">
        <v>0</v>
      </c>
      <c r="AF796" s="192">
        <v>0</v>
      </c>
      <c r="AG796" s="192">
        <v>0</v>
      </c>
      <c r="AH796" s="86">
        <v>0</v>
      </c>
      <c r="AI796" s="86">
        <v>0</v>
      </c>
      <c r="AJ796" s="86">
        <v>0</v>
      </c>
      <c r="AK796" s="192">
        <v>0</v>
      </c>
      <c r="AL796" s="192">
        <v>0</v>
      </c>
      <c r="AM796" s="192">
        <v>0</v>
      </c>
      <c r="AN796" s="192">
        <v>0</v>
      </c>
      <c r="AO796" s="192">
        <v>0</v>
      </c>
      <c r="AP796" s="192">
        <v>0</v>
      </c>
      <c r="AQ796" s="192">
        <v>0</v>
      </c>
      <c r="AR796" s="192">
        <v>0</v>
      </c>
      <c r="AS796" s="192">
        <v>0</v>
      </c>
      <c r="AT796" s="192">
        <v>0</v>
      </c>
      <c r="AU796" s="86">
        <v>0</v>
      </c>
      <c r="AV796" s="303"/>
    </row>
    <row r="797" spans="1:48" x14ac:dyDescent="0.25">
      <c r="A797" s="419"/>
      <c r="B797" s="484"/>
      <c r="C797" s="602"/>
      <c r="D797" s="563"/>
      <c r="E797" s="566"/>
      <c r="F797" s="487"/>
      <c r="G797" s="487"/>
      <c r="H797" s="487"/>
      <c r="I797" s="487"/>
      <c r="J797" s="481"/>
      <c r="K797" s="481"/>
      <c r="L797" s="557"/>
      <c r="M797" s="512"/>
      <c r="N797" s="88">
        <f>SUM(N792:N796)</f>
        <v>0</v>
      </c>
      <c r="O797" s="88">
        <f t="shared" ref="O797:T797" si="357">SUM(O792:O796)</f>
        <v>0</v>
      </c>
      <c r="P797" s="88">
        <f t="shared" si="357"/>
        <v>6.4629700000000003</v>
      </c>
      <c r="Q797" s="186">
        <f t="shared" si="357"/>
        <v>0</v>
      </c>
      <c r="R797" s="186">
        <f t="shared" si="357"/>
        <v>0</v>
      </c>
      <c r="S797" s="186">
        <f t="shared" si="357"/>
        <v>0</v>
      </c>
      <c r="T797" s="186">
        <f t="shared" si="357"/>
        <v>0</v>
      </c>
      <c r="U797" s="186">
        <f t="shared" si="356"/>
        <v>6.4629700000000003</v>
      </c>
      <c r="V797" s="178" t="s">
        <v>11</v>
      </c>
      <c r="W797" s="201">
        <f t="shared" ref="W797:AU797" si="358">SUM(W792:W796)</f>
        <v>0</v>
      </c>
      <c r="X797" s="201">
        <f t="shared" si="358"/>
        <v>0</v>
      </c>
      <c r="Y797" s="201">
        <f t="shared" si="358"/>
        <v>0</v>
      </c>
      <c r="Z797" s="201">
        <f t="shared" si="358"/>
        <v>0</v>
      </c>
      <c r="AA797" s="201">
        <f t="shared" si="358"/>
        <v>0</v>
      </c>
      <c r="AB797" s="201">
        <f t="shared" si="358"/>
        <v>0</v>
      </c>
      <c r="AC797" s="201">
        <f t="shared" si="358"/>
        <v>0</v>
      </c>
      <c r="AD797" s="201">
        <f t="shared" si="358"/>
        <v>0</v>
      </c>
      <c r="AE797" s="201">
        <f t="shared" si="358"/>
        <v>0</v>
      </c>
      <c r="AF797" s="201">
        <f t="shared" si="358"/>
        <v>0</v>
      </c>
      <c r="AG797" s="201">
        <f t="shared" si="358"/>
        <v>0</v>
      </c>
      <c r="AH797" s="202">
        <f t="shared" si="358"/>
        <v>0</v>
      </c>
      <c r="AI797" s="202">
        <f t="shared" si="358"/>
        <v>0</v>
      </c>
      <c r="AJ797" s="202">
        <f t="shared" si="358"/>
        <v>0</v>
      </c>
      <c r="AK797" s="201">
        <f t="shared" si="358"/>
        <v>0</v>
      </c>
      <c r="AL797" s="201">
        <f t="shared" si="358"/>
        <v>0</v>
      </c>
      <c r="AM797" s="201">
        <f t="shared" si="358"/>
        <v>0</v>
      </c>
      <c r="AN797" s="201">
        <f t="shared" si="358"/>
        <v>0</v>
      </c>
      <c r="AO797" s="201">
        <f t="shared" si="358"/>
        <v>0</v>
      </c>
      <c r="AP797" s="201">
        <f t="shared" si="358"/>
        <v>0</v>
      </c>
      <c r="AQ797" s="201">
        <f t="shared" si="358"/>
        <v>0</v>
      </c>
      <c r="AR797" s="201">
        <f t="shared" si="358"/>
        <v>0</v>
      </c>
      <c r="AS797" s="201">
        <f t="shared" si="358"/>
        <v>0</v>
      </c>
      <c r="AT797" s="201">
        <f t="shared" si="358"/>
        <v>0</v>
      </c>
      <c r="AU797" s="202">
        <f t="shared" si="358"/>
        <v>0</v>
      </c>
      <c r="AV797" s="333"/>
    </row>
    <row r="798" spans="1:48" ht="15.75" customHeight="1" x14ac:dyDescent="0.25">
      <c r="A798" s="419"/>
      <c r="B798" s="482" t="s">
        <v>781</v>
      </c>
      <c r="C798" s="600" t="s">
        <v>782</v>
      </c>
      <c r="D798" s="561" t="s">
        <v>660</v>
      </c>
      <c r="E798" s="564" t="s">
        <v>783</v>
      </c>
      <c r="F798" s="6" t="s">
        <v>18</v>
      </c>
      <c r="G798" s="6" t="s">
        <v>20</v>
      </c>
      <c r="H798" s="6" t="s">
        <v>59</v>
      </c>
      <c r="I798" s="6" t="s">
        <v>55</v>
      </c>
      <c r="J798" s="479">
        <v>2019</v>
      </c>
      <c r="K798" s="479">
        <v>2023</v>
      </c>
      <c r="L798" s="488">
        <v>47.296999999999997</v>
      </c>
      <c r="M798" s="510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205" t="s">
        <v>3</v>
      </c>
      <c r="W798" s="94">
        <v>40219.919999999998</v>
      </c>
      <c r="X798" s="94">
        <f>X799</f>
        <v>0</v>
      </c>
      <c r="Y798" s="94">
        <f t="shared" ref="Y798:AS798" si="359">Y799</f>
        <v>0</v>
      </c>
      <c r="Z798" s="94">
        <f t="shared" si="359"/>
        <v>0</v>
      </c>
      <c r="AA798" s="94">
        <f t="shared" si="359"/>
        <v>0</v>
      </c>
      <c r="AB798" s="94">
        <f t="shared" si="359"/>
        <v>0</v>
      </c>
      <c r="AC798" s="94">
        <f t="shared" si="359"/>
        <v>0</v>
      </c>
      <c r="AD798" s="94">
        <f t="shared" si="359"/>
        <v>0</v>
      </c>
      <c r="AE798" s="94">
        <f t="shared" si="359"/>
        <v>0</v>
      </c>
      <c r="AF798" s="94">
        <f t="shared" si="359"/>
        <v>0</v>
      </c>
      <c r="AG798" s="94">
        <f t="shared" si="359"/>
        <v>0</v>
      </c>
      <c r="AH798" s="94">
        <f t="shared" si="359"/>
        <v>0</v>
      </c>
      <c r="AI798" s="94">
        <f t="shared" si="359"/>
        <v>0</v>
      </c>
      <c r="AJ798" s="94">
        <f t="shared" si="359"/>
        <v>0</v>
      </c>
      <c r="AK798" s="94">
        <f t="shared" si="359"/>
        <v>169.93</v>
      </c>
      <c r="AL798" s="94">
        <f t="shared" si="359"/>
        <v>0</v>
      </c>
      <c r="AM798" s="94">
        <f t="shared" si="359"/>
        <v>0</v>
      </c>
      <c r="AN798" s="94">
        <f t="shared" si="359"/>
        <v>0</v>
      </c>
      <c r="AO798" s="94">
        <f t="shared" si="359"/>
        <v>0</v>
      </c>
      <c r="AP798" s="94">
        <f t="shared" si="359"/>
        <v>0</v>
      </c>
      <c r="AQ798" s="94">
        <f t="shared" si="359"/>
        <v>0</v>
      </c>
      <c r="AR798" s="94">
        <f t="shared" si="359"/>
        <v>0</v>
      </c>
      <c r="AS798" s="94">
        <f t="shared" si="359"/>
        <v>0</v>
      </c>
      <c r="AT798" s="94">
        <v>0</v>
      </c>
      <c r="AU798" s="9">
        <v>0</v>
      </c>
      <c r="AV798" s="583" t="s">
        <v>998</v>
      </c>
    </row>
    <row r="799" spans="1:48" s="276" customFormat="1" ht="31.5" hidden="1" customHeight="1" x14ac:dyDescent="0.2">
      <c r="A799" s="419"/>
      <c r="B799" s="483"/>
      <c r="C799" s="601"/>
      <c r="D799" s="562"/>
      <c r="E799" s="565"/>
      <c r="F799" s="273"/>
      <c r="G799" s="273"/>
      <c r="H799" s="273"/>
      <c r="I799" s="273"/>
      <c r="J799" s="480"/>
      <c r="K799" s="480"/>
      <c r="L799" s="556"/>
      <c r="M799" s="511"/>
      <c r="N799" s="278"/>
      <c r="O799" s="278"/>
      <c r="P799" s="278"/>
      <c r="Q799" s="278"/>
      <c r="R799" s="278"/>
      <c r="S799" s="278"/>
      <c r="T799" s="278"/>
      <c r="U799" s="278"/>
      <c r="V799" s="288" t="s">
        <v>973</v>
      </c>
      <c r="W799" s="275"/>
      <c r="X799" s="275"/>
      <c r="Y799" s="275"/>
      <c r="Z799" s="275"/>
      <c r="AA799" s="275"/>
      <c r="AB799" s="275"/>
      <c r="AC799" s="275"/>
      <c r="AD799" s="275"/>
      <c r="AE799" s="275"/>
      <c r="AF799" s="275"/>
      <c r="AG799" s="275"/>
      <c r="AH799" s="278"/>
      <c r="AI799" s="278"/>
      <c r="AJ799" s="278"/>
      <c r="AK799" s="275">
        <v>169.93</v>
      </c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8"/>
      <c r="AV799" s="587"/>
    </row>
    <row r="800" spans="1:48" ht="20.25" customHeight="1" x14ac:dyDescent="0.25">
      <c r="A800" s="419"/>
      <c r="B800" s="483"/>
      <c r="C800" s="601"/>
      <c r="D800" s="562"/>
      <c r="E800" s="565"/>
      <c r="F800" s="6" t="s">
        <v>19</v>
      </c>
      <c r="G800" s="6" t="s">
        <v>22</v>
      </c>
      <c r="H800" s="6" t="s">
        <v>59</v>
      </c>
      <c r="I800" s="6" t="s">
        <v>784</v>
      </c>
      <c r="J800" s="480"/>
      <c r="K800" s="480"/>
      <c r="L800" s="556"/>
      <c r="M800" s="51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60">SUM(N800:T800)</f>
        <v>0</v>
      </c>
      <c r="V800" s="173" t="s">
        <v>8</v>
      </c>
      <c r="W800" s="94">
        <v>0</v>
      </c>
      <c r="X800" s="94">
        <v>0</v>
      </c>
      <c r="Y800" s="94">
        <v>0</v>
      </c>
      <c r="Z800" s="94">
        <v>0</v>
      </c>
      <c r="AA800" s="94">
        <v>0</v>
      </c>
      <c r="AB800" s="94">
        <v>0</v>
      </c>
      <c r="AC800" s="94">
        <v>0</v>
      </c>
      <c r="AD800" s="94">
        <v>0</v>
      </c>
      <c r="AE800" s="94">
        <v>0</v>
      </c>
      <c r="AF800" s="94">
        <v>0</v>
      </c>
      <c r="AG800" s="94">
        <v>0</v>
      </c>
      <c r="AH800" s="9">
        <v>0</v>
      </c>
      <c r="AI800" s="9">
        <v>0</v>
      </c>
      <c r="AJ800" s="9">
        <v>0</v>
      </c>
      <c r="AK800" s="94">
        <v>0</v>
      </c>
      <c r="AL800" s="94">
        <v>0</v>
      </c>
      <c r="AM800" s="94">
        <v>0</v>
      </c>
      <c r="AN800" s="94">
        <v>0</v>
      </c>
      <c r="AO800" s="94">
        <v>0</v>
      </c>
      <c r="AP800" s="94">
        <v>0</v>
      </c>
      <c r="AQ800" s="94">
        <v>0</v>
      </c>
      <c r="AR800" s="94">
        <v>0</v>
      </c>
      <c r="AS800" s="94">
        <v>0</v>
      </c>
      <c r="AT800" s="94">
        <v>0</v>
      </c>
      <c r="AU800" s="9">
        <v>0</v>
      </c>
      <c r="AV800" s="587"/>
    </row>
    <row r="801" spans="1:48" ht="20.25" customHeight="1" x14ac:dyDescent="0.25">
      <c r="A801" s="419"/>
      <c r="B801" s="483"/>
      <c r="C801" s="601"/>
      <c r="D801" s="562"/>
      <c r="E801" s="565"/>
      <c r="F801" s="485" t="s">
        <v>39</v>
      </c>
      <c r="G801" s="485" t="s">
        <v>21</v>
      </c>
      <c r="H801" s="485" t="s">
        <v>59</v>
      </c>
      <c r="I801" s="485" t="s">
        <v>366</v>
      </c>
      <c r="J801" s="480"/>
      <c r="K801" s="480"/>
      <c r="L801" s="556"/>
      <c r="M801" s="51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5" t="s">
        <v>50</v>
      </c>
      <c r="W801" s="94">
        <v>0</v>
      </c>
      <c r="X801" s="94">
        <v>0</v>
      </c>
      <c r="Y801" s="94">
        <v>0</v>
      </c>
      <c r="Z801" s="94">
        <v>0</v>
      </c>
      <c r="AA801" s="94">
        <v>0</v>
      </c>
      <c r="AB801" s="94">
        <v>0</v>
      </c>
      <c r="AC801" s="94">
        <v>0</v>
      </c>
      <c r="AD801" s="94">
        <v>0</v>
      </c>
      <c r="AE801" s="94">
        <v>0</v>
      </c>
      <c r="AF801" s="94">
        <v>0</v>
      </c>
      <c r="AG801" s="94">
        <v>0</v>
      </c>
      <c r="AH801" s="9">
        <v>0</v>
      </c>
      <c r="AI801" s="9">
        <v>0</v>
      </c>
      <c r="AJ801" s="9">
        <v>0</v>
      </c>
      <c r="AK801" s="94">
        <v>0</v>
      </c>
      <c r="AL801" s="94">
        <v>0</v>
      </c>
      <c r="AM801" s="94">
        <v>0</v>
      </c>
      <c r="AN801" s="94">
        <v>0</v>
      </c>
      <c r="AO801" s="94">
        <v>0</v>
      </c>
      <c r="AP801" s="94">
        <v>0</v>
      </c>
      <c r="AQ801" s="94">
        <v>0</v>
      </c>
      <c r="AR801" s="94">
        <v>0</v>
      </c>
      <c r="AS801" s="94">
        <v>0</v>
      </c>
      <c r="AT801" s="94">
        <v>0</v>
      </c>
      <c r="AU801" s="9">
        <v>0</v>
      </c>
      <c r="AV801" s="587"/>
    </row>
    <row r="802" spans="1:48" x14ac:dyDescent="0.25">
      <c r="A802" s="419"/>
      <c r="B802" s="483"/>
      <c r="C802" s="601"/>
      <c r="D802" s="562"/>
      <c r="E802" s="565"/>
      <c r="F802" s="486"/>
      <c r="G802" s="486"/>
      <c r="H802" s="486"/>
      <c r="I802" s="486"/>
      <c r="J802" s="480"/>
      <c r="K802" s="480"/>
      <c r="L802" s="556"/>
      <c r="M802" s="51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60"/>
        <v>0</v>
      </c>
      <c r="V802" s="205" t="s">
        <v>51</v>
      </c>
      <c r="W802" s="94">
        <v>0</v>
      </c>
      <c r="X802" s="94">
        <v>0</v>
      </c>
      <c r="Y802" s="94">
        <v>0</v>
      </c>
      <c r="Z802" s="94">
        <v>0</v>
      </c>
      <c r="AA802" s="94">
        <v>0</v>
      </c>
      <c r="AB802" s="94">
        <v>0</v>
      </c>
      <c r="AC802" s="94">
        <v>0</v>
      </c>
      <c r="AD802" s="94">
        <v>0</v>
      </c>
      <c r="AE802" s="94">
        <v>0</v>
      </c>
      <c r="AF802" s="94">
        <v>0</v>
      </c>
      <c r="AG802" s="94">
        <v>0</v>
      </c>
      <c r="AH802" s="9">
        <v>0</v>
      </c>
      <c r="AI802" s="9">
        <v>0</v>
      </c>
      <c r="AJ802" s="9">
        <v>0</v>
      </c>
      <c r="AK802" s="94">
        <v>0</v>
      </c>
      <c r="AL802" s="94">
        <v>0</v>
      </c>
      <c r="AM802" s="94">
        <v>0</v>
      </c>
      <c r="AN802" s="94">
        <v>0</v>
      </c>
      <c r="AO802" s="94">
        <v>0</v>
      </c>
      <c r="AP802" s="94">
        <v>0</v>
      </c>
      <c r="AQ802" s="94">
        <v>0</v>
      </c>
      <c r="AR802" s="94">
        <v>0</v>
      </c>
      <c r="AS802" s="94">
        <v>0</v>
      </c>
      <c r="AT802" s="94">
        <v>0</v>
      </c>
      <c r="AU802" s="9">
        <v>0</v>
      </c>
      <c r="AV802" s="587"/>
    </row>
    <row r="803" spans="1:48" ht="15.75" customHeight="1" x14ac:dyDescent="0.25">
      <c r="A803" s="419"/>
      <c r="B803" s="483"/>
      <c r="C803" s="601"/>
      <c r="D803" s="562"/>
      <c r="E803" s="565"/>
      <c r="F803" s="486"/>
      <c r="G803" s="486"/>
      <c r="H803" s="486"/>
      <c r="I803" s="486"/>
      <c r="J803" s="480"/>
      <c r="K803" s="480"/>
      <c r="L803" s="556"/>
      <c r="M803" s="511"/>
      <c r="N803" s="86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9">
        <f t="shared" si="360"/>
        <v>0</v>
      </c>
      <c r="V803" s="205" t="s">
        <v>52</v>
      </c>
      <c r="W803" s="192">
        <v>0</v>
      </c>
      <c r="X803" s="192">
        <v>0</v>
      </c>
      <c r="Y803" s="192">
        <v>0</v>
      </c>
      <c r="Z803" s="192">
        <v>0</v>
      </c>
      <c r="AA803" s="192">
        <v>0</v>
      </c>
      <c r="AB803" s="192">
        <v>0</v>
      </c>
      <c r="AC803" s="192">
        <v>0</v>
      </c>
      <c r="AD803" s="192">
        <v>0</v>
      </c>
      <c r="AE803" s="192">
        <v>0</v>
      </c>
      <c r="AF803" s="192">
        <v>0</v>
      </c>
      <c r="AG803" s="192">
        <v>0</v>
      </c>
      <c r="AH803" s="86">
        <v>0</v>
      </c>
      <c r="AI803" s="86">
        <v>0</v>
      </c>
      <c r="AJ803" s="86">
        <v>0</v>
      </c>
      <c r="AK803" s="192">
        <v>0</v>
      </c>
      <c r="AL803" s="192">
        <v>0</v>
      </c>
      <c r="AM803" s="192">
        <v>0</v>
      </c>
      <c r="AN803" s="192">
        <v>0</v>
      </c>
      <c r="AO803" s="192">
        <v>0</v>
      </c>
      <c r="AP803" s="192">
        <v>0</v>
      </c>
      <c r="AQ803" s="192">
        <v>0</v>
      </c>
      <c r="AR803" s="192">
        <v>0</v>
      </c>
      <c r="AS803" s="192">
        <v>0</v>
      </c>
      <c r="AT803" s="192">
        <v>0</v>
      </c>
      <c r="AU803" s="86">
        <v>0</v>
      </c>
      <c r="AV803" s="586"/>
    </row>
    <row r="804" spans="1:48" x14ac:dyDescent="0.25">
      <c r="A804" s="419"/>
      <c r="B804" s="484"/>
      <c r="C804" s="602"/>
      <c r="D804" s="563"/>
      <c r="E804" s="566"/>
      <c r="F804" s="487"/>
      <c r="G804" s="487"/>
      <c r="H804" s="487"/>
      <c r="I804" s="487"/>
      <c r="J804" s="481"/>
      <c r="K804" s="481"/>
      <c r="L804" s="557"/>
      <c r="M804" s="512"/>
      <c r="N804" s="88">
        <f>SUM(N798:N803)</f>
        <v>3.3479000000000002E-2</v>
      </c>
      <c r="O804" s="88">
        <f t="shared" ref="O804:T804" si="361">SUM(O798:O803)</f>
        <v>7.0444399999999998</v>
      </c>
      <c r="P804" s="88">
        <f t="shared" si="361"/>
        <v>0</v>
      </c>
      <c r="Q804" s="186">
        <f t="shared" si="361"/>
        <v>40.219919999999995</v>
      </c>
      <c r="R804" s="186">
        <f t="shared" si="361"/>
        <v>0</v>
      </c>
      <c r="S804" s="186">
        <f t="shared" si="361"/>
        <v>0</v>
      </c>
      <c r="T804" s="186">
        <f t="shared" si="361"/>
        <v>0</v>
      </c>
      <c r="U804" s="186">
        <f t="shared" si="360"/>
        <v>47.297838999999996</v>
      </c>
      <c r="V804" s="178" t="s">
        <v>11</v>
      </c>
      <c r="W804" s="201">
        <f t="shared" ref="W804" si="362">SUM(W798:W803)</f>
        <v>40219.919999999998</v>
      </c>
      <c r="X804" s="201">
        <f>X798</f>
        <v>0</v>
      </c>
      <c r="Y804" s="201">
        <f t="shared" ref="Y804:AS804" si="363">Y798</f>
        <v>0</v>
      </c>
      <c r="Z804" s="201">
        <f t="shared" si="363"/>
        <v>0</v>
      </c>
      <c r="AA804" s="201">
        <f t="shared" si="363"/>
        <v>0</v>
      </c>
      <c r="AB804" s="201">
        <f t="shared" si="363"/>
        <v>0</v>
      </c>
      <c r="AC804" s="201">
        <f t="shared" si="363"/>
        <v>0</v>
      </c>
      <c r="AD804" s="201">
        <f t="shared" si="363"/>
        <v>0</v>
      </c>
      <c r="AE804" s="201">
        <f t="shared" si="363"/>
        <v>0</v>
      </c>
      <c r="AF804" s="201">
        <f t="shared" si="363"/>
        <v>0</v>
      </c>
      <c r="AG804" s="201">
        <f t="shared" si="363"/>
        <v>0</v>
      </c>
      <c r="AH804" s="201">
        <f t="shared" si="363"/>
        <v>0</v>
      </c>
      <c r="AI804" s="201">
        <f t="shared" si="363"/>
        <v>0</v>
      </c>
      <c r="AJ804" s="201">
        <f t="shared" si="363"/>
        <v>0</v>
      </c>
      <c r="AK804" s="201">
        <f t="shared" si="363"/>
        <v>169.93</v>
      </c>
      <c r="AL804" s="201">
        <f t="shared" si="363"/>
        <v>0</v>
      </c>
      <c r="AM804" s="201">
        <f t="shared" si="363"/>
        <v>0</v>
      </c>
      <c r="AN804" s="201">
        <f t="shared" si="363"/>
        <v>0</v>
      </c>
      <c r="AO804" s="201">
        <f t="shared" si="363"/>
        <v>0</v>
      </c>
      <c r="AP804" s="201">
        <f t="shared" si="363"/>
        <v>0</v>
      </c>
      <c r="AQ804" s="201">
        <f t="shared" si="363"/>
        <v>0</v>
      </c>
      <c r="AR804" s="201">
        <f t="shared" si="363"/>
        <v>0</v>
      </c>
      <c r="AS804" s="201">
        <f t="shared" si="363"/>
        <v>0</v>
      </c>
      <c r="AT804" s="201">
        <f t="shared" ref="AT804:AU804" si="364">SUM(AT798:AT803)</f>
        <v>0</v>
      </c>
      <c r="AU804" s="202">
        <f t="shared" si="364"/>
        <v>0</v>
      </c>
      <c r="AV804" s="333"/>
    </row>
    <row r="805" spans="1:48" ht="15.75" customHeight="1" x14ac:dyDescent="0.25">
      <c r="A805" s="419"/>
      <c r="B805" s="482" t="s">
        <v>785</v>
      </c>
      <c r="C805" s="600" t="s">
        <v>786</v>
      </c>
      <c r="D805" s="561" t="s">
        <v>787</v>
      </c>
      <c r="E805" s="564" t="s">
        <v>788</v>
      </c>
      <c r="F805" s="6" t="s">
        <v>18</v>
      </c>
      <c r="G805" s="6" t="s">
        <v>20</v>
      </c>
      <c r="H805" s="6" t="s">
        <v>296</v>
      </c>
      <c r="I805" s="6" t="s">
        <v>296</v>
      </c>
      <c r="J805" s="479">
        <v>2019</v>
      </c>
      <c r="K805" s="479">
        <v>2023</v>
      </c>
      <c r="L805" s="488">
        <v>47.436999999999998</v>
      </c>
      <c r="M805" s="510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205" t="s">
        <v>3</v>
      </c>
      <c r="W805" s="94">
        <v>3907.02</v>
      </c>
      <c r="X805" s="94">
        <v>0</v>
      </c>
      <c r="Y805" s="94">
        <v>0</v>
      </c>
      <c r="Z805" s="94">
        <v>0</v>
      </c>
      <c r="AA805" s="94">
        <v>0</v>
      </c>
      <c r="AB805" s="94">
        <v>0</v>
      </c>
      <c r="AC805" s="94">
        <v>0</v>
      </c>
      <c r="AD805" s="94">
        <v>0</v>
      </c>
      <c r="AE805" s="94">
        <v>0</v>
      </c>
      <c r="AF805" s="94">
        <v>0</v>
      </c>
      <c r="AG805" s="94">
        <v>0</v>
      </c>
      <c r="AH805" s="9">
        <v>0</v>
      </c>
      <c r="AI805" s="9">
        <v>0</v>
      </c>
      <c r="AJ805" s="9">
        <v>0</v>
      </c>
      <c r="AK805" s="94">
        <v>0</v>
      </c>
      <c r="AL805" s="94">
        <v>0</v>
      </c>
      <c r="AM805" s="94">
        <v>0</v>
      </c>
      <c r="AN805" s="94">
        <v>0</v>
      </c>
      <c r="AO805" s="94">
        <v>0</v>
      </c>
      <c r="AP805" s="94">
        <v>0</v>
      </c>
      <c r="AQ805" s="94">
        <v>0</v>
      </c>
      <c r="AR805" s="94">
        <v>0</v>
      </c>
      <c r="AS805" s="94">
        <v>0</v>
      </c>
      <c r="AT805" s="94">
        <v>0</v>
      </c>
      <c r="AU805" s="9">
        <v>0</v>
      </c>
      <c r="AV805" s="303"/>
    </row>
    <row r="806" spans="1:48" ht="18.75" customHeight="1" x14ac:dyDescent="0.25">
      <c r="A806" s="419"/>
      <c r="B806" s="483"/>
      <c r="C806" s="601"/>
      <c r="D806" s="562"/>
      <c r="E806" s="565"/>
      <c r="F806" s="6" t="s">
        <v>19</v>
      </c>
      <c r="G806" s="6" t="s">
        <v>22</v>
      </c>
      <c r="H806" s="6" t="s">
        <v>296</v>
      </c>
      <c r="I806" s="6" t="s">
        <v>296</v>
      </c>
      <c r="J806" s="480"/>
      <c r="K806" s="480"/>
      <c r="L806" s="556"/>
      <c r="M806" s="51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65">SUM(N806:T806)</f>
        <v>0</v>
      </c>
      <c r="V806" s="173" t="s">
        <v>8</v>
      </c>
      <c r="W806" s="94">
        <v>0</v>
      </c>
      <c r="X806" s="94">
        <v>0</v>
      </c>
      <c r="Y806" s="94">
        <v>0</v>
      </c>
      <c r="Z806" s="94">
        <v>0</v>
      </c>
      <c r="AA806" s="94">
        <v>0</v>
      </c>
      <c r="AB806" s="94">
        <v>0</v>
      </c>
      <c r="AC806" s="94">
        <v>0</v>
      </c>
      <c r="AD806" s="94">
        <v>0</v>
      </c>
      <c r="AE806" s="94">
        <v>0</v>
      </c>
      <c r="AF806" s="94">
        <v>0</v>
      </c>
      <c r="AG806" s="94">
        <v>0</v>
      </c>
      <c r="AH806" s="9">
        <v>0</v>
      </c>
      <c r="AI806" s="9">
        <v>0</v>
      </c>
      <c r="AJ806" s="9">
        <v>0</v>
      </c>
      <c r="AK806" s="94">
        <v>0</v>
      </c>
      <c r="AL806" s="94">
        <v>0</v>
      </c>
      <c r="AM806" s="94">
        <v>0</v>
      </c>
      <c r="AN806" s="94">
        <v>0</v>
      </c>
      <c r="AO806" s="94">
        <v>0</v>
      </c>
      <c r="AP806" s="94">
        <v>0</v>
      </c>
      <c r="AQ806" s="94">
        <v>0</v>
      </c>
      <c r="AR806" s="94">
        <v>0</v>
      </c>
      <c r="AS806" s="94">
        <v>0</v>
      </c>
      <c r="AT806" s="94">
        <v>0</v>
      </c>
      <c r="AU806" s="9">
        <v>0</v>
      </c>
      <c r="AV806" s="303"/>
    </row>
    <row r="807" spans="1:48" ht="22.5" customHeight="1" x14ac:dyDescent="0.25">
      <c r="A807" s="419"/>
      <c r="B807" s="483"/>
      <c r="C807" s="601"/>
      <c r="D807" s="562"/>
      <c r="E807" s="565"/>
      <c r="F807" s="485" t="s">
        <v>39</v>
      </c>
      <c r="G807" s="485" t="s">
        <v>21</v>
      </c>
      <c r="H807" s="485" t="s">
        <v>296</v>
      </c>
      <c r="I807" s="485" t="s">
        <v>296</v>
      </c>
      <c r="J807" s="480"/>
      <c r="K807" s="480"/>
      <c r="L807" s="556"/>
      <c r="M807" s="51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5" t="s">
        <v>50</v>
      </c>
      <c r="W807" s="94">
        <v>0</v>
      </c>
      <c r="X807" s="94">
        <v>0</v>
      </c>
      <c r="Y807" s="94">
        <v>0</v>
      </c>
      <c r="Z807" s="94">
        <v>0</v>
      </c>
      <c r="AA807" s="94">
        <v>0</v>
      </c>
      <c r="AB807" s="94">
        <v>0</v>
      </c>
      <c r="AC807" s="94">
        <v>0</v>
      </c>
      <c r="AD807" s="94">
        <v>0</v>
      </c>
      <c r="AE807" s="94">
        <v>0</v>
      </c>
      <c r="AF807" s="94">
        <v>0</v>
      </c>
      <c r="AG807" s="94">
        <v>0</v>
      </c>
      <c r="AH807" s="9">
        <v>0</v>
      </c>
      <c r="AI807" s="9">
        <v>0</v>
      </c>
      <c r="AJ807" s="9">
        <v>0</v>
      </c>
      <c r="AK807" s="94">
        <v>0</v>
      </c>
      <c r="AL807" s="94">
        <v>0</v>
      </c>
      <c r="AM807" s="94">
        <v>0</v>
      </c>
      <c r="AN807" s="94">
        <v>0</v>
      </c>
      <c r="AO807" s="94">
        <v>0</v>
      </c>
      <c r="AP807" s="94">
        <v>0</v>
      </c>
      <c r="AQ807" s="94">
        <v>0</v>
      </c>
      <c r="AR807" s="94">
        <v>0</v>
      </c>
      <c r="AS807" s="94">
        <v>0</v>
      </c>
      <c r="AT807" s="94">
        <v>0</v>
      </c>
      <c r="AU807" s="9">
        <v>0</v>
      </c>
      <c r="AV807" s="303"/>
    </row>
    <row r="808" spans="1:48" x14ac:dyDescent="0.25">
      <c r="A808" s="419"/>
      <c r="B808" s="483"/>
      <c r="C808" s="601"/>
      <c r="D808" s="562"/>
      <c r="E808" s="565"/>
      <c r="F808" s="486"/>
      <c r="G808" s="486"/>
      <c r="H808" s="486"/>
      <c r="I808" s="486"/>
      <c r="J808" s="480"/>
      <c r="K808" s="480"/>
      <c r="L808" s="556"/>
      <c r="M808" s="51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65"/>
        <v>0</v>
      </c>
      <c r="V808" s="205" t="s">
        <v>51</v>
      </c>
      <c r="W808" s="94">
        <v>0</v>
      </c>
      <c r="X808" s="94">
        <v>0</v>
      </c>
      <c r="Y808" s="94">
        <v>0</v>
      </c>
      <c r="Z808" s="94">
        <v>0</v>
      </c>
      <c r="AA808" s="94">
        <v>0</v>
      </c>
      <c r="AB808" s="94">
        <v>0</v>
      </c>
      <c r="AC808" s="94">
        <v>0</v>
      </c>
      <c r="AD808" s="94">
        <v>0</v>
      </c>
      <c r="AE808" s="94">
        <v>0</v>
      </c>
      <c r="AF808" s="94">
        <v>0</v>
      </c>
      <c r="AG808" s="94">
        <v>0</v>
      </c>
      <c r="AH808" s="9">
        <v>0</v>
      </c>
      <c r="AI808" s="9">
        <v>0</v>
      </c>
      <c r="AJ808" s="9">
        <v>0</v>
      </c>
      <c r="AK808" s="94">
        <v>0</v>
      </c>
      <c r="AL808" s="94">
        <v>0</v>
      </c>
      <c r="AM808" s="94">
        <v>0</v>
      </c>
      <c r="AN808" s="94">
        <v>0</v>
      </c>
      <c r="AO808" s="94">
        <v>0</v>
      </c>
      <c r="AP808" s="94">
        <v>0</v>
      </c>
      <c r="AQ808" s="94">
        <v>0</v>
      </c>
      <c r="AR808" s="94">
        <v>0</v>
      </c>
      <c r="AS808" s="94">
        <v>0</v>
      </c>
      <c r="AT808" s="94">
        <v>0</v>
      </c>
      <c r="AU808" s="9">
        <v>0</v>
      </c>
      <c r="AV808" s="303"/>
    </row>
    <row r="809" spans="1:48" ht="15.75" customHeight="1" x14ac:dyDescent="0.25">
      <c r="A809" s="419"/>
      <c r="B809" s="483"/>
      <c r="C809" s="601"/>
      <c r="D809" s="562"/>
      <c r="E809" s="565"/>
      <c r="F809" s="486"/>
      <c r="G809" s="486"/>
      <c r="H809" s="486"/>
      <c r="I809" s="486"/>
      <c r="J809" s="480"/>
      <c r="K809" s="480"/>
      <c r="L809" s="556"/>
      <c r="M809" s="511"/>
      <c r="N809" s="86">
        <v>0</v>
      </c>
      <c r="O809" s="86">
        <v>0</v>
      </c>
      <c r="P809" s="86">
        <v>0</v>
      </c>
      <c r="Q809" s="86">
        <v>0</v>
      </c>
      <c r="R809" s="86">
        <v>0</v>
      </c>
      <c r="S809" s="86">
        <v>0</v>
      </c>
      <c r="T809" s="86">
        <v>0</v>
      </c>
      <c r="U809" s="9">
        <f t="shared" si="365"/>
        <v>0</v>
      </c>
      <c r="V809" s="205" t="s">
        <v>52</v>
      </c>
      <c r="W809" s="192">
        <v>0</v>
      </c>
      <c r="X809" s="192">
        <v>0</v>
      </c>
      <c r="Y809" s="192">
        <v>0</v>
      </c>
      <c r="Z809" s="192">
        <v>0</v>
      </c>
      <c r="AA809" s="192">
        <v>0</v>
      </c>
      <c r="AB809" s="192">
        <v>0</v>
      </c>
      <c r="AC809" s="192">
        <v>0</v>
      </c>
      <c r="AD809" s="192">
        <v>0</v>
      </c>
      <c r="AE809" s="192">
        <v>0</v>
      </c>
      <c r="AF809" s="192">
        <v>0</v>
      </c>
      <c r="AG809" s="192">
        <v>0</v>
      </c>
      <c r="AH809" s="86">
        <v>0</v>
      </c>
      <c r="AI809" s="86">
        <v>0</v>
      </c>
      <c r="AJ809" s="86">
        <v>0</v>
      </c>
      <c r="AK809" s="192">
        <v>0</v>
      </c>
      <c r="AL809" s="192">
        <v>0</v>
      </c>
      <c r="AM809" s="192">
        <v>0</v>
      </c>
      <c r="AN809" s="192">
        <v>0</v>
      </c>
      <c r="AO809" s="192">
        <v>0</v>
      </c>
      <c r="AP809" s="192">
        <v>0</v>
      </c>
      <c r="AQ809" s="192">
        <v>0</v>
      </c>
      <c r="AR809" s="192">
        <v>0</v>
      </c>
      <c r="AS809" s="192">
        <v>0</v>
      </c>
      <c r="AT809" s="192">
        <v>0</v>
      </c>
      <c r="AU809" s="86">
        <v>0</v>
      </c>
      <c r="AV809" s="303"/>
    </row>
    <row r="810" spans="1:48" x14ac:dyDescent="0.25">
      <c r="A810" s="419"/>
      <c r="B810" s="484"/>
      <c r="C810" s="602"/>
      <c r="D810" s="563"/>
      <c r="E810" s="566"/>
      <c r="F810" s="487"/>
      <c r="G810" s="487"/>
      <c r="H810" s="487"/>
      <c r="I810" s="487"/>
      <c r="J810" s="481"/>
      <c r="K810" s="481"/>
      <c r="L810" s="557"/>
      <c r="M810" s="512"/>
      <c r="N810" s="88">
        <f>SUM(N805:N809)</f>
        <v>2.7614399999999999</v>
      </c>
      <c r="O810" s="88">
        <f t="shared" ref="O810:T810" si="366">SUM(O805:O809)</f>
        <v>9.6296700000000008</v>
      </c>
      <c r="P810" s="88">
        <f t="shared" si="366"/>
        <v>2.6059899999999998</v>
      </c>
      <c r="Q810" s="186">
        <f t="shared" si="366"/>
        <v>3.9070200000000002</v>
      </c>
      <c r="R810" s="186">
        <f t="shared" si="366"/>
        <v>28.533639999999998</v>
      </c>
      <c r="S810" s="186">
        <f t="shared" si="366"/>
        <v>0</v>
      </c>
      <c r="T810" s="186">
        <f t="shared" si="366"/>
        <v>0</v>
      </c>
      <c r="U810" s="186">
        <f t="shared" si="365"/>
        <v>47.437759999999997</v>
      </c>
      <c r="V810" s="178" t="s">
        <v>11</v>
      </c>
      <c r="W810" s="201">
        <f t="shared" ref="W810:AU810" si="367">SUM(W805:W809)</f>
        <v>3907.02</v>
      </c>
      <c r="X810" s="201">
        <f t="shared" si="367"/>
        <v>0</v>
      </c>
      <c r="Y810" s="201">
        <f t="shared" si="367"/>
        <v>0</v>
      </c>
      <c r="Z810" s="201">
        <f t="shared" si="367"/>
        <v>0</v>
      </c>
      <c r="AA810" s="201">
        <f t="shared" si="367"/>
        <v>0</v>
      </c>
      <c r="AB810" s="201">
        <f t="shared" si="367"/>
        <v>0</v>
      </c>
      <c r="AC810" s="201">
        <f t="shared" si="367"/>
        <v>0</v>
      </c>
      <c r="AD810" s="201">
        <f t="shared" si="367"/>
        <v>0</v>
      </c>
      <c r="AE810" s="201">
        <f t="shared" si="367"/>
        <v>0</v>
      </c>
      <c r="AF810" s="201">
        <f t="shared" si="367"/>
        <v>0</v>
      </c>
      <c r="AG810" s="201">
        <f t="shared" si="367"/>
        <v>0</v>
      </c>
      <c r="AH810" s="202">
        <f t="shared" si="367"/>
        <v>0</v>
      </c>
      <c r="AI810" s="202">
        <f t="shared" si="367"/>
        <v>0</v>
      </c>
      <c r="AJ810" s="202">
        <f t="shared" si="367"/>
        <v>0</v>
      </c>
      <c r="AK810" s="201">
        <f t="shared" si="367"/>
        <v>0</v>
      </c>
      <c r="AL810" s="201">
        <f t="shared" si="367"/>
        <v>0</v>
      </c>
      <c r="AM810" s="201">
        <f t="shared" si="367"/>
        <v>0</v>
      </c>
      <c r="AN810" s="201">
        <f t="shared" si="367"/>
        <v>0</v>
      </c>
      <c r="AO810" s="201">
        <f t="shared" si="367"/>
        <v>0</v>
      </c>
      <c r="AP810" s="201">
        <f t="shared" si="367"/>
        <v>0</v>
      </c>
      <c r="AQ810" s="201">
        <f t="shared" si="367"/>
        <v>0</v>
      </c>
      <c r="AR810" s="201">
        <f t="shared" si="367"/>
        <v>0</v>
      </c>
      <c r="AS810" s="201">
        <f t="shared" si="367"/>
        <v>0</v>
      </c>
      <c r="AT810" s="201">
        <f t="shared" si="367"/>
        <v>0</v>
      </c>
      <c r="AU810" s="202">
        <f t="shared" si="367"/>
        <v>0</v>
      </c>
      <c r="AV810" s="333"/>
    </row>
    <row r="811" spans="1:48" ht="15.75" customHeight="1" x14ac:dyDescent="0.25">
      <c r="A811" s="419"/>
      <c r="B811" s="482" t="s">
        <v>789</v>
      </c>
      <c r="C811" s="600" t="s">
        <v>790</v>
      </c>
      <c r="D811" s="561" t="s">
        <v>787</v>
      </c>
      <c r="E811" s="564" t="s">
        <v>629</v>
      </c>
      <c r="F811" s="6" t="s">
        <v>18</v>
      </c>
      <c r="G811" s="6" t="s">
        <v>20</v>
      </c>
      <c r="H811" s="6" t="s">
        <v>296</v>
      </c>
      <c r="I811" s="6" t="s">
        <v>296</v>
      </c>
      <c r="J811" s="479">
        <v>2019</v>
      </c>
      <c r="K811" s="479">
        <v>2020</v>
      </c>
      <c r="L811" s="488">
        <v>2.7559999999999998</v>
      </c>
      <c r="M811" s="510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205" t="s">
        <v>3</v>
      </c>
      <c r="W811" s="94">
        <v>0</v>
      </c>
      <c r="X811" s="94">
        <v>0</v>
      </c>
      <c r="Y811" s="94">
        <v>0</v>
      </c>
      <c r="Z811" s="94">
        <v>0</v>
      </c>
      <c r="AA811" s="94">
        <v>0</v>
      </c>
      <c r="AB811" s="94">
        <v>0</v>
      </c>
      <c r="AC811" s="94">
        <v>0</v>
      </c>
      <c r="AD811" s="94">
        <v>0</v>
      </c>
      <c r="AE811" s="94">
        <v>0</v>
      </c>
      <c r="AF811" s="94">
        <v>0</v>
      </c>
      <c r="AG811" s="94">
        <v>0</v>
      </c>
      <c r="AH811" s="9">
        <v>0</v>
      </c>
      <c r="AI811" s="9">
        <v>0</v>
      </c>
      <c r="AJ811" s="9">
        <v>0</v>
      </c>
      <c r="AK811" s="94">
        <v>0</v>
      </c>
      <c r="AL811" s="94">
        <v>0</v>
      </c>
      <c r="AM811" s="94">
        <v>0</v>
      </c>
      <c r="AN811" s="94">
        <v>0</v>
      </c>
      <c r="AO811" s="94">
        <v>0</v>
      </c>
      <c r="AP811" s="94">
        <v>0</v>
      </c>
      <c r="AQ811" s="94">
        <v>0</v>
      </c>
      <c r="AR811" s="94">
        <v>0</v>
      </c>
      <c r="AS811" s="94">
        <v>0</v>
      </c>
      <c r="AT811" s="94">
        <v>0</v>
      </c>
      <c r="AU811" s="9">
        <v>0</v>
      </c>
      <c r="AV811" s="303"/>
    </row>
    <row r="812" spans="1:48" ht="20.25" customHeight="1" x14ac:dyDescent="0.25">
      <c r="A812" s="419"/>
      <c r="B812" s="483"/>
      <c r="C812" s="601"/>
      <c r="D812" s="562"/>
      <c r="E812" s="565"/>
      <c r="F812" s="6" t="s">
        <v>19</v>
      </c>
      <c r="G812" s="6" t="s">
        <v>22</v>
      </c>
      <c r="H812" s="6" t="s">
        <v>296</v>
      </c>
      <c r="I812" s="6" t="s">
        <v>296</v>
      </c>
      <c r="J812" s="480"/>
      <c r="K812" s="480"/>
      <c r="L812" s="556"/>
      <c r="M812" s="51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68">SUM(N812:T812)</f>
        <v>0</v>
      </c>
      <c r="V812" s="173" t="s">
        <v>8</v>
      </c>
      <c r="W812" s="94">
        <v>0</v>
      </c>
      <c r="X812" s="94">
        <v>0</v>
      </c>
      <c r="Y812" s="94">
        <v>0</v>
      </c>
      <c r="Z812" s="94">
        <v>0</v>
      </c>
      <c r="AA812" s="94">
        <v>0</v>
      </c>
      <c r="AB812" s="94">
        <v>0</v>
      </c>
      <c r="AC812" s="94">
        <v>0</v>
      </c>
      <c r="AD812" s="94">
        <v>0</v>
      </c>
      <c r="AE812" s="94">
        <v>0</v>
      </c>
      <c r="AF812" s="94">
        <v>0</v>
      </c>
      <c r="AG812" s="94">
        <v>0</v>
      </c>
      <c r="AH812" s="9">
        <v>0</v>
      </c>
      <c r="AI812" s="9">
        <v>0</v>
      </c>
      <c r="AJ812" s="9">
        <v>0</v>
      </c>
      <c r="AK812" s="94">
        <v>0</v>
      </c>
      <c r="AL812" s="94">
        <v>0</v>
      </c>
      <c r="AM812" s="94">
        <v>0</v>
      </c>
      <c r="AN812" s="94">
        <v>0</v>
      </c>
      <c r="AO812" s="94">
        <v>0</v>
      </c>
      <c r="AP812" s="94">
        <v>0</v>
      </c>
      <c r="AQ812" s="94">
        <v>0</v>
      </c>
      <c r="AR812" s="94">
        <v>0</v>
      </c>
      <c r="AS812" s="94">
        <v>0</v>
      </c>
      <c r="AT812" s="94">
        <v>0</v>
      </c>
      <c r="AU812" s="9">
        <v>0</v>
      </c>
      <c r="AV812" s="303"/>
    </row>
    <row r="813" spans="1:48" ht="20.25" customHeight="1" x14ac:dyDescent="0.25">
      <c r="A813" s="419"/>
      <c r="B813" s="483"/>
      <c r="C813" s="601"/>
      <c r="D813" s="562"/>
      <c r="E813" s="565"/>
      <c r="F813" s="485" t="s">
        <v>39</v>
      </c>
      <c r="G813" s="485" t="s">
        <v>21</v>
      </c>
      <c r="H813" s="485" t="s">
        <v>296</v>
      </c>
      <c r="I813" s="485" t="s">
        <v>296</v>
      </c>
      <c r="J813" s="480"/>
      <c r="K813" s="480"/>
      <c r="L813" s="556"/>
      <c r="M813" s="51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5" t="s">
        <v>50</v>
      </c>
      <c r="W813" s="94">
        <v>0</v>
      </c>
      <c r="X813" s="94">
        <v>0</v>
      </c>
      <c r="Y813" s="94">
        <v>0</v>
      </c>
      <c r="Z813" s="94">
        <v>0</v>
      </c>
      <c r="AA813" s="94">
        <v>0</v>
      </c>
      <c r="AB813" s="94">
        <v>0</v>
      </c>
      <c r="AC813" s="94">
        <v>0</v>
      </c>
      <c r="AD813" s="94">
        <v>0</v>
      </c>
      <c r="AE813" s="94">
        <v>0</v>
      </c>
      <c r="AF813" s="94">
        <v>0</v>
      </c>
      <c r="AG813" s="94">
        <v>0</v>
      </c>
      <c r="AH813" s="9">
        <v>0</v>
      </c>
      <c r="AI813" s="9">
        <v>0</v>
      </c>
      <c r="AJ813" s="9">
        <v>0</v>
      </c>
      <c r="AK813" s="94">
        <v>0</v>
      </c>
      <c r="AL813" s="94">
        <v>0</v>
      </c>
      <c r="AM813" s="94">
        <v>0</v>
      </c>
      <c r="AN813" s="94">
        <v>0</v>
      </c>
      <c r="AO813" s="94">
        <v>0</v>
      </c>
      <c r="AP813" s="94">
        <v>0</v>
      </c>
      <c r="AQ813" s="94">
        <v>0</v>
      </c>
      <c r="AR813" s="94">
        <v>0</v>
      </c>
      <c r="AS813" s="94">
        <v>0</v>
      </c>
      <c r="AT813" s="94">
        <v>0</v>
      </c>
      <c r="AU813" s="9">
        <v>0</v>
      </c>
      <c r="AV813" s="303"/>
    </row>
    <row r="814" spans="1:48" x14ac:dyDescent="0.25">
      <c r="A814" s="419"/>
      <c r="B814" s="483"/>
      <c r="C814" s="601"/>
      <c r="D814" s="562"/>
      <c r="E814" s="565"/>
      <c r="F814" s="486"/>
      <c r="G814" s="486"/>
      <c r="H814" s="486"/>
      <c r="I814" s="486"/>
      <c r="J814" s="480"/>
      <c r="K814" s="480"/>
      <c r="L814" s="556"/>
      <c r="M814" s="51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68"/>
        <v>0</v>
      </c>
      <c r="V814" s="205" t="s">
        <v>51</v>
      </c>
      <c r="W814" s="94">
        <v>0</v>
      </c>
      <c r="X814" s="94">
        <v>0</v>
      </c>
      <c r="Y814" s="94">
        <v>0</v>
      </c>
      <c r="Z814" s="94">
        <v>0</v>
      </c>
      <c r="AA814" s="94">
        <v>0</v>
      </c>
      <c r="AB814" s="94">
        <v>0</v>
      </c>
      <c r="AC814" s="94">
        <v>0</v>
      </c>
      <c r="AD814" s="94">
        <v>0</v>
      </c>
      <c r="AE814" s="94">
        <v>0</v>
      </c>
      <c r="AF814" s="94">
        <v>0</v>
      </c>
      <c r="AG814" s="94">
        <v>0</v>
      </c>
      <c r="AH814" s="9">
        <v>0</v>
      </c>
      <c r="AI814" s="9">
        <v>0</v>
      </c>
      <c r="AJ814" s="9">
        <v>0</v>
      </c>
      <c r="AK814" s="94">
        <v>0</v>
      </c>
      <c r="AL814" s="94">
        <v>0</v>
      </c>
      <c r="AM814" s="94">
        <v>0</v>
      </c>
      <c r="AN814" s="94">
        <v>0</v>
      </c>
      <c r="AO814" s="94">
        <v>0</v>
      </c>
      <c r="AP814" s="94">
        <v>0</v>
      </c>
      <c r="AQ814" s="94">
        <v>0</v>
      </c>
      <c r="AR814" s="94">
        <v>0</v>
      </c>
      <c r="AS814" s="94">
        <v>0</v>
      </c>
      <c r="AT814" s="94">
        <v>0</v>
      </c>
      <c r="AU814" s="9">
        <v>0</v>
      </c>
      <c r="AV814" s="303"/>
    </row>
    <row r="815" spans="1:48" ht="15.75" customHeight="1" x14ac:dyDescent="0.25">
      <c r="A815" s="419"/>
      <c r="B815" s="483"/>
      <c r="C815" s="601"/>
      <c r="D815" s="562"/>
      <c r="E815" s="565"/>
      <c r="F815" s="486"/>
      <c r="G815" s="486"/>
      <c r="H815" s="486"/>
      <c r="I815" s="486"/>
      <c r="J815" s="480"/>
      <c r="K815" s="480"/>
      <c r="L815" s="556"/>
      <c r="M815" s="511"/>
      <c r="N815" s="86">
        <v>0</v>
      </c>
      <c r="O815" s="86">
        <v>0</v>
      </c>
      <c r="P815" s="86">
        <v>0</v>
      </c>
      <c r="Q815" s="86">
        <v>0</v>
      </c>
      <c r="R815" s="86">
        <v>0</v>
      </c>
      <c r="S815" s="86">
        <v>0</v>
      </c>
      <c r="T815" s="86">
        <v>0</v>
      </c>
      <c r="U815" s="9">
        <f t="shared" si="368"/>
        <v>0</v>
      </c>
      <c r="V815" s="205" t="s">
        <v>52</v>
      </c>
      <c r="W815" s="192">
        <v>0</v>
      </c>
      <c r="X815" s="192">
        <v>0</v>
      </c>
      <c r="Y815" s="192">
        <v>0</v>
      </c>
      <c r="Z815" s="192">
        <v>0</v>
      </c>
      <c r="AA815" s="192">
        <v>0</v>
      </c>
      <c r="AB815" s="192">
        <v>0</v>
      </c>
      <c r="AC815" s="192">
        <v>0</v>
      </c>
      <c r="AD815" s="192">
        <v>0</v>
      </c>
      <c r="AE815" s="192">
        <v>0</v>
      </c>
      <c r="AF815" s="192">
        <v>0</v>
      </c>
      <c r="AG815" s="192">
        <v>0</v>
      </c>
      <c r="AH815" s="86">
        <v>0</v>
      </c>
      <c r="AI815" s="86">
        <v>0</v>
      </c>
      <c r="AJ815" s="86">
        <v>0</v>
      </c>
      <c r="AK815" s="192">
        <v>0</v>
      </c>
      <c r="AL815" s="192">
        <v>0</v>
      </c>
      <c r="AM815" s="192">
        <v>0</v>
      </c>
      <c r="AN815" s="192">
        <v>0</v>
      </c>
      <c r="AO815" s="192">
        <v>0</v>
      </c>
      <c r="AP815" s="192">
        <v>0</v>
      </c>
      <c r="AQ815" s="192">
        <v>0</v>
      </c>
      <c r="AR815" s="192">
        <v>0</v>
      </c>
      <c r="AS815" s="192">
        <v>0</v>
      </c>
      <c r="AT815" s="192">
        <v>0</v>
      </c>
      <c r="AU815" s="86">
        <v>0</v>
      </c>
      <c r="AV815" s="303"/>
    </row>
    <row r="816" spans="1:48" x14ac:dyDescent="0.25">
      <c r="A816" s="419"/>
      <c r="B816" s="484"/>
      <c r="C816" s="602"/>
      <c r="D816" s="563"/>
      <c r="E816" s="566"/>
      <c r="F816" s="487"/>
      <c r="G816" s="487"/>
      <c r="H816" s="487"/>
      <c r="I816" s="487"/>
      <c r="J816" s="481"/>
      <c r="K816" s="481"/>
      <c r="L816" s="557"/>
      <c r="M816" s="512"/>
      <c r="N816" s="88">
        <f>SUM(N811:N815)</f>
        <v>0.29718</v>
      </c>
      <c r="O816" s="88">
        <f t="shared" ref="O816:T816" si="369">SUM(O811:O815)</f>
        <v>1.6398499999999998</v>
      </c>
      <c r="P816" s="88">
        <f t="shared" si="369"/>
        <v>0</v>
      </c>
      <c r="Q816" s="186">
        <f t="shared" si="369"/>
        <v>0</v>
      </c>
      <c r="R816" s="186">
        <f t="shared" si="369"/>
        <v>0</v>
      </c>
      <c r="S816" s="186">
        <f t="shared" si="369"/>
        <v>0</v>
      </c>
      <c r="T816" s="186">
        <f t="shared" si="369"/>
        <v>0</v>
      </c>
      <c r="U816" s="186">
        <f t="shared" si="368"/>
        <v>1.9370299999999998</v>
      </c>
      <c r="V816" s="178" t="s">
        <v>11</v>
      </c>
      <c r="W816" s="201">
        <f t="shared" ref="W816:AU816" si="370">SUM(W811:W815)</f>
        <v>0</v>
      </c>
      <c r="X816" s="201">
        <f t="shared" si="370"/>
        <v>0</v>
      </c>
      <c r="Y816" s="201">
        <f t="shared" si="370"/>
        <v>0</v>
      </c>
      <c r="Z816" s="201">
        <f t="shared" si="370"/>
        <v>0</v>
      </c>
      <c r="AA816" s="201">
        <f t="shared" si="370"/>
        <v>0</v>
      </c>
      <c r="AB816" s="201">
        <f t="shared" si="370"/>
        <v>0</v>
      </c>
      <c r="AC816" s="201">
        <f t="shared" si="370"/>
        <v>0</v>
      </c>
      <c r="AD816" s="201">
        <f t="shared" si="370"/>
        <v>0</v>
      </c>
      <c r="AE816" s="201">
        <f t="shared" si="370"/>
        <v>0</v>
      </c>
      <c r="AF816" s="201">
        <f t="shared" si="370"/>
        <v>0</v>
      </c>
      <c r="AG816" s="201">
        <f t="shared" si="370"/>
        <v>0</v>
      </c>
      <c r="AH816" s="202">
        <f t="shared" si="370"/>
        <v>0</v>
      </c>
      <c r="AI816" s="202">
        <f t="shared" si="370"/>
        <v>0</v>
      </c>
      <c r="AJ816" s="202">
        <f t="shared" si="370"/>
        <v>0</v>
      </c>
      <c r="AK816" s="201">
        <f t="shared" si="370"/>
        <v>0</v>
      </c>
      <c r="AL816" s="201">
        <f t="shared" si="370"/>
        <v>0</v>
      </c>
      <c r="AM816" s="201">
        <f t="shared" si="370"/>
        <v>0</v>
      </c>
      <c r="AN816" s="201">
        <f t="shared" si="370"/>
        <v>0</v>
      </c>
      <c r="AO816" s="201">
        <f t="shared" si="370"/>
        <v>0</v>
      </c>
      <c r="AP816" s="201">
        <f t="shared" si="370"/>
        <v>0</v>
      </c>
      <c r="AQ816" s="201">
        <f t="shared" si="370"/>
        <v>0</v>
      </c>
      <c r="AR816" s="201">
        <f t="shared" si="370"/>
        <v>0</v>
      </c>
      <c r="AS816" s="201">
        <f t="shared" si="370"/>
        <v>0</v>
      </c>
      <c r="AT816" s="201">
        <f t="shared" si="370"/>
        <v>0</v>
      </c>
      <c r="AU816" s="202">
        <f t="shared" si="370"/>
        <v>0</v>
      </c>
      <c r="AV816" s="333"/>
    </row>
    <row r="817" spans="1:48" ht="15.75" customHeight="1" x14ac:dyDescent="0.25">
      <c r="A817" s="419"/>
      <c r="B817" s="482" t="s">
        <v>791</v>
      </c>
      <c r="C817" s="600" t="s">
        <v>792</v>
      </c>
      <c r="D817" s="561" t="s">
        <v>628</v>
      </c>
      <c r="E817" s="564" t="s">
        <v>655</v>
      </c>
      <c r="F817" s="6" t="s">
        <v>18</v>
      </c>
      <c r="G817" s="6" t="s">
        <v>20</v>
      </c>
      <c r="H817" s="6" t="s">
        <v>296</v>
      </c>
      <c r="I817" s="6" t="s">
        <v>296</v>
      </c>
      <c r="J817" s="479">
        <v>2021</v>
      </c>
      <c r="K817" s="479">
        <v>2021</v>
      </c>
      <c r="L817" s="488">
        <v>12.298999999999999</v>
      </c>
      <c r="M817" s="510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205" t="s">
        <v>3</v>
      </c>
      <c r="W817" s="94">
        <v>0</v>
      </c>
      <c r="X817" s="94">
        <v>0</v>
      </c>
      <c r="Y817" s="94">
        <v>0</v>
      </c>
      <c r="Z817" s="94">
        <v>0</v>
      </c>
      <c r="AA817" s="94">
        <v>0</v>
      </c>
      <c r="AB817" s="94">
        <v>0</v>
      </c>
      <c r="AC817" s="94">
        <v>0</v>
      </c>
      <c r="AD817" s="94">
        <v>0</v>
      </c>
      <c r="AE817" s="94">
        <v>0</v>
      </c>
      <c r="AF817" s="94">
        <v>0</v>
      </c>
      <c r="AG817" s="94">
        <v>0</v>
      </c>
      <c r="AH817" s="9">
        <v>0</v>
      </c>
      <c r="AI817" s="9">
        <v>0</v>
      </c>
      <c r="AJ817" s="9">
        <v>0</v>
      </c>
      <c r="AK817" s="94">
        <v>0</v>
      </c>
      <c r="AL817" s="94">
        <v>0</v>
      </c>
      <c r="AM817" s="94">
        <v>0</v>
      </c>
      <c r="AN817" s="94">
        <v>0</v>
      </c>
      <c r="AO817" s="94">
        <v>0</v>
      </c>
      <c r="AP817" s="94">
        <v>0</v>
      </c>
      <c r="AQ817" s="94">
        <v>0</v>
      </c>
      <c r="AR817" s="94">
        <v>0</v>
      </c>
      <c r="AS817" s="94">
        <v>0</v>
      </c>
      <c r="AT817" s="94">
        <v>0</v>
      </c>
      <c r="AU817" s="9">
        <v>0</v>
      </c>
      <c r="AV817" s="303"/>
    </row>
    <row r="818" spans="1:48" ht="18.75" customHeight="1" x14ac:dyDescent="0.25">
      <c r="A818" s="419"/>
      <c r="B818" s="483"/>
      <c r="C818" s="601"/>
      <c r="D818" s="562"/>
      <c r="E818" s="565"/>
      <c r="F818" s="24" t="s">
        <v>19</v>
      </c>
      <c r="G818" s="24" t="s">
        <v>22</v>
      </c>
      <c r="H818" s="6" t="s">
        <v>296</v>
      </c>
      <c r="I818" s="6" t="s">
        <v>296</v>
      </c>
      <c r="J818" s="480"/>
      <c r="K818" s="480"/>
      <c r="L818" s="556"/>
      <c r="M818" s="51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71">SUM(N818:T818)</f>
        <v>0</v>
      </c>
      <c r="V818" s="173" t="s">
        <v>8</v>
      </c>
      <c r="W818" s="94">
        <v>0</v>
      </c>
      <c r="X818" s="94">
        <v>0</v>
      </c>
      <c r="Y818" s="94">
        <v>0</v>
      </c>
      <c r="Z818" s="94">
        <v>0</v>
      </c>
      <c r="AA818" s="94">
        <v>0</v>
      </c>
      <c r="AB818" s="94">
        <v>0</v>
      </c>
      <c r="AC818" s="94">
        <v>0</v>
      </c>
      <c r="AD818" s="94">
        <v>0</v>
      </c>
      <c r="AE818" s="94">
        <v>0</v>
      </c>
      <c r="AF818" s="94">
        <v>0</v>
      </c>
      <c r="AG818" s="94">
        <v>0</v>
      </c>
      <c r="AH818" s="9">
        <v>0</v>
      </c>
      <c r="AI818" s="9">
        <v>0</v>
      </c>
      <c r="AJ818" s="9">
        <v>0</v>
      </c>
      <c r="AK818" s="94">
        <v>0</v>
      </c>
      <c r="AL818" s="94">
        <v>0</v>
      </c>
      <c r="AM818" s="94">
        <v>0</v>
      </c>
      <c r="AN818" s="94">
        <v>0</v>
      </c>
      <c r="AO818" s="94">
        <v>0</v>
      </c>
      <c r="AP818" s="94">
        <v>0</v>
      </c>
      <c r="AQ818" s="94">
        <v>0</v>
      </c>
      <c r="AR818" s="94">
        <v>0</v>
      </c>
      <c r="AS818" s="94">
        <v>0</v>
      </c>
      <c r="AT818" s="94">
        <v>0</v>
      </c>
      <c r="AU818" s="9">
        <v>0</v>
      </c>
      <c r="AV818" s="303"/>
    </row>
    <row r="819" spans="1:48" ht="16.5" customHeight="1" x14ac:dyDescent="0.25">
      <c r="A819" s="419"/>
      <c r="B819" s="483"/>
      <c r="C819" s="601"/>
      <c r="D819" s="562"/>
      <c r="E819" s="565"/>
      <c r="F819" s="485" t="s">
        <v>39</v>
      </c>
      <c r="G819" s="485" t="s">
        <v>21</v>
      </c>
      <c r="H819" s="485" t="s">
        <v>656</v>
      </c>
      <c r="I819" s="485" t="s">
        <v>793</v>
      </c>
      <c r="J819" s="480"/>
      <c r="K819" s="480"/>
      <c r="L819" s="556"/>
      <c r="M819" s="51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5" t="s">
        <v>50</v>
      </c>
      <c r="W819" s="94">
        <v>0</v>
      </c>
      <c r="X819" s="94">
        <v>0</v>
      </c>
      <c r="Y819" s="94">
        <v>0</v>
      </c>
      <c r="Z819" s="94">
        <v>0</v>
      </c>
      <c r="AA819" s="94">
        <v>0</v>
      </c>
      <c r="AB819" s="94">
        <v>0</v>
      </c>
      <c r="AC819" s="94">
        <v>0</v>
      </c>
      <c r="AD819" s="94">
        <v>0</v>
      </c>
      <c r="AE819" s="94">
        <v>0</v>
      </c>
      <c r="AF819" s="94">
        <v>0</v>
      </c>
      <c r="AG819" s="94">
        <v>0</v>
      </c>
      <c r="AH819" s="9">
        <v>0</v>
      </c>
      <c r="AI819" s="9">
        <v>0</v>
      </c>
      <c r="AJ819" s="9">
        <v>0</v>
      </c>
      <c r="AK819" s="94">
        <v>0</v>
      </c>
      <c r="AL819" s="94">
        <v>0</v>
      </c>
      <c r="AM819" s="94">
        <v>0</v>
      </c>
      <c r="AN819" s="94">
        <v>0</v>
      </c>
      <c r="AO819" s="94">
        <v>0</v>
      </c>
      <c r="AP819" s="94">
        <v>0</v>
      </c>
      <c r="AQ819" s="94">
        <v>0</v>
      </c>
      <c r="AR819" s="94">
        <v>0</v>
      </c>
      <c r="AS819" s="94">
        <v>0</v>
      </c>
      <c r="AT819" s="94">
        <v>0</v>
      </c>
      <c r="AU819" s="9">
        <v>0</v>
      </c>
      <c r="AV819" s="303"/>
    </row>
    <row r="820" spans="1:48" x14ac:dyDescent="0.25">
      <c r="A820" s="419"/>
      <c r="B820" s="483"/>
      <c r="C820" s="601"/>
      <c r="D820" s="562"/>
      <c r="E820" s="565"/>
      <c r="F820" s="486"/>
      <c r="G820" s="486"/>
      <c r="H820" s="486"/>
      <c r="I820" s="486"/>
      <c r="J820" s="480"/>
      <c r="K820" s="480"/>
      <c r="L820" s="556"/>
      <c r="M820" s="51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71"/>
        <v>0</v>
      </c>
      <c r="V820" s="205" t="s">
        <v>51</v>
      </c>
      <c r="W820" s="94">
        <v>0</v>
      </c>
      <c r="X820" s="94">
        <v>0</v>
      </c>
      <c r="Y820" s="94">
        <v>0</v>
      </c>
      <c r="Z820" s="94">
        <v>0</v>
      </c>
      <c r="AA820" s="94">
        <v>0</v>
      </c>
      <c r="AB820" s="94">
        <v>0</v>
      </c>
      <c r="AC820" s="94">
        <v>0</v>
      </c>
      <c r="AD820" s="94">
        <v>0</v>
      </c>
      <c r="AE820" s="94">
        <v>0</v>
      </c>
      <c r="AF820" s="94">
        <v>0</v>
      </c>
      <c r="AG820" s="94">
        <v>0</v>
      </c>
      <c r="AH820" s="9">
        <v>0</v>
      </c>
      <c r="AI820" s="9">
        <v>0</v>
      </c>
      <c r="AJ820" s="9">
        <v>0</v>
      </c>
      <c r="AK820" s="94">
        <v>0</v>
      </c>
      <c r="AL820" s="94">
        <v>0</v>
      </c>
      <c r="AM820" s="94">
        <v>0</v>
      </c>
      <c r="AN820" s="94">
        <v>0</v>
      </c>
      <c r="AO820" s="94">
        <v>0</v>
      </c>
      <c r="AP820" s="94">
        <v>0</v>
      </c>
      <c r="AQ820" s="94">
        <v>0</v>
      </c>
      <c r="AR820" s="94">
        <v>0</v>
      </c>
      <c r="AS820" s="94">
        <v>0</v>
      </c>
      <c r="AT820" s="94">
        <v>0</v>
      </c>
      <c r="AU820" s="9">
        <v>0</v>
      </c>
      <c r="AV820" s="303"/>
    </row>
    <row r="821" spans="1:48" ht="15.75" customHeight="1" x14ac:dyDescent="0.25">
      <c r="A821" s="419"/>
      <c r="B821" s="483"/>
      <c r="C821" s="601"/>
      <c r="D821" s="562"/>
      <c r="E821" s="565"/>
      <c r="F821" s="486"/>
      <c r="G821" s="486"/>
      <c r="H821" s="486"/>
      <c r="I821" s="486"/>
      <c r="J821" s="480"/>
      <c r="K821" s="480"/>
      <c r="L821" s="556"/>
      <c r="M821" s="511"/>
      <c r="N821" s="86">
        <v>0</v>
      </c>
      <c r="O821" s="86">
        <v>0</v>
      </c>
      <c r="P821" s="86">
        <v>0</v>
      </c>
      <c r="Q821" s="86">
        <v>0</v>
      </c>
      <c r="R821" s="86">
        <v>0</v>
      </c>
      <c r="S821" s="86">
        <v>0</v>
      </c>
      <c r="T821" s="86">
        <v>0</v>
      </c>
      <c r="U821" s="9">
        <f t="shared" si="371"/>
        <v>0</v>
      </c>
      <c r="V821" s="205" t="s">
        <v>52</v>
      </c>
      <c r="W821" s="192">
        <v>0</v>
      </c>
      <c r="X821" s="192">
        <v>0</v>
      </c>
      <c r="Y821" s="192">
        <v>0</v>
      </c>
      <c r="Z821" s="192">
        <v>0</v>
      </c>
      <c r="AA821" s="192">
        <v>0</v>
      </c>
      <c r="AB821" s="192">
        <v>0</v>
      </c>
      <c r="AC821" s="192">
        <v>0</v>
      </c>
      <c r="AD821" s="192">
        <v>0</v>
      </c>
      <c r="AE821" s="192">
        <v>0</v>
      </c>
      <c r="AF821" s="192">
        <v>0</v>
      </c>
      <c r="AG821" s="192">
        <v>0</v>
      </c>
      <c r="AH821" s="86">
        <v>0</v>
      </c>
      <c r="AI821" s="86">
        <v>0</v>
      </c>
      <c r="AJ821" s="86">
        <v>0</v>
      </c>
      <c r="AK821" s="192">
        <v>0</v>
      </c>
      <c r="AL821" s="192">
        <v>0</v>
      </c>
      <c r="AM821" s="192">
        <v>0</v>
      </c>
      <c r="AN821" s="192">
        <v>0</v>
      </c>
      <c r="AO821" s="192">
        <v>0</v>
      </c>
      <c r="AP821" s="192">
        <v>0</v>
      </c>
      <c r="AQ821" s="192">
        <v>0</v>
      </c>
      <c r="AR821" s="192">
        <v>0</v>
      </c>
      <c r="AS821" s="192">
        <v>0</v>
      </c>
      <c r="AT821" s="192">
        <v>0</v>
      </c>
      <c r="AU821" s="86">
        <v>0</v>
      </c>
      <c r="AV821" s="303"/>
    </row>
    <row r="822" spans="1:48" x14ac:dyDescent="0.25">
      <c r="A822" s="419"/>
      <c r="B822" s="484"/>
      <c r="C822" s="602"/>
      <c r="D822" s="563"/>
      <c r="E822" s="566"/>
      <c r="F822" s="487"/>
      <c r="G822" s="487"/>
      <c r="H822" s="487"/>
      <c r="I822" s="487"/>
      <c r="J822" s="481"/>
      <c r="K822" s="481"/>
      <c r="L822" s="557"/>
      <c r="M822" s="512"/>
      <c r="N822" s="88">
        <f>SUM(N817:N821)</f>
        <v>0</v>
      </c>
      <c r="O822" s="88">
        <f t="shared" ref="O822:T822" si="372">SUM(O817:O821)</f>
        <v>0</v>
      </c>
      <c r="P822" s="88">
        <f t="shared" si="372"/>
        <v>2.7846599999999997</v>
      </c>
      <c r="Q822" s="186">
        <f t="shared" si="372"/>
        <v>0</v>
      </c>
      <c r="R822" s="186">
        <f t="shared" si="372"/>
        <v>0</v>
      </c>
      <c r="S822" s="186">
        <f t="shared" si="372"/>
        <v>0</v>
      </c>
      <c r="T822" s="186">
        <f t="shared" si="372"/>
        <v>0</v>
      </c>
      <c r="U822" s="186">
        <f>SUM(N822:T822)</f>
        <v>2.7846599999999997</v>
      </c>
      <c r="V822" s="178" t="s">
        <v>11</v>
      </c>
      <c r="W822" s="201">
        <f t="shared" ref="W822:AU822" si="373">SUM(W817:W821)</f>
        <v>0</v>
      </c>
      <c r="X822" s="201">
        <f t="shared" si="373"/>
        <v>0</v>
      </c>
      <c r="Y822" s="201">
        <f t="shared" si="373"/>
        <v>0</v>
      </c>
      <c r="Z822" s="201">
        <f t="shared" si="373"/>
        <v>0</v>
      </c>
      <c r="AA822" s="201">
        <f t="shared" si="373"/>
        <v>0</v>
      </c>
      <c r="AB822" s="201">
        <f t="shared" si="373"/>
        <v>0</v>
      </c>
      <c r="AC822" s="201">
        <f t="shared" si="373"/>
        <v>0</v>
      </c>
      <c r="AD822" s="201">
        <f t="shared" si="373"/>
        <v>0</v>
      </c>
      <c r="AE822" s="201">
        <f t="shared" si="373"/>
        <v>0</v>
      </c>
      <c r="AF822" s="201">
        <f t="shared" si="373"/>
        <v>0</v>
      </c>
      <c r="AG822" s="201">
        <f t="shared" si="373"/>
        <v>0</v>
      </c>
      <c r="AH822" s="202">
        <f t="shared" si="373"/>
        <v>0</v>
      </c>
      <c r="AI822" s="202">
        <f t="shared" si="373"/>
        <v>0</v>
      </c>
      <c r="AJ822" s="202">
        <f t="shared" si="373"/>
        <v>0</v>
      </c>
      <c r="AK822" s="201">
        <f t="shared" si="373"/>
        <v>0</v>
      </c>
      <c r="AL822" s="201">
        <f t="shared" si="373"/>
        <v>0</v>
      </c>
      <c r="AM822" s="201">
        <f t="shared" si="373"/>
        <v>0</v>
      </c>
      <c r="AN822" s="201">
        <f t="shared" si="373"/>
        <v>0</v>
      </c>
      <c r="AO822" s="201">
        <f t="shared" si="373"/>
        <v>0</v>
      </c>
      <c r="AP822" s="201">
        <f t="shared" si="373"/>
        <v>0</v>
      </c>
      <c r="AQ822" s="201">
        <f t="shared" si="373"/>
        <v>0</v>
      </c>
      <c r="AR822" s="201">
        <f t="shared" si="373"/>
        <v>0</v>
      </c>
      <c r="AS822" s="201">
        <f t="shared" si="373"/>
        <v>0</v>
      </c>
      <c r="AT822" s="201">
        <f t="shared" si="373"/>
        <v>0</v>
      </c>
      <c r="AU822" s="202">
        <f t="shared" si="373"/>
        <v>0</v>
      </c>
      <c r="AV822" s="333"/>
    </row>
    <row r="823" spans="1:48" ht="15.75" customHeight="1" x14ac:dyDescent="0.25">
      <c r="A823" s="419"/>
      <c r="B823" s="482" t="s">
        <v>794</v>
      </c>
      <c r="C823" s="600" t="s">
        <v>795</v>
      </c>
      <c r="D823" s="561" t="s">
        <v>628</v>
      </c>
      <c r="E823" s="564" t="s">
        <v>796</v>
      </c>
      <c r="F823" s="6" t="s">
        <v>18</v>
      </c>
      <c r="G823" s="6" t="s">
        <v>20</v>
      </c>
      <c r="H823" s="6" t="s">
        <v>59</v>
      </c>
      <c r="I823" s="6" t="s">
        <v>316</v>
      </c>
      <c r="J823" s="479">
        <v>2023</v>
      </c>
      <c r="K823" s="479">
        <v>2023</v>
      </c>
      <c r="L823" s="488">
        <v>6.7750000000000004</v>
      </c>
      <c r="M823" s="510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205" t="s">
        <v>3</v>
      </c>
      <c r="W823" s="94">
        <v>0</v>
      </c>
      <c r="X823" s="94">
        <v>0</v>
      </c>
      <c r="Y823" s="94">
        <v>0</v>
      </c>
      <c r="Z823" s="94">
        <v>0</v>
      </c>
      <c r="AA823" s="94">
        <v>0</v>
      </c>
      <c r="AB823" s="94">
        <v>0</v>
      </c>
      <c r="AC823" s="94">
        <v>0</v>
      </c>
      <c r="AD823" s="94">
        <v>0</v>
      </c>
      <c r="AE823" s="94">
        <v>0</v>
      </c>
      <c r="AF823" s="94">
        <v>0</v>
      </c>
      <c r="AG823" s="94">
        <v>0</v>
      </c>
      <c r="AH823" s="9">
        <v>0</v>
      </c>
      <c r="AI823" s="9">
        <v>0</v>
      </c>
      <c r="AJ823" s="9">
        <v>0</v>
      </c>
      <c r="AK823" s="94">
        <v>0</v>
      </c>
      <c r="AL823" s="94">
        <v>0</v>
      </c>
      <c r="AM823" s="94">
        <v>0</v>
      </c>
      <c r="AN823" s="94">
        <v>0</v>
      </c>
      <c r="AO823" s="94">
        <v>0</v>
      </c>
      <c r="AP823" s="94">
        <v>0</v>
      </c>
      <c r="AQ823" s="94">
        <v>0</v>
      </c>
      <c r="AR823" s="94">
        <v>0</v>
      </c>
      <c r="AS823" s="94">
        <v>0</v>
      </c>
      <c r="AT823" s="94">
        <v>0</v>
      </c>
      <c r="AU823" s="9">
        <v>0</v>
      </c>
      <c r="AV823" s="303"/>
    </row>
    <row r="824" spans="1:48" ht="16.5" customHeight="1" x14ac:dyDescent="0.25">
      <c r="A824" s="419"/>
      <c r="B824" s="483"/>
      <c r="C824" s="601"/>
      <c r="D824" s="562"/>
      <c r="E824" s="565"/>
      <c r="F824" s="24" t="s">
        <v>19</v>
      </c>
      <c r="G824" s="24" t="s">
        <v>22</v>
      </c>
      <c r="H824" s="24" t="s">
        <v>59</v>
      </c>
      <c r="I824" s="24" t="s">
        <v>797</v>
      </c>
      <c r="J824" s="480"/>
      <c r="K824" s="480"/>
      <c r="L824" s="556"/>
      <c r="M824" s="511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74">SUM(N824:T824)</f>
        <v>0</v>
      </c>
      <c r="V824" s="173" t="s">
        <v>8</v>
      </c>
      <c r="W824" s="94">
        <v>0</v>
      </c>
      <c r="X824" s="94">
        <v>0</v>
      </c>
      <c r="Y824" s="94">
        <v>0</v>
      </c>
      <c r="Z824" s="94">
        <v>0</v>
      </c>
      <c r="AA824" s="94">
        <v>0</v>
      </c>
      <c r="AB824" s="94">
        <v>0</v>
      </c>
      <c r="AC824" s="94">
        <v>0</v>
      </c>
      <c r="AD824" s="94">
        <v>0</v>
      </c>
      <c r="AE824" s="94">
        <v>0</v>
      </c>
      <c r="AF824" s="94">
        <v>0</v>
      </c>
      <c r="AG824" s="94">
        <v>0</v>
      </c>
      <c r="AH824" s="9">
        <v>0</v>
      </c>
      <c r="AI824" s="9">
        <v>0</v>
      </c>
      <c r="AJ824" s="9">
        <v>0</v>
      </c>
      <c r="AK824" s="94">
        <v>0</v>
      </c>
      <c r="AL824" s="94">
        <v>0</v>
      </c>
      <c r="AM824" s="94">
        <v>0</v>
      </c>
      <c r="AN824" s="94">
        <v>0</v>
      </c>
      <c r="AO824" s="94">
        <v>0</v>
      </c>
      <c r="AP824" s="94">
        <v>0</v>
      </c>
      <c r="AQ824" s="94">
        <v>0</v>
      </c>
      <c r="AR824" s="94">
        <v>0</v>
      </c>
      <c r="AS824" s="94">
        <v>0</v>
      </c>
      <c r="AT824" s="94">
        <v>0</v>
      </c>
      <c r="AU824" s="9">
        <v>0</v>
      </c>
      <c r="AV824" s="303"/>
    </row>
    <row r="825" spans="1:48" ht="18" customHeight="1" x14ac:dyDescent="0.25">
      <c r="A825" s="419"/>
      <c r="B825" s="483"/>
      <c r="C825" s="601"/>
      <c r="D825" s="562"/>
      <c r="E825" s="565"/>
      <c r="F825" s="485" t="s">
        <v>39</v>
      </c>
      <c r="G825" s="485" t="s">
        <v>21</v>
      </c>
      <c r="H825" s="485" t="s">
        <v>59</v>
      </c>
      <c r="I825" s="485" t="s">
        <v>366</v>
      </c>
      <c r="J825" s="480"/>
      <c r="K825" s="480"/>
      <c r="L825" s="556"/>
      <c r="M825" s="511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205" t="s">
        <v>50</v>
      </c>
      <c r="W825" s="94">
        <v>0</v>
      </c>
      <c r="X825" s="94">
        <v>0</v>
      </c>
      <c r="Y825" s="94">
        <v>0</v>
      </c>
      <c r="Z825" s="94">
        <v>0</v>
      </c>
      <c r="AA825" s="94">
        <v>0</v>
      </c>
      <c r="AB825" s="94">
        <v>0</v>
      </c>
      <c r="AC825" s="94">
        <v>0</v>
      </c>
      <c r="AD825" s="94">
        <v>0</v>
      </c>
      <c r="AE825" s="94">
        <v>0</v>
      </c>
      <c r="AF825" s="94">
        <v>0</v>
      </c>
      <c r="AG825" s="94">
        <v>0</v>
      </c>
      <c r="AH825" s="9">
        <v>0</v>
      </c>
      <c r="AI825" s="9">
        <v>0</v>
      </c>
      <c r="AJ825" s="9">
        <v>0</v>
      </c>
      <c r="AK825" s="94">
        <v>0</v>
      </c>
      <c r="AL825" s="94">
        <v>0</v>
      </c>
      <c r="AM825" s="94">
        <v>0</v>
      </c>
      <c r="AN825" s="94">
        <v>0</v>
      </c>
      <c r="AO825" s="94">
        <v>0</v>
      </c>
      <c r="AP825" s="94">
        <v>0</v>
      </c>
      <c r="AQ825" s="94">
        <v>0</v>
      </c>
      <c r="AR825" s="94">
        <v>0</v>
      </c>
      <c r="AS825" s="94">
        <v>0</v>
      </c>
      <c r="AT825" s="94">
        <v>0</v>
      </c>
      <c r="AU825" s="9">
        <v>0</v>
      </c>
      <c r="AV825" s="303"/>
    </row>
    <row r="826" spans="1:48" x14ac:dyDescent="0.25">
      <c r="A826" s="419"/>
      <c r="B826" s="483"/>
      <c r="C826" s="601"/>
      <c r="D826" s="562"/>
      <c r="E826" s="565"/>
      <c r="F826" s="486"/>
      <c r="G826" s="486"/>
      <c r="H826" s="486"/>
      <c r="I826" s="486"/>
      <c r="J826" s="480"/>
      <c r="K826" s="480"/>
      <c r="L826" s="556"/>
      <c r="M826" s="511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74"/>
        <v>0</v>
      </c>
      <c r="V826" s="205" t="s">
        <v>51</v>
      </c>
      <c r="W826" s="94">
        <v>0</v>
      </c>
      <c r="X826" s="94">
        <v>0</v>
      </c>
      <c r="Y826" s="94">
        <v>0</v>
      </c>
      <c r="Z826" s="94">
        <v>0</v>
      </c>
      <c r="AA826" s="94">
        <v>0</v>
      </c>
      <c r="AB826" s="94">
        <v>0</v>
      </c>
      <c r="AC826" s="94">
        <v>0</v>
      </c>
      <c r="AD826" s="94">
        <v>0</v>
      </c>
      <c r="AE826" s="94">
        <v>0</v>
      </c>
      <c r="AF826" s="94">
        <v>0</v>
      </c>
      <c r="AG826" s="94">
        <v>0</v>
      </c>
      <c r="AH826" s="9">
        <v>0</v>
      </c>
      <c r="AI826" s="9">
        <v>0</v>
      </c>
      <c r="AJ826" s="9">
        <v>0</v>
      </c>
      <c r="AK826" s="94">
        <v>0</v>
      </c>
      <c r="AL826" s="94">
        <v>0</v>
      </c>
      <c r="AM826" s="94">
        <v>0</v>
      </c>
      <c r="AN826" s="94">
        <v>0</v>
      </c>
      <c r="AO826" s="94">
        <v>0</v>
      </c>
      <c r="AP826" s="94">
        <v>0</v>
      </c>
      <c r="AQ826" s="94">
        <v>0</v>
      </c>
      <c r="AR826" s="94">
        <v>0</v>
      </c>
      <c r="AS826" s="94">
        <v>0</v>
      </c>
      <c r="AT826" s="94">
        <v>0</v>
      </c>
      <c r="AU826" s="9">
        <v>0</v>
      </c>
      <c r="AV826" s="303"/>
    </row>
    <row r="827" spans="1:48" ht="15.75" customHeight="1" x14ac:dyDescent="0.25">
      <c r="A827" s="419"/>
      <c r="B827" s="483"/>
      <c r="C827" s="601"/>
      <c r="D827" s="562"/>
      <c r="E827" s="565"/>
      <c r="F827" s="486"/>
      <c r="G827" s="486"/>
      <c r="H827" s="486"/>
      <c r="I827" s="486"/>
      <c r="J827" s="480"/>
      <c r="K827" s="480"/>
      <c r="L827" s="556"/>
      <c r="M827" s="511"/>
      <c r="N827" s="86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9">
        <f t="shared" si="374"/>
        <v>0</v>
      </c>
      <c r="V827" s="205" t="s">
        <v>52</v>
      </c>
      <c r="W827" s="192">
        <v>0</v>
      </c>
      <c r="X827" s="192">
        <v>0</v>
      </c>
      <c r="Y827" s="192">
        <v>0</v>
      </c>
      <c r="Z827" s="192">
        <v>0</v>
      </c>
      <c r="AA827" s="192">
        <v>0</v>
      </c>
      <c r="AB827" s="192">
        <v>0</v>
      </c>
      <c r="AC827" s="192">
        <v>0</v>
      </c>
      <c r="AD827" s="192">
        <v>0</v>
      </c>
      <c r="AE827" s="192">
        <v>0</v>
      </c>
      <c r="AF827" s="192">
        <v>0</v>
      </c>
      <c r="AG827" s="192">
        <v>0</v>
      </c>
      <c r="AH827" s="86">
        <v>0</v>
      </c>
      <c r="AI827" s="86">
        <v>0</v>
      </c>
      <c r="AJ827" s="86">
        <v>0</v>
      </c>
      <c r="AK827" s="192">
        <v>0</v>
      </c>
      <c r="AL827" s="192">
        <v>0</v>
      </c>
      <c r="AM827" s="192">
        <v>0</v>
      </c>
      <c r="AN827" s="192">
        <v>0</v>
      </c>
      <c r="AO827" s="192">
        <v>0</v>
      </c>
      <c r="AP827" s="192">
        <v>0</v>
      </c>
      <c r="AQ827" s="192">
        <v>0</v>
      </c>
      <c r="AR827" s="192">
        <v>0</v>
      </c>
      <c r="AS827" s="192">
        <v>0</v>
      </c>
      <c r="AT827" s="192">
        <v>0</v>
      </c>
      <c r="AU827" s="86">
        <v>0</v>
      </c>
      <c r="AV827" s="303"/>
    </row>
    <row r="828" spans="1:48" x14ac:dyDescent="0.25">
      <c r="A828" s="419"/>
      <c r="B828" s="484"/>
      <c r="C828" s="602"/>
      <c r="D828" s="563"/>
      <c r="E828" s="566"/>
      <c r="F828" s="487"/>
      <c r="G828" s="487"/>
      <c r="H828" s="487"/>
      <c r="I828" s="487"/>
      <c r="J828" s="481"/>
      <c r="K828" s="481"/>
      <c r="L828" s="557"/>
      <c r="M828" s="512"/>
      <c r="N828" s="88">
        <f>SUM(N823:N827)</f>
        <v>0</v>
      </c>
      <c r="O828" s="88">
        <f t="shared" ref="O828:T828" si="375">SUM(O823:O827)</f>
        <v>0</v>
      </c>
      <c r="P828" s="88">
        <f t="shared" si="375"/>
        <v>0</v>
      </c>
      <c r="Q828" s="186">
        <f t="shared" si="375"/>
        <v>0</v>
      </c>
      <c r="R828" s="186">
        <f t="shared" si="375"/>
        <v>6.7750672499999993</v>
      </c>
      <c r="S828" s="186">
        <f t="shared" si="375"/>
        <v>0</v>
      </c>
      <c r="T828" s="186">
        <f t="shared" si="375"/>
        <v>0</v>
      </c>
      <c r="U828" s="186">
        <f t="shared" si="374"/>
        <v>6.7750672499999993</v>
      </c>
      <c r="V828" s="178" t="s">
        <v>11</v>
      </c>
      <c r="W828" s="201">
        <f t="shared" ref="W828:AU828" si="376">SUM(W823:W827)</f>
        <v>0</v>
      </c>
      <c r="X828" s="201">
        <f t="shared" si="376"/>
        <v>0</v>
      </c>
      <c r="Y828" s="201">
        <f t="shared" si="376"/>
        <v>0</v>
      </c>
      <c r="Z828" s="201">
        <f t="shared" si="376"/>
        <v>0</v>
      </c>
      <c r="AA828" s="201">
        <f t="shared" si="376"/>
        <v>0</v>
      </c>
      <c r="AB828" s="201">
        <f t="shared" si="376"/>
        <v>0</v>
      </c>
      <c r="AC828" s="201">
        <f t="shared" si="376"/>
        <v>0</v>
      </c>
      <c r="AD828" s="201">
        <f t="shared" si="376"/>
        <v>0</v>
      </c>
      <c r="AE828" s="201">
        <f t="shared" si="376"/>
        <v>0</v>
      </c>
      <c r="AF828" s="201">
        <f t="shared" si="376"/>
        <v>0</v>
      </c>
      <c r="AG828" s="201">
        <f t="shared" si="376"/>
        <v>0</v>
      </c>
      <c r="AH828" s="202">
        <f t="shared" si="376"/>
        <v>0</v>
      </c>
      <c r="AI828" s="202">
        <f t="shared" si="376"/>
        <v>0</v>
      </c>
      <c r="AJ828" s="202">
        <f t="shared" si="376"/>
        <v>0</v>
      </c>
      <c r="AK828" s="201">
        <f t="shared" si="376"/>
        <v>0</v>
      </c>
      <c r="AL828" s="201">
        <f t="shared" si="376"/>
        <v>0</v>
      </c>
      <c r="AM828" s="201">
        <f t="shared" si="376"/>
        <v>0</v>
      </c>
      <c r="AN828" s="201">
        <f t="shared" si="376"/>
        <v>0</v>
      </c>
      <c r="AO828" s="201">
        <f t="shared" si="376"/>
        <v>0</v>
      </c>
      <c r="AP828" s="201">
        <f t="shared" si="376"/>
        <v>0</v>
      </c>
      <c r="AQ828" s="201">
        <f t="shared" si="376"/>
        <v>0</v>
      </c>
      <c r="AR828" s="201">
        <f t="shared" si="376"/>
        <v>0</v>
      </c>
      <c r="AS828" s="201">
        <f t="shared" si="376"/>
        <v>0</v>
      </c>
      <c r="AT828" s="201">
        <f t="shared" si="376"/>
        <v>0</v>
      </c>
      <c r="AU828" s="202">
        <f t="shared" si="376"/>
        <v>0</v>
      </c>
      <c r="AV828" s="333"/>
    </row>
    <row r="829" spans="1:48" ht="15.75" customHeight="1" x14ac:dyDescent="0.25">
      <c r="A829" s="419"/>
      <c r="B829" s="482" t="s">
        <v>798</v>
      </c>
      <c r="C829" s="600" t="s">
        <v>799</v>
      </c>
      <c r="D829" s="561" t="s">
        <v>628</v>
      </c>
      <c r="E829" s="564" t="s">
        <v>800</v>
      </c>
      <c r="F829" s="6" t="s">
        <v>18</v>
      </c>
      <c r="G829" s="6" t="s">
        <v>20</v>
      </c>
      <c r="H829" s="6" t="s">
        <v>296</v>
      </c>
      <c r="I829" s="6" t="s">
        <v>296</v>
      </c>
      <c r="J829" s="479">
        <v>2020</v>
      </c>
      <c r="K829" s="479">
        <v>2022</v>
      </c>
      <c r="L829" s="488">
        <v>263.85000000000002</v>
      </c>
      <c r="M829" s="510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205" t="s">
        <v>3</v>
      </c>
      <c r="W829" s="94">
        <v>3.4</v>
      </c>
      <c r="X829" s="94">
        <f t="shared" ref="X829:AS829" si="377">SUM(X830:X832)</f>
        <v>0</v>
      </c>
      <c r="Y829" s="94">
        <f t="shared" si="377"/>
        <v>0</v>
      </c>
      <c r="Z829" s="94">
        <f t="shared" si="377"/>
        <v>0</v>
      </c>
      <c r="AA829" s="94">
        <f t="shared" si="377"/>
        <v>0</v>
      </c>
      <c r="AB829" s="94">
        <f t="shared" si="377"/>
        <v>0</v>
      </c>
      <c r="AC829" s="94">
        <f t="shared" si="377"/>
        <v>0</v>
      </c>
      <c r="AD829" s="94">
        <f t="shared" si="377"/>
        <v>0</v>
      </c>
      <c r="AE829" s="94">
        <f t="shared" si="377"/>
        <v>0</v>
      </c>
      <c r="AF829" s="94">
        <f t="shared" si="377"/>
        <v>0</v>
      </c>
      <c r="AG829" s="94">
        <f t="shared" si="377"/>
        <v>0</v>
      </c>
      <c r="AH829" s="94">
        <f t="shared" si="377"/>
        <v>0</v>
      </c>
      <c r="AI829" s="94">
        <f t="shared" si="377"/>
        <v>0</v>
      </c>
      <c r="AJ829" s="94">
        <f t="shared" si="377"/>
        <v>0</v>
      </c>
      <c r="AK829" s="94">
        <f t="shared" si="377"/>
        <v>0</v>
      </c>
      <c r="AL829" s="94">
        <f t="shared" si="377"/>
        <v>0</v>
      </c>
      <c r="AM829" s="94">
        <f t="shared" si="377"/>
        <v>0</v>
      </c>
      <c r="AN829" s="94">
        <f t="shared" si="377"/>
        <v>0</v>
      </c>
      <c r="AO829" s="94">
        <f t="shared" si="377"/>
        <v>0</v>
      </c>
      <c r="AP829" s="94">
        <f t="shared" si="377"/>
        <v>0</v>
      </c>
      <c r="AQ829" s="94">
        <f t="shared" si="377"/>
        <v>0</v>
      </c>
      <c r="AR829" s="94">
        <f t="shared" si="377"/>
        <v>0</v>
      </c>
      <c r="AS829" s="94">
        <f t="shared" si="377"/>
        <v>0</v>
      </c>
      <c r="AT829" s="94">
        <v>0</v>
      </c>
      <c r="AU829" s="9">
        <v>0</v>
      </c>
      <c r="AV829" s="303"/>
    </row>
    <row r="830" spans="1:48" s="276" customFormat="1" ht="15.75" hidden="1" customHeight="1" x14ac:dyDescent="0.2">
      <c r="A830" s="419"/>
      <c r="B830" s="483"/>
      <c r="C830" s="601"/>
      <c r="D830" s="562"/>
      <c r="E830" s="565"/>
      <c r="F830" s="287"/>
      <c r="G830" s="287"/>
      <c r="H830" s="273"/>
      <c r="I830" s="273"/>
      <c r="J830" s="480"/>
      <c r="K830" s="480"/>
      <c r="L830" s="556"/>
      <c r="M830" s="511"/>
      <c r="N830" s="278"/>
      <c r="O830" s="278"/>
      <c r="P830" s="278"/>
      <c r="Q830" s="278"/>
      <c r="R830" s="278"/>
      <c r="S830" s="278"/>
      <c r="T830" s="278"/>
      <c r="U830" s="278"/>
      <c r="V830" s="288" t="s">
        <v>974</v>
      </c>
      <c r="W830" s="275"/>
      <c r="X830" s="275"/>
      <c r="Y830" s="275"/>
      <c r="Z830" s="275"/>
      <c r="AA830" s="275"/>
      <c r="AB830" s="275"/>
      <c r="AC830" s="275"/>
      <c r="AD830" s="275"/>
      <c r="AE830" s="275"/>
      <c r="AF830" s="275"/>
      <c r="AG830" s="275"/>
      <c r="AH830" s="278"/>
      <c r="AI830" s="278"/>
      <c r="AJ830" s="278"/>
      <c r="AK830" s="275"/>
      <c r="AL830" s="275"/>
      <c r="AM830" s="275"/>
      <c r="AN830" s="275"/>
      <c r="AO830" s="275"/>
      <c r="AP830" s="275"/>
      <c r="AQ830" s="275"/>
      <c r="AR830" s="275"/>
      <c r="AS830" s="275"/>
      <c r="AT830" s="275"/>
      <c r="AU830" s="278"/>
      <c r="AV830" s="331"/>
    </row>
    <row r="831" spans="1:48" s="276" customFormat="1" ht="39" hidden="1" customHeight="1" x14ac:dyDescent="0.2">
      <c r="A831" s="419"/>
      <c r="B831" s="483"/>
      <c r="C831" s="601"/>
      <c r="D831" s="562"/>
      <c r="E831" s="565"/>
      <c r="F831" s="287"/>
      <c r="G831" s="287"/>
      <c r="H831" s="273"/>
      <c r="I831" s="273"/>
      <c r="J831" s="480"/>
      <c r="K831" s="480"/>
      <c r="L831" s="556"/>
      <c r="M831" s="511"/>
      <c r="N831" s="278"/>
      <c r="O831" s="278"/>
      <c r="P831" s="278"/>
      <c r="Q831" s="278"/>
      <c r="R831" s="278"/>
      <c r="S831" s="278"/>
      <c r="T831" s="278"/>
      <c r="U831" s="278"/>
      <c r="V831" s="288" t="s">
        <v>975</v>
      </c>
      <c r="W831" s="275"/>
      <c r="X831" s="275"/>
      <c r="Y831" s="275"/>
      <c r="Z831" s="275"/>
      <c r="AA831" s="275"/>
      <c r="AB831" s="275"/>
      <c r="AC831" s="275"/>
      <c r="AD831" s="275"/>
      <c r="AE831" s="275"/>
      <c r="AF831" s="275"/>
      <c r="AG831" s="275"/>
      <c r="AH831" s="278"/>
      <c r="AI831" s="278"/>
      <c r="AJ831" s="278"/>
      <c r="AK831" s="275"/>
      <c r="AL831" s="275"/>
      <c r="AM831" s="275"/>
      <c r="AN831" s="275"/>
      <c r="AO831" s="275"/>
      <c r="AP831" s="275"/>
      <c r="AQ831" s="275"/>
      <c r="AR831" s="275"/>
      <c r="AS831" s="275"/>
      <c r="AT831" s="275"/>
      <c r="AU831" s="278"/>
      <c r="AV831" s="331"/>
    </row>
    <row r="832" spans="1:48" s="276" customFormat="1" ht="39" hidden="1" customHeight="1" x14ac:dyDescent="0.2">
      <c r="A832" s="419"/>
      <c r="B832" s="483"/>
      <c r="C832" s="601"/>
      <c r="D832" s="562"/>
      <c r="E832" s="565"/>
      <c r="F832" s="287"/>
      <c r="G832" s="287"/>
      <c r="H832" s="273"/>
      <c r="I832" s="273"/>
      <c r="J832" s="480"/>
      <c r="K832" s="480"/>
      <c r="L832" s="556"/>
      <c r="M832" s="511"/>
      <c r="N832" s="278"/>
      <c r="O832" s="278"/>
      <c r="P832" s="278"/>
      <c r="Q832" s="278"/>
      <c r="R832" s="278"/>
      <c r="S832" s="278"/>
      <c r="T832" s="278"/>
      <c r="U832" s="278"/>
      <c r="V832" s="288" t="s">
        <v>976</v>
      </c>
      <c r="W832" s="275"/>
      <c r="X832" s="275"/>
      <c r="Y832" s="275"/>
      <c r="Z832" s="275"/>
      <c r="AA832" s="275"/>
      <c r="AB832" s="275"/>
      <c r="AC832" s="275"/>
      <c r="AD832" s="275"/>
      <c r="AE832" s="275"/>
      <c r="AF832" s="275"/>
      <c r="AG832" s="275"/>
      <c r="AH832" s="278"/>
      <c r="AI832" s="278"/>
      <c r="AJ832" s="278"/>
      <c r="AK832" s="275"/>
      <c r="AL832" s="275"/>
      <c r="AM832" s="275"/>
      <c r="AN832" s="275"/>
      <c r="AO832" s="275"/>
      <c r="AP832" s="275"/>
      <c r="AQ832" s="275"/>
      <c r="AR832" s="275"/>
      <c r="AS832" s="275"/>
      <c r="AT832" s="275"/>
      <c r="AU832" s="278"/>
      <c r="AV832" s="331"/>
    </row>
    <row r="833" spans="1:48" ht="18" customHeight="1" x14ac:dyDescent="0.25">
      <c r="A833" s="419"/>
      <c r="B833" s="483"/>
      <c r="C833" s="601"/>
      <c r="D833" s="562"/>
      <c r="E833" s="565"/>
      <c r="F833" s="24" t="s">
        <v>19</v>
      </c>
      <c r="G833" s="24" t="s">
        <v>22</v>
      </c>
      <c r="H833" s="6" t="s">
        <v>296</v>
      </c>
      <c r="I833" s="6" t="s">
        <v>296</v>
      </c>
      <c r="J833" s="480"/>
      <c r="K833" s="480"/>
      <c r="L833" s="556"/>
      <c r="M833" s="511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73" t="s">
        <v>8</v>
      </c>
      <c r="W833" s="94">
        <v>0</v>
      </c>
      <c r="X833" s="94">
        <v>0</v>
      </c>
      <c r="Y833" s="94">
        <v>0</v>
      </c>
      <c r="Z833" s="94">
        <v>0</v>
      </c>
      <c r="AA833" s="94">
        <v>0</v>
      </c>
      <c r="AB833" s="94">
        <v>0</v>
      </c>
      <c r="AC833" s="94">
        <v>0</v>
      </c>
      <c r="AD833" s="94">
        <v>0</v>
      </c>
      <c r="AE833" s="94">
        <v>0</v>
      </c>
      <c r="AF833" s="94">
        <v>0</v>
      </c>
      <c r="AG833" s="94">
        <v>0</v>
      </c>
      <c r="AH833" s="9">
        <v>0</v>
      </c>
      <c r="AI833" s="9">
        <v>0</v>
      </c>
      <c r="AJ833" s="9">
        <v>0</v>
      </c>
      <c r="AK833" s="94">
        <v>0</v>
      </c>
      <c r="AL833" s="94">
        <v>0</v>
      </c>
      <c r="AM833" s="94">
        <v>0</v>
      </c>
      <c r="AN833" s="94">
        <v>0</v>
      </c>
      <c r="AO833" s="94">
        <v>0</v>
      </c>
      <c r="AP833" s="94">
        <v>0</v>
      </c>
      <c r="AQ833" s="94">
        <v>0</v>
      </c>
      <c r="AR833" s="94">
        <v>0</v>
      </c>
      <c r="AS833" s="94">
        <v>0</v>
      </c>
      <c r="AT833" s="94">
        <v>0</v>
      </c>
      <c r="AU833" s="9">
        <v>0</v>
      </c>
      <c r="AV833" s="303"/>
    </row>
    <row r="834" spans="1:48" ht="22.5" customHeight="1" x14ac:dyDescent="0.25">
      <c r="A834" s="419"/>
      <c r="B834" s="483"/>
      <c r="C834" s="601"/>
      <c r="D834" s="562"/>
      <c r="E834" s="565"/>
      <c r="F834" s="485" t="s">
        <v>39</v>
      </c>
      <c r="G834" s="485" t="s">
        <v>21</v>
      </c>
      <c r="H834" s="485" t="s">
        <v>678</v>
      </c>
      <c r="I834" s="485" t="s">
        <v>801</v>
      </c>
      <c r="J834" s="480"/>
      <c r="K834" s="480"/>
      <c r="L834" s="556"/>
      <c r="M834" s="511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205" t="s">
        <v>50</v>
      </c>
      <c r="W834" s="94">
        <v>0</v>
      </c>
      <c r="X834" s="94">
        <v>0</v>
      </c>
      <c r="Y834" s="94">
        <v>0</v>
      </c>
      <c r="Z834" s="94">
        <v>0</v>
      </c>
      <c r="AA834" s="94">
        <v>0</v>
      </c>
      <c r="AB834" s="94">
        <v>0</v>
      </c>
      <c r="AC834" s="94">
        <v>0</v>
      </c>
      <c r="AD834" s="94">
        <v>0</v>
      </c>
      <c r="AE834" s="94">
        <v>0</v>
      </c>
      <c r="AF834" s="94">
        <v>0</v>
      </c>
      <c r="AG834" s="94">
        <v>0</v>
      </c>
      <c r="AH834" s="9">
        <v>0</v>
      </c>
      <c r="AI834" s="9">
        <v>0</v>
      </c>
      <c r="AJ834" s="9">
        <v>0</v>
      </c>
      <c r="AK834" s="94">
        <v>0</v>
      </c>
      <c r="AL834" s="94">
        <v>0</v>
      </c>
      <c r="AM834" s="94">
        <v>0</v>
      </c>
      <c r="AN834" s="94">
        <v>0</v>
      </c>
      <c r="AO834" s="94">
        <v>0</v>
      </c>
      <c r="AP834" s="94">
        <v>0</v>
      </c>
      <c r="AQ834" s="94">
        <v>0</v>
      </c>
      <c r="AR834" s="94">
        <v>0</v>
      </c>
      <c r="AS834" s="94">
        <v>0</v>
      </c>
      <c r="AT834" s="94">
        <v>0</v>
      </c>
      <c r="AU834" s="9">
        <v>0</v>
      </c>
      <c r="AV834" s="303"/>
    </row>
    <row r="835" spans="1:48" x14ac:dyDescent="0.25">
      <c r="A835" s="419"/>
      <c r="B835" s="483"/>
      <c r="C835" s="601"/>
      <c r="D835" s="562"/>
      <c r="E835" s="565"/>
      <c r="F835" s="486"/>
      <c r="G835" s="486"/>
      <c r="H835" s="486"/>
      <c r="I835" s="486"/>
      <c r="J835" s="480"/>
      <c r="K835" s="480"/>
      <c r="L835" s="556"/>
      <c r="M835" s="511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205" t="s">
        <v>51</v>
      </c>
      <c r="W835" s="94">
        <v>0</v>
      </c>
      <c r="X835" s="94">
        <v>0</v>
      </c>
      <c r="Y835" s="94">
        <v>0</v>
      </c>
      <c r="Z835" s="94">
        <v>0</v>
      </c>
      <c r="AA835" s="94">
        <v>0</v>
      </c>
      <c r="AB835" s="94">
        <v>0</v>
      </c>
      <c r="AC835" s="94">
        <v>0</v>
      </c>
      <c r="AD835" s="94">
        <v>0</v>
      </c>
      <c r="AE835" s="94">
        <v>0</v>
      </c>
      <c r="AF835" s="94">
        <v>0</v>
      </c>
      <c r="AG835" s="94">
        <v>0</v>
      </c>
      <c r="AH835" s="9">
        <v>0</v>
      </c>
      <c r="AI835" s="9">
        <v>0</v>
      </c>
      <c r="AJ835" s="9">
        <v>0</v>
      </c>
      <c r="AK835" s="94">
        <v>0</v>
      </c>
      <c r="AL835" s="94">
        <v>0</v>
      </c>
      <c r="AM835" s="94">
        <v>0</v>
      </c>
      <c r="AN835" s="94">
        <v>0</v>
      </c>
      <c r="AO835" s="94">
        <v>0</v>
      </c>
      <c r="AP835" s="94">
        <v>0</v>
      </c>
      <c r="AQ835" s="94">
        <v>0</v>
      </c>
      <c r="AR835" s="94">
        <v>0</v>
      </c>
      <c r="AS835" s="94">
        <v>0</v>
      </c>
      <c r="AT835" s="94">
        <v>0</v>
      </c>
      <c r="AU835" s="9">
        <v>0</v>
      </c>
      <c r="AV835" s="303"/>
    </row>
    <row r="836" spans="1:48" ht="15.75" customHeight="1" x14ac:dyDescent="0.25">
      <c r="A836" s="419"/>
      <c r="B836" s="483"/>
      <c r="C836" s="601"/>
      <c r="D836" s="562"/>
      <c r="E836" s="565"/>
      <c r="F836" s="486"/>
      <c r="G836" s="486"/>
      <c r="H836" s="486"/>
      <c r="I836" s="486"/>
      <c r="J836" s="480"/>
      <c r="K836" s="480"/>
      <c r="L836" s="556"/>
      <c r="M836" s="511"/>
      <c r="N836" s="86">
        <v>0</v>
      </c>
      <c r="O836" s="86">
        <v>263.85007000000002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9">
        <f>SUM(N836:T836)</f>
        <v>263.85007000000002</v>
      </c>
      <c r="V836" s="205" t="s">
        <v>52</v>
      </c>
      <c r="W836" s="192">
        <v>0</v>
      </c>
      <c r="X836" s="192">
        <f>SUM(X837:X839)</f>
        <v>0</v>
      </c>
      <c r="Y836" s="192">
        <f t="shared" ref="Y836:AU836" si="378">SUM(Y837:Y839)</f>
        <v>0</v>
      </c>
      <c r="Z836" s="192">
        <f t="shared" si="378"/>
        <v>0</v>
      </c>
      <c r="AA836" s="192">
        <f t="shared" si="378"/>
        <v>0</v>
      </c>
      <c r="AB836" s="192">
        <f t="shared" si="378"/>
        <v>0</v>
      </c>
      <c r="AC836" s="192">
        <f t="shared" si="378"/>
        <v>0</v>
      </c>
      <c r="AD836" s="192">
        <f t="shared" si="378"/>
        <v>0</v>
      </c>
      <c r="AE836" s="192">
        <f t="shared" si="378"/>
        <v>0</v>
      </c>
      <c r="AF836" s="192">
        <f t="shared" si="378"/>
        <v>0</v>
      </c>
      <c r="AG836" s="192">
        <f t="shared" si="378"/>
        <v>0</v>
      </c>
      <c r="AH836" s="192">
        <f t="shared" si="378"/>
        <v>0</v>
      </c>
      <c r="AI836" s="192">
        <f t="shared" si="378"/>
        <v>0</v>
      </c>
      <c r="AJ836" s="192">
        <f t="shared" si="378"/>
        <v>0</v>
      </c>
      <c r="AK836" s="192">
        <f t="shared" si="378"/>
        <v>0</v>
      </c>
      <c r="AL836" s="192">
        <f t="shared" si="378"/>
        <v>0</v>
      </c>
      <c r="AM836" s="192">
        <f t="shared" si="378"/>
        <v>0</v>
      </c>
      <c r="AN836" s="192">
        <f t="shared" si="378"/>
        <v>0</v>
      </c>
      <c r="AO836" s="192">
        <f t="shared" si="378"/>
        <v>0</v>
      </c>
      <c r="AP836" s="192">
        <f t="shared" si="378"/>
        <v>0</v>
      </c>
      <c r="AQ836" s="192">
        <f t="shared" si="378"/>
        <v>0</v>
      </c>
      <c r="AR836" s="192">
        <f t="shared" si="378"/>
        <v>0</v>
      </c>
      <c r="AS836" s="192">
        <f t="shared" si="378"/>
        <v>0</v>
      </c>
      <c r="AT836" s="192">
        <f t="shared" si="378"/>
        <v>0</v>
      </c>
      <c r="AU836" s="192">
        <f t="shared" si="378"/>
        <v>0</v>
      </c>
      <c r="AV836" s="303"/>
    </row>
    <row r="837" spans="1:48" s="276" customFormat="1" ht="15.75" hidden="1" customHeight="1" x14ac:dyDescent="0.2">
      <c r="A837" s="419"/>
      <c r="B837" s="483"/>
      <c r="C837" s="601"/>
      <c r="D837" s="562"/>
      <c r="E837" s="565"/>
      <c r="F837" s="486"/>
      <c r="G837" s="486"/>
      <c r="H837" s="486"/>
      <c r="I837" s="486"/>
      <c r="J837" s="480"/>
      <c r="K837" s="480"/>
      <c r="L837" s="556"/>
      <c r="M837" s="511"/>
      <c r="N837" s="289"/>
      <c r="O837" s="289"/>
      <c r="P837" s="289"/>
      <c r="Q837" s="289"/>
      <c r="R837" s="289"/>
      <c r="S837" s="289"/>
      <c r="T837" s="289"/>
      <c r="U837" s="278"/>
      <c r="V837" s="288" t="s">
        <v>977</v>
      </c>
      <c r="W837" s="290"/>
      <c r="X837" s="290"/>
      <c r="Y837" s="290"/>
      <c r="Z837" s="290"/>
      <c r="AA837" s="290"/>
      <c r="AB837" s="290"/>
      <c r="AC837" s="290"/>
      <c r="AD837" s="290"/>
      <c r="AE837" s="290"/>
      <c r="AF837" s="290"/>
      <c r="AG837" s="290"/>
      <c r="AH837" s="289"/>
      <c r="AI837" s="289"/>
      <c r="AJ837" s="289"/>
      <c r="AK837" s="290"/>
      <c r="AL837" s="290"/>
      <c r="AM837" s="290"/>
      <c r="AN837" s="290"/>
      <c r="AO837" s="290"/>
      <c r="AP837" s="290"/>
      <c r="AQ837" s="290"/>
      <c r="AR837" s="290"/>
      <c r="AS837" s="290"/>
      <c r="AT837" s="290"/>
      <c r="AU837" s="289"/>
      <c r="AV837" s="331"/>
    </row>
    <row r="838" spans="1:48" s="276" customFormat="1" ht="27.75" hidden="1" customHeight="1" x14ac:dyDescent="0.2">
      <c r="A838" s="419"/>
      <c r="B838" s="483"/>
      <c r="C838" s="601"/>
      <c r="D838" s="562"/>
      <c r="E838" s="565"/>
      <c r="F838" s="486"/>
      <c r="G838" s="486"/>
      <c r="H838" s="486"/>
      <c r="I838" s="486"/>
      <c r="J838" s="480"/>
      <c r="K838" s="480"/>
      <c r="L838" s="556"/>
      <c r="M838" s="511"/>
      <c r="N838" s="289"/>
      <c r="O838" s="289"/>
      <c r="P838" s="289"/>
      <c r="Q838" s="289"/>
      <c r="R838" s="289"/>
      <c r="S838" s="289"/>
      <c r="T838" s="289"/>
      <c r="U838" s="278"/>
      <c r="V838" s="288" t="s">
        <v>978</v>
      </c>
      <c r="W838" s="290"/>
      <c r="X838" s="290"/>
      <c r="Y838" s="290"/>
      <c r="Z838" s="290"/>
      <c r="AA838" s="290"/>
      <c r="AB838" s="290"/>
      <c r="AC838" s="290"/>
      <c r="AD838" s="290"/>
      <c r="AE838" s="290"/>
      <c r="AF838" s="290"/>
      <c r="AG838" s="290"/>
      <c r="AH838" s="289"/>
      <c r="AI838" s="289"/>
      <c r="AJ838" s="289"/>
      <c r="AK838" s="290"/>
      <c r="AL838" s="290"/>
      <c r="AM838" s="290"/>
      <c r="AN838" s="290"/>
      <c r="AO838" s="290"/>
      <c r="AP838" s="290"/>
      <c r="AQ838" s="290"/>
      <c r="AR838" s="290"/>
      <c r="AS838" s="290"/>
      <c r="AT838" s="290"/>
      <c r="AU838" s="289"/>
      <c r="AV838" s="331"/>
    </row>
    <row r="839" spans="1:48" s="276" customFormat="1" ht="28.5" hidden="1" customHeight="1" x14ac:dyDescent="0.2">
      <c r="A839" s="419"/>
      <c r="B839" s="483"/>
      <c r="C839" s="601"/>
      <c r="D839" s="562"/>
      <c r="E839" s="565"/>
      <c r="F839" s="486"/>
      <c r="G839" s="486"/>
      <c r="H839" s="486"/>
      <c r="I839" s="486"/>
      <c r="J839" s="480"/>
      <c r="K839" s="480"/>
      <c r="L839" s="556"/>
      <c r="M839" s="511"/>
      <c r="N839" s="289"/>
      <c r="O839" s="289"/>
      <c r="P839" s="289"/>
      <c r="Q839" s="289"/>
      <c r="R839" s="289"/>
      <c r="S839" s="289"/>
      <c r="T839" s="289"/>
      <c r="U839" s="278"/>
      <c r="V839" s="288" t="s">
        <v>979</v>
      </c>
      <c r="W839" s="290"/>
      <c r="X839" s="290"/>
      <c r="Y839" s="290"/>
      <c r="Z839" s="290"/>
      <c r="AA839" s="290"/>
      <c r="AB839" s="290"/>
      <c r="AC839" s="290"/>
      <c r="AD839" s="290"/>
      <c r="AE839" s="290"/>
      <c r="AF839" s="290"/>
      <c r="AG839" s="290"/>
      <c r="AH839" s="289"/>
      <c r="AI839" s="289"/>
      <c r="AJ839" s="289"/>
      <c r="AK839" s="290"/>
      <c r="AL839" s="290"/>
      <c r="AM839" s="290"/>
      <c r="AN839" s="290"/>
      <c r="AO839" s="290"/>
      <c r="AP839" s="290"/>
      <c r="AQ839" s="290"/>
      <c r="AR839" s="290"/>
      <c r="AS839" s="290"/>
      <c r="AT839" s="290"/>
      <c r="AU839" s="289"/>
      <c r="AV839" s="331"/>
    </row>
    <row r="840" spans="1:48" x14ac:dyDescent="0.25">
      <c r="A840" s="420"/>
      <c r="B840" s="484"/>
      <c r="C840" s="602"/>
      <c r="D840" s="563"/>
      <c r="E840" s="566"/>
      <c r="F840" s="487"/>
      <c r="G840" s="487"/>
      <c r="H840" s="487"/>
      <c r="I840" s="487"/>
      <c r="J840" s="481"/>
      <c r="K840" s="481"/>
      <c r="L840" s="557"/>
      <c r="M840" s="512"/>
      <c r="N840" s="88">
        <f t="shared" ref="N840:T840" si="379">SUM(N829:N836)</f>
        <v>0</v>
      </c>
      <c r="O840" s="88">
        <f t="shared" si="379"/>
        <v>263.85007000000002</v>
      </c>
      <c r="P840" s="88">
        <f t="shared" si="379"/>
        <v>0.30079</v>
      </c>
      <c r="Q840" s="186">
        <f t="shared" si="379"/>
        <v>3.3999999999999998E-3</v>
      </c>
      <c r="R840" s="186">
        <f t="shared" si="379"/>
        <v>0</v>
      </c>
      <c r="S840" s="186">
        <f t="shared" si="379"/>
        <v>0</v>
      </c>
      <c r="T840" s="186">
        <f t="shared" si="379"/>
        <v>0</v>
      </c>
      <c r="U840" s="186">
        <f t="shared" ref="U840" si="380">SUM(N840:T840)</f>
        <v>264.15426000000002</v>
      </c>
      <c r="V840" s="178" t="s">
        <v>11</v>
      </c>
      <c r="W840" s="201">
        <f>SUM(W829:W836)</f>
        <v>3.4</v>
      </c>
      <c r="X840" s="201">
        <f t="shared" ref="X840:AS840" si="381">X829+X833+X834+X835+X836</f>
        <v>0</v>
      </c>
      <c r="Y840" s="201">
        <f t="shared" si="381"/>
        <v>0</v>
      </c>
      <c r="Z840" s="201">
        <f t="shared" si="381"/>
        <v>0</v>
      </c>
      <c r="AA840" s="201">
        <f t="shared" si="381"/>
        <v>0</v>
      </c>
      <c r="AB840" s="201">
        <f t="shared" si="381"/>
        <v>0</v>
      </c>
      <c r="AC840" s="201">
        <f t="shared" si="381"/>
        <v>0</v>
      </c>
      <c r="AD840" s="201">
        <f t="shared" si="381"/>
        <v>0</v>
      </c>
      <c r="AE840" s="201">
        <f t="shared" si="381"/>
        <v>0</v>
      </c>
      <c r="AF840" s="201">
        <f t="shared" si="381"/>
        <v>0</v>
      </c>
      <c r="AG840" s="201">
        <f t="shared" si="381"/>
        <v>0</v>
      </c>
      <c r="AH840" s="201">
        <f t="shared" si="381"/>
        <v>0</v>
      </c>
      <c r="AI840" s="201">
        <f t="shared" si="381"/>
        <v>0</v>
      </c>
      <c r="AJ840" s="201">
        <f t="shared" si="381"/>
        <v>0</v>
      </c>
      <c r="AK840" s="201">
        <f t="shared" si="381"/>
        <v>0</v>
      </c>
      <c r="AL840" s="201">
        <v>251949.81492</v>
      </c>
      <c r="AM840" s="201">
        <f t="shared" si="381"/>
        <v>0</v>
      </c>
      <c r="AN840" s="201">
        <f t="shared" si="381"/>
        <v>0</v>
      </c>
      <c r="AO840" s="201">
        <f t="shared" si="381"/>
        <v>0</v>
      </c>
      <c r="AP840" s="201">
        <f t="shared" si="381"/>
        <v>0</v>
      </c>
      <c r="AQ840" s="201">
        <f t="shared" si="381"/>
        <v>0</v>
      </c>
      <c r="AR840" s="201">
        <f t="shared" si="381"/>
        <v>0</v>
      </c>
      <c r="AS840" s="201">
        <f t="shared" si="381"/>
        <v>0</v>
      </c>
      <c r="AT840" s="201">
        <f>SUM(AT829:AT836)</f>
        <v>0</v>
      </c>
      <c r="AU840" s="202">
        <f>SUM(AU829:AU836)</f>
        <v>0</v>
      </c>
      <c r="AV840" s="333"/>
    </row>
    <row r="841" spans="1:48" ht="19.5" hidden="1" customHeight="1" x14ac:dyDescent="0.25">
      <c r="A841" s="503" t="s">
        <v>641</v>
      </c>
      <c r="B841" s="504"/>
      <c r="C841" s="504"/>
      <c r="D841" s="504"/>
      <c r="E841" s="504"/>
      <c r="F841" s="504"/>
      <c r="G841" s="504"/>
      <c r="H841" s="504"/>
      <c r="I841" s="504"/>
      <c r="J841" s="504"/>
      <c r="K841" s="504"/>
      <c r="L841" s="504"/>
      <c r="M841" s="504"/>
      <c r="N841" s="504"/>
      <c r="O841" s="504"/>
      <c r="P841" s="504"/>
      <c r="Q841" s="504"/>
      <c r="R841" s="504"/>
      <c r="S841" s="504"/>
      <c r="T841" s="504"/>
      <c r="U841" s="504"/>
      <c r="V841" s="504"/>
      <c r="W841" s="505"/>
      <c r="X841" s="505"/>
      <c r="Y841" s="505"/>
      <c r="Z841" s="505"/>
      <c r="AA841" s="505"/>
      <c r="AB841" s="505"/>
      <c r="AC841" s="505"/>
      <c r="AD841" s="505"/>
      <c r="AE841" s="505"/>
      <c r="AF841" s="505"/>
      <c r="AG841" s="505"/>
      <c r="AH841" s="505"/>
      <c r="AI841" s="505"/>
      <c r="AJ841" s="505"/>
      <c r="AK841" s="505"/>
      <c r="AL841" s="505"/>
      <c r="AM841" s="505"/>
      <c r="AN841" s="505"/>
      <c r="AO841" s="505"/>
      <c r="AP841" s="505"/>
      <c r="AQ841" s="505"/>
      <c r="AR841" s="505"/>
      <c r="AS841" s="505"/>
      <c r="AT841" s="505"/>
      <c r="AU841" s="505"/>
      <c r="AV841" s="506"/>
    </row>
    <row r="842" spans="1:48" hidden="1" x14ac:dyDescent="0.25">
      <c r="A842" s="527" t="s">
        <v>642</v>
      </c>
      <c r="B842" s="567"/>
      <c r="C842" s="567"/>
      <c r="D842" s="567"/>
      <c r="E842" s="567"/>
      <c r="F842" s="567"/>
      <c r="G842" s="567"/>
      <c r="H842" s="567"/>
      <c r="I842" s="567"/>
      <c r="J842" s="567"/>
      <c r="K842" s="567"/>
      <c r="L842" s="567"/>
      <c r="M842" s="567"/>
      <c r="N842" s="567"/>
      <c r="O842" s="567"/>
      <c r="P842" s="567"/>
      <c r="Q842" s="567"/>
      <c r="R842" s="567"/>
      <c r="S842" s="567"/>
      <c r="T842" s="567"/>
      <c r="U842" s="567"/>
      <c r="V842" s="568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89"/>
      <c r="AI842" s="189"/>
      <c r="AJ842" s="189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89"/>
      <c r="AV842" s="303"/>
    </row>
    <row r="843" spans="1:48" ht="15.75" hidden="1" customHeight="1" x14ac:dyDescent="0.25">
      <c r="A843" s="8"/>
      <c r="B843" s="491" t="s">
        <v>46</v>
      </c>
      <c r="C843" s="492"/>
      <c r="D843" s="492"/>
      <c r="E843" s="492"/>
      <c r="F843" s="492"/>
      <c r="G843" s="492"/>
      <c r="H843" s="492"/>
      <c r="I843" s="492"/>
      <c r="J843" s="492"/>
      <c r="K843" s="492"/>
      <c r="L843" s="492"/>
      <c r="M843" s="493"/>
      <c r="N843" s="86"/>
      <c r="O843" s="86"/>
      <c r="P843" s="86"/>
      <c r="Q843" s="86"/>
      <c r="R843" s="86"/>
      <c r="S843" s="86"/>
      <c r="T843" s="86"/>
      <c r="U843" s="9"/>
      <c r="V843" s="173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89"/>
      <c r="AI843" s="189"/>
      <c r="AJ843" s="189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89"/>
      <c r="AV843" s="303"/>
    </row>
    <row r="844" spans="1:48" hidden="1" x14ac:dyDescent="0.25">
      <c r="A844" s="547"/>
      <c r="B844" s="548"/>
      <c r="C844" s="548"/>
      <c r="D844" s="548"/>
      <c r="E844" s="549"/>
      <c r="F844" s="46"/>
      <c r="G844" s="46"/>
      <c r="H844" s="46"/>
      <c r="I844" s="46"/>
      <c r="J844" s="46"/>
      <c r="K844" s="46"/>
      <c r="L844" s="46"/>
      <c r="M844" s="46"/>
      <c r="N844" s="86">
        <f>N829+N823+N817+N811+N805+N798+N792+N786+N780+N774+N768+N761+N754+N748+N742</f>
        <v>31.936589000000001</v>
      </c>
      <c r="O844" s="86">
        <f t="shared" ref="O844:U844" si="382">O829+O823+O817+O811+O805+O798+O792+O786+O780+O774+O768+O761+O754+O748+O742</f>
        <v>80.827600000000018</v>
      </c>
      <c r="P844" s="86">
        <f t="shared" si="382"/>
        <v>45.117234889999999</v>
      </c>
      <c r="Q844" s="86">
        <f>Q829+Q823+Q817+Q811+Q805+Q798+Q792+W786+W780+Q774+Q768+Q761+Q754+Q748+Q742</f>
        <v>63.617600000000003</v>
      </c>
      <c r="R844" s="86">
        <f t="shared" si="382"/>
        <v>54.162794749999996</v>
      </c>
      <c r="S844" s="86">
        <f t="shared" si="382"/>
        <v>8.0007374999999996</v>
      </c>
      <c r="T844" s="86">
        <f t="shared" si="382"/>
        <v>8.0007374999999996</v>
      </c>
      <c r="U844" s="86">
        <f t="shared" si="382"/>
        <v>291.66329364000001</v>
      </c>
      <c r="V844" s="173" t="s">
        <v>3</v>
      </c>
      <c r="W844" s="192">
        <f>W829+W823+W817+W811+W805+W798+W792+AC786+AC780+W774+W768+W761+W754+W748+W742</f>
        <v>63617.599999999999</v>
      </c>
      <c r="X844" s="192">
        <f t="shared" ref="X844:AU844" si="383">X829+X823+X817+X811+X805+X798+X792+AD786+AD780+X774+X768+X761+X754+X748+X742</f>
        <v>0</v>
      </c>
      <c r="Y844" s="192">
        <f t="shared" si="383"/>
        <v>0</v>
      </c>
      <c r="Z844" s="192">
        <f t="shared" si="383"/>
        <v>0</v>
      </c>
      <c r="AA844" s="192">
        <f t="shared" si="383"/>
        <v>0</v>
      </c>
      <c r="AB844" s="192">
        <f t="shared" si="383"/>
        <v>0</v>
      </c>
      <c r="AC844" s="192">
        <f t="shared" si="383"/>
        <v>0</v>
      </c>
      <c r="AD844" s="192">
        <f t="shared" si="383"/>
        <v>0</v>
      </c>
      <c r="AE844" s="192">
        <f t="shared" si="383"/>
        <v>0</v>
      </c>
      <c r="AF844" s="192">
        <f t="shared" si="383"/>
        <v>0</v>
      </c>
      <c r="AG844" s="192">
        <f t="shared" si="383"/>
        <v>0</v>
      </c>
      <c r="AH844" s="86">
        <f t="shared" si="383"/>
        <v>0</v>
      </c>
      <c r="AI844" s="86">
        <f t="shared" si="383"/>
        <v>0</v>
      </c>
      <c r="AJ844" s="86">
        <f t="shared" si="383"/>
        <v>0</v>
      </c>
      <c r="AK844" s="192">
        <f t="shared" si="383"/>
        <v>169.93</v>
      </c>
      <c r="AL844" s="192">
        <f t="shared" si="383"/>
        <v>0</v>
      </c>
      <c r="AM844" s="192">
        <f t="shared" si="383"/>
        <v>0</v>
      </c>
      <c r="AN844" s="192">
        <f t="shared" si="383"/>
        <v>0</v>
      </c>
      <c r="AO844" s="192">
        <f t="shared" si="383"/>
        <v>0</v>
      </c>
      <c r="AP844" s="192">
        <f t="shared" si="383"/>
        <v>0</v>
      </c>
      <c r="AQ844" s="192">
        <f t="shared" si="383"/>
        <v>0</v>
      </c>
      <c r="AR844" s="192">
        <f t="shared" si="383"/>
        <v>0</v>
      </c>
      <c r="AS844" s="192">
        <f t="shared" si="383"/>
        <v>0</v>
      </c>
      <c r="AT844" s="192">
        <f t="shared" si="383"/>
        <v>0</v>
      </c>
      <c r="AU844" s="86">
        <f t="shared" si="383"/>
        <v>0</v>
      </c>
      <c r="AV844" s="303"/>
    </row>
    <row r="845" spans="1:48" ht="15.75" hidden="1" customHeight="1" x14ac:dyDescent="0.25">
      <c r="A845" s="550"/>
      <c r="B845" s="551"/>
      <c r="C845" s="551"/>
      <c r="D845" s="551"/>
      <c r="E845" s="552"/>
      <c r="F845" s="46"/>
      <c r="G845" s="46"/>
      <c r="H845" s="46"/>
      <c r="I845" s="46"/>
      <c r="J845" s="46"/>
      <c r="K845" s="46"/>
      <c r="L845" s="46"/>
      <c r="M845" s="46"/>
      <c r="N845" s="86">
        <f t="shared" ref="N845:P848" si="384">N833+N824+N818+N812+N806+N800+N793+N787+N781+N775+N769+N762+N755+N749+N743</f>
        <v>0</v>
      </c>
      <c r="O845" s="86">
        <f t="shared" si="384"/>
        <v>0</v>
      </c>
      <c r="P845" s="86">
        <f t="shared" si="384"/>
        <v>0</v>
      </c>
      <c r="Q845" s="86">
        <f>Q833+Q824+Q818+Q812+Q806+Q800+Q793+W787+W781+Q775+Q769+Q762+Q755+Q749+Q743</f>
        <v>0</v>
      </c>
      <c r="R845" s="86">
        <f t="shared" ref="R845:U848" si="385">R833+R824+R818+R812+R806+R800+R793+R787+R781+R775+R769+R762+R755+R749+R743</f>
        <v>0</v>
      </c>
      <c r="S845" s="86">
        <f t="shared" si="385"/>
        <v>0</v>
      </c>
      <c r="T845" s="86">
        <f t="shared" si="385"/>
        <v>0</v>
      </c>
      <c r="U845" s="86">
        <f t="shared" si="385"/>
        <v>0</v>
      </c>
      <c r="V845" s="173" t="s">
        <v>8</v>
      </c>
      <c r="W845" s="192">
        <f t="shared" ref="W845:AU848" si="386">W833+W824+W818+W812+W806+W800+W793+AC787+AC781+W775+W769+W762+W755+W749+W743</f>
        <v>0</v>
      </c>
      <c r="X845" s="192">
        <f t="shared" si="386"/>
        <v>0</v>
      </c>
      <c r="Y845" s="192">
        <f t="shared" si="386"/>
        <v>0</v>
      </c>
      <c r="Z845" s="192">
        <f t="shared" si="386"/>
        <v>0</v>
      </c>
      <c r="AA845" s="192">
        <f t="shared" si="386"/>
        <v>0</v>
      </c>
      <c r="AB845" s="192">
        <f t="shared" si="386"/>
        <v>0</v>
      </c>
      <c r="AC845" s="192">
        <f t="shared" si="386"/>
        <v>0</v>
      </c>
      <c r="AD845" s="192">
        <f t="shared" si="386"/>
        <v>0</v>
      </c>
      <c r="AE845" s="192">
        <f t="shared" si="386"/>
        <v>0</v>
      </c>
      <c r="AF845" s="192">
        <f t="shared" si="386"/>
        <v>0</v>
      </c>
      <c r="AG845" s="192">
        <f t="shared" si="386"/>
        <v>0</v>
      </c>
      <c r="AH845" s="86">
        <f t="shared" si="386"/>
        <v>0</v>
      </c>
      <c r="AI845" s="86">
        <f t="shared" si="386"/>
        <v>0</v>
      </c>
      <c r="AJ845" s="86">
        <f t="shared" si="386"/>
        <v>0</v>
      </c>
      <c r="AK845" s="192">
        <f t="shared" si="386"/>
        <v>0</v>
      </c>
      <c r="AL845" s="192">
        <f t="shared" si="386"/>
        <v>0</v>
      </c>
      <c r="AM845" s="192">
        <f t="shared" si="386"/>
        <v>0</v>
      </c>
      <c r="AN845" s="192">
        <f t="shared" si="386"/>
        <v>0</v>
      </c>
      <c r="AO845" s="192">
        <f t="shared" si="386"/>
        <v>0</v>
      </c>
      <c r="AP845" s="192">
        <f t="shared" si="386"/>
        <v>0</v>
      </c>
      <c r="AQ845" s="192">
        <f t="shared" si="386"/>
        <v>0</v>
      </c>
      <c r="AR845" s="192">
        <f t="shared" si="386"/>
        <v>0</v>
      </c>
      <c r="AS845" s="192">
        <f t="shared" si="386"/>
        <v>0</v>
      </c>
      <c r="AT845" s="192">
        <f t="shared" si="386"/>
        <v>0</v>
      </c>
      <c r="AU845" s="86">
        <f t="shared" si="386"/>
        <v>0</v>
      </c>
      <c r="AV845" s="303"/>
    </row>
    <row r="846" spans="1:48" ht="31.5" hidden="1" x14ac:dyDescent="0.25">
      <c r="A846" s="550"/>
      <c r="B846" s="551"/>
      <c r="C846" s="551"/>
      <c r="D846" s="551"/>
      <c r="E846" s="552"/>
      <c r="F846" s="46"/>
      <c r="G846" s="46"/>
      <c r="H846" s="46"/>
      <c r="I846" s="46"/>
      <c r="J846" s="46"/>
      <c r="K846" s="46"/>
      <c r="L846" s="46"/>
      <c r="M846" s="46"/>
      <c r="N846" s="86">
        <f t="shared" si="384"/>
        <v>0</v>
      </c>
      <c r="O846" s="86">
        <f t="shared" si="384"/>
        <v>0</v>
      </c>
      <c r="P846" s="86">
        <f t="shared" si="384"/>
        <v>0</v>
      </c>
      <c r="Q846" s="86">
        <f>Q834+Q825+Q819+Q813+Q807+Q801+Q794+W788+W782+Q776+Q770+Q763+Q756+Q750+Q744</f>
        <v>0</v>
      </c>
      <c r="R846" s="86">
        <f t="shared" si="385"/>
        <v>0</v>
      </c>
      <c r="S846" s="86">
        <f t="shared" si="385"/>
        <v>0</v>
      </c>
      <c r="T846" s="86">
        <f t="shared" si="385"/>
        <v>0</v>
      </c>
      <c r="U846" s="86">
        <f t="shared" si="385"/>
        <v>0</v>
      </c>
      <c r="V846" s="173" t="s">
        <v>50</v>
      </c>
      <c r="W846" s="192">
        <f t="shared" si="386"/>
        <v>0</v>
      </c>
      <c r="X846" s="192">
        <f t="shared" si="386"/>
        <v>0</v>
      </c>
      <c r="Y846" s="192">
        <f t="shared" si="386"/>
        <v>0</v>
      </c>
      <c r="Z846" s="192">
        <f t="shared" si="386"/>
        <v>0</v>
      </c>
      <c r="AA846" s="192">
        <f t="shared" si="386"/>
        <v>0</v>
      </c>
      <c r="AB846" s="192">
        <f t="shared" si="386"/>
        <v>0</v>
      </c>
      <c r="AC846" s="192">
        <f t="shared" si="386"/>
        <v>0</v>
      </c>
      <c r="AD846" s="192">
        <f t="shared" si="386"/>
        <v>0</v>
      </c>
      <c r="AE846" s="192">
        <f t="shared" si="386"/>
        <v>0</v>
      </c>
      <c r="AF846" s="192">
        <f t="shared" si="386"/>
        <v>0</v>
      </c>
      <c r="AG846" s="192">
        <f t="shared" si="386"/>
        <v>0</v>
      </c>
      <c r="AH846" s="86">
        <f t="shared" si="386"/>
        <v>0</v>
      </c>
      <c r="AI846" s="86">
        <f t="shared" si="386"/>
        <v>0</v>
      </c>
      <c r="AJ846" s="86">
        <f t="shared" si="386"/>
        <v>0</v>
      </c>
      <c r="AK846" s="192">
        <f t="shared" si="386"/>
        <v>0</v>
      </c>
      <c r="AL846" s="192">
        <f t="shared" si="386"/>
        <v>0</v>
      </c>
      <c r="AM846" s="192">
        <f t="shared" si="386"/>
        <v>0</v>
      </c>
      <c r="AN846" s="192">
        <f t="shared" si="386"/>
        <v>0</v>
      </c>
      <c r="AO846" s="192">
        <f t="shared" si="386"/>
        <v>0</v>
      </c>
      <c r="AP846" s="192">
        <f t="shared" si="386"/>
        <v>0</v>
      </c>
      <c r="AQ846" s="192">
        <f t="shared" si="386"/>
        <v>0</v>
      </c>
      <c r="AR846" s="192">
        <f t="shared" si="386"/>
        <v>0</v>
      </c>
      <c r="AS846" s="192">
        <f t="shared" si="386"/>
        <v>0</v>
      </c>
      <c r="AT846" s="192">
        <f t="shared" si="386"/>
        <v>0</v>
      </c>
      <c r="AU846" s="86">
        <f t="shared" si="386"/>
        <v>0</v>
      </c>
      <c r="AV846" s="303"/>
    </row>
    <row r="847" spans="1:48" hidden="1" x14ac:dyDescent="0.25">
      <c r="A847" s="550"/>
      <c r="B847" s="551"/>
      <c r="C847" s="551"/>
      <c r="D847" s="551"/>
      <c r="E847" s="552"/>
      <c r="F847" s="46"/>
      <c r="G847" s="46"/>
      <c r="H847" s="46"/>
      <c r="I847" s="46"/>
      <c r="J847" s="46"/>
      <c r="K847" s="46"/>
      <c r="L847" s="46"/>
      <c r="M847" s="46"/>
      <c r="N847" s="86">
        <f t="shared" si="384"/>
        <v>0</v>
      </c>
      <c r="O847" s="86">
        <f t="shared" si="384"/>
        <v>0</v>
      </c>
      <c r="P847" s="86">
        <f t="shared" si="384"/>
        <v>0</v>
      </c>
      <c r="Q847" s="86">
        <f>Q835+Q826+Q820+Q814+Q808+Q802+Q795+W789+W783+Q777+Q771+Q764+Q757+Q751+Q745</f>
        <v>0</v>
      </c>
      <c r="R847" s="86">
        <f t="shared" si="385"/>
        <v>0</v>
      </c>
      <c r="S847" s="86">
        <f t="shared" si="385"/>
        <v>0</v>
      </c>
      <c r="T847" s="86">
        <f t="shared" si="385"/>
        <v>0</v>
      </c>
      <c r="U847" s="86">
        <f t="shared" si="385"/>
        <v>0</v>
      </c>
      <c r="V847" s="173" t="s">
        <v>51</v>
      </c>
      <c r="W847" s="192">
        <f t="shared" si="386"/>
        <v>0</v>
      </c>
      <c r="X847" s="192">
        <f t="shared" si="386"/>
        <v>0</v>
      </c>
      <c r="Y847" s="192">
        <f t="shared" si="386"/>
        <v>0</v>
      </c>
      <c r="Z847" s="192">
        <f t="shared" si="386"/>
        <v>0</v>
      </c>
      <c r="AA847" s="192">
        <f t="shared" si="386"/>
        <v>0</v>
      </c>
      <c r="AB847" s="192">
        <f t="shared" si="386"/>
        <v>0</v>
      </c>
      <c r="AC847" s="192">
        <f t="shared" si="386"/>
        <v>0</v>
      </c>
      <c r="AD847" s="192">
        <f t="shared" si="386"/>
        <v>0</v>
      </c>
      <c r="AE847" s="192">
        <f t="shared" si="386"/>
        <v>0</v>
      </c>
      <c r="AF847" s="192">
        <f t="shared" si="386"/>
        <v>0</v>
      </c>
      <c r="AG847" s="192">
        <f t="shared" si="386"/>
        <v>0</v>
      </c>
      <c r="AH847" s="86">
        <f t="shared" si="386"/>
        <v>0</v>
      </c>
      <c r="AI847" s="86">
        <f t="shared" si="386"/>
        <v>0</v>
      </c>
      <c r="AJ847" s="86">
        <f t="shared" si="386"/>
        <v>0</v>
      </c>
      <c r="AK847" s="192">
        <f t="shared" si="386"/>
        <v>0</v>
      </c>
      <c r="AL847" s="192">
        <f t="shared" si="386"/>
        <v>0</v>
      </c>
      <c r="AM847" s="192">
        <f t="shared" si="386"/>
        <v>0</v>
      </c>
      <c r="AN847" s="192">
        <f t="shared" si="386"/>
        <v>0</v>
      </c>
      <c r="AO847" s="192">
        <f t="shared" si="386"/>
        <v>0</v>
      </c>
      <c r="AP847" s="192">
        <f t="shared" si="386"/>
        <v>0</v>
      </c>
      <c r="AQ847" s="192">
        <f t="shared" si="386"/>
        <v>0</v>
      </c>
      <c r="AR847" s="192">
        <f t="shared" si="386"/>
        <v>0</v>
      </c>
      <c r="AS847" s="192">
        <f t="shared" si="386"/>
        <v>0</v>
      </c>
      <c r="AT847" s="192">
        <f t="shared" si="386"/>
        <v>0</v>
      </c>
      <c r="AU847" s="86">
        <f t="shared" si="386"/>
        <v>0</v>
      </c>
      <c r="AV847" s="303"/>
    </row>
    <row r="848" spans="1:48" hidden="1" x14ac:dyDescent="0.25">
      <c r="A848" s="550"/>
      <c r="B848" s="551"/>
      <c r="C848" s="551"/>
      <c r="D848" s="551"/>
      <c r="E848" s="552"/>
      <c r="F848" s="46"/>
      <c r="G848" s="46"/>
      <c r="H848" s="46"/>
      <c r="I848" s="46"/>
      <c r="J848" s="46"/>
      <c r="K848" s="46"/>
      <c r="L848" s="46"/>
      <c r="M848" s="46"/>
      <c r="N848" s="86">
        <f t="shared" si="384"/>
        <v>0</v>
      </c>
      <c r="O848" s="86">
        <f t="shared" si="384"/>
        <v>297.74207000000001</v>
      </c>
      <c r="P848" s="86">
        <f t="shared" si="384"/>
        <v>0</v>
      </c>
      <c r="Q848" s="86">
        <f>Q836+Q827+Q821+Q815+Q809+Q803+Q796+W790+W784+Q778+Q772+Q765+Q758+Q752+Q746</f>
        <v>0</v>
      </c>
      <c r="R848" s="86">
        <f t="shared" si="385"/>
        <v>4.9589999999999996</v>
      </c>
      <c r="S848" s="86">
        <f t="shared" si="385"/>
        <v>0</v>
      </c>
      <c r="T848" s="86">
        <f t="shared" si="385"/>
        <v>0</v>
      </c>
      <c r="U848" s="86">
        <f t="shared" si="385"/>
        <v>302.70107000000002</v>
      </c>
      <c r="V848" s="173" t="s">
        <v>52</v>
      </c>
      <c r="W848" s="192">
        <f t="shared" si="386"/>
        <v>0</v>
      </c>
      <c r="X848" s="192">
        <f t="shared" si="386"/>
        <v>0</v>
      </c>
      <c r="Y848" s="192">
        <f t="shared" si="386"/>
        <v>0</v>
      </c>
      <c r="Z848" s="192">
        <f t="shared" si="386"/>
        <v>0</v>
      </c>
      <c r="AA848" s="192">
        <f t="shared" si="386"/>
        <v>0</v>
      </c>
      <c r="AB848" s="192">
        <f t="shared" si="386"/>
        <v>0</v>
      </c>
      <c r="AC848" s="192">
        <f t="shared" si="386"/>
        <v>0</v>
      </c>
      <c r="AD848" s="192">
        <f t="shared" si="386"/>
        <v>0</v>
      </c>
      <c r="AE848" s="192">
        <f t="shared" si="386"/>
        <v>0</v>
      </c>
      <c r="AF848" s="192">
        <f t="shared" si="386"/>
        <v>0</v>
      </c>
      <c r="AG848" s="192">
        <f t="shared" si="386"/>
        <v>0</v>
      </c>
      <c r="AH848" s="86">
        <f t="shared" si="386"/>
        <v>0</v>
      </c>
      <c r="AI848" s="86">
        <f t="shared" si="386"/>
        <v>0</v>
      </c>
      <c r="AJ848" s="86">
        <f t="shared" si="386"/>
        <v>0</v>
      </c>
      <c r="AK848" s="192">
        <f t="shared" si="386"/>
        <v>0</v>
      </c>
      <c r="AL848" s="192">
        <f t="shared" si="386"/>
        <v>0</v>
      </c>
      <c r="AM848" s="192">
        <f t="shared" si="386"/>
        <v>0</v>
      </c>
      <c r="AN848" s="192">
        <f t="shared" si="386"/>
        <v>0</v>
      </c>
      <c r="AO848" s="192">
        <f t="shared" si="386"/>
        <v>0</v>
      </c>
      <c r="AP848" s="192">
        <f t="shared" si="386"/>
        <v>0</v>
      </c>
      <c r="AQ848" s="192">
        <f t="shared" si="386"/>
        <v>0</v>
      </c>
      <c r="AR848" s="192">
        <f t="shared" si="386"/>
        <v>0</v>
      </c>
      <c r="AS848" s="192">
        <f t="shared" si="386"/>
        <v>0</v>
      </c>
      <c r="AT848" s="192">
        <f t="shared" si="386"/>
        <v>0</v>
      </c>
      <c r="AU848" s="86">
        <f t="shared" si="386"/>
        <v>0</v>
      </c>
      <c r="AV848" s="303"/>
    </row>
    <row r="849" spans="1:48" hidden="1" x14ac:dyDescent="0.25">
      <c r="A849" s="553"/>
      <c r="B849" s="554"/>
      <c r="C849" s="554"/>
      <c r="D849" s="554"/>
      <c r="E849" s="555"/>
      <c r="F849" s="46"/>
      <c r="G849" s="46"/>
      <c r="H849" s="46"/>
      <c r="I849" s="46"/>
      <c r="J849" s="46"/>
      <c r="K849" s="46"/>
      <c r="L849" s="86">
        <f>L829+L823+L817+L811+L805+L798+L792+L786+L780+L774+L768+L761+L754+L748+L742</f>
        <v>637.69399999999996</v>
      </c>
      <c r="M849" s="86">
        <f>M829+M823+M817+M811+M805+M798+M792+M786+M780+M774+M768+M761+M754+M748+M742</f>
        <v>138.74086975</v>
      </c>
      <c r="N849" s="86">
        <f>N840+N828+N822+N816+N810+N804+N797+N791+N785+N779+N773+N766+N759+N753+N747</f>
        <v>31.936589000000001</v>
      </c>
      <c r="O849" s="86">
        <f>O840+O828+O822+O816+O810+O804+O797+O791+O785+O779+O773+O766+O759+O753+O747</f>
        <v>378.56967000000003</v>
      </c>
      <c r="P849" s="86">
        <f>P840+P828+P822+P816+P810+P804+P797+P791+P785+P779+P773+P766+P759+P753+P747</f>
        <v>45.117234889999999</v>
      </c>
      <c r="Q849" s="186">
        <f>Q840+Q828+Q822+Q816+Q810+Q804+Q797+W791+W785+Q779+Q773+Q766+Q759+Q753+Q747</f>
        <v>63.617600000000003</v>
      </c>
      <c r="R849" s="186">
        <f>R840+R828+R822+R816+R810+R804+R797+R791+R785+R779+R773+R766+R759+R753+R747</f>
        <v>59.121794749999992</v>
      </c>
      <c r="S849" s="186">
        <f>S840+S828+S822+S816+S810+S804+S797+S791+S785+S779+S773+S766+S759+S753+S747</f>
        <v>8.0007374999999996</v>
      </c>
      <c r="T849" s="186">
        <f>T840+T828+T822+T816+T810+T804+T797+T791+T785+T779+T773+T766+T759+T753+T747</f>
        <v>8.0007374999999996</v>
      </c>
      <c r="U849" s="186">
        <f>U840+U828+U822+U816+U810+U804+U797+U791+U785+U779+U773+U766+U759+U753+U747</f>
        <v>594.36436364000008</v>
      </c>
      <c r="V849" s="178" t="s">
        <v>11</v>
      </c>
      <c r="W849" s="201">
        <f t="shared" ref="W849:AU849" si="387">W840+W828+W822+W816+W810+W804+W797+AC791+AC785+W779+W773+W766+W759+W753+W747</f>
        <v>63617.599999999999</v>
      </c>
      <c r="X849" s="201">
        <f t="shared" si="387"/>
        <v>0</v>
      </c>
      <c r="Y849" s="201">
        <f t="shared" si="387"/>
        <v>0</v>
      </c>
      <c r="Z849" s="201">
        <f t="shared" si="387"/>
        <v>0</v>
      </c>
      <c r="AA849" s="201">
        <f t="shared" si="387"/>
        <v>0</v>
      </c>
      <c r="AB849" s="201">
        <f t="shared" si="387"/>
        <v>0</v>
      </c>
      <c r="AC849" s="201">
        <f t="shared" si="387"/>
        <v>0</v>
      </c>
      <c r="AD849" s="201">
        <f t="shared" si="387"/>
        <v>0</v>
      </c>
      <c r="AE849" s="201">
        <f t="shared" si="387"/>
        <v>0</v>
      </c>
      <c r="AF849" s="201">
        <f t="shared" si="387"/>
        <v>0</v>
      </c>
      <c r="AG849" s="201">
        <f t="shared" si="387"/>
        <v>0</v>
      </c>
      <c r="AH849" s="202">
        <f t="shared" si="387"/>
        <v>0</v>
      </c>
      <c r="AI849" s="202">
        <f t="shared" si="387"/>
        <v>0</v>
      </c>
      <c r="AJ849" s="202">
        <f t="shared" si="387"/>
        <v>0</v>
      </c>
      <c r="AK849" s="201">
        <f t="shared" si="387"/>
        <v>169.93</v>
      </c>
      <c r="AL849" s="201">
        <f t="shared" si="387"/>
        <v>251949.81492</v>
      </c>
      <c r="AM849" s="201">
        <f t="shared" si="387"/>
        <v>0</v>
      </c>
      <c r="AN849" s="201">
        <f t="shared" si="387"/>
        <v>0</v>
      </c>
      <c r="AO849" s="201">
        <f t="shared" si="387"/>
        <v>0</v>
      </c>
      <c r="AP849" s="201">
        <f t="shared" si="387"/>
        <v>0</v>
      </c>
      <c r="AQ849" s="201">
        <f t="shared" si="387"/>
        <v>0</v>
      </c>
      <c r="AR849" s="201">
        <f t="shared" si="387"/>
        <v>0</v>
      </c>
      <c r="AS849" s="201">
        <f t="shared" si="387"/>
        <v>0</v>
      </c>
      <c r="AT849" s="201">
        <f t="shared" si="387"/>
        <v>0</v>
      </c>
      <c r="AU849" s="202">
        <f t="shared" si="387"/>
        <v>0</v>
      </c>
      <c r="AV849" s="333"/>
    </row>
    <row r="850" spans="1:48" ht="15.75" hidden="1" customHeight="1" x14ac:dyDescent="0.25">
      <c r="A850" s="594" t="s">
        <v>925</v>
      </c>
      <c r="B850" s="447"/>
      <c r="C850" s="447"/>
      <c r="D850" s="447"/>
      <c r="E850" s="447"/>
      <c r="F850" s="447"/>
      <c r="G850" s="447"/>
      <c r="H850" s="447"/>
      <c r="I850" s="447"/>
      <c r="J850" s="447"/>
      <c r="K850" s="447"/>
      <c r="L850" s="447"/>
      <c r="M850" s="447"/>
      <c r="N850" s="447"/>
      <c r="O850" s="447"/>
      <c r="P850" s="447"/>
      <c r="Q850" s="447"/>
      <c r="R850" s="447"/>
      <c r="S850" s="447"/>
      <c r="T850" s="447"/>
      <c r="U850" s="447"/>
      <c r="V850" s="447"/>
      <c r="W850" s="447"/>
      <c r="X850" s="447"/>
      <c r="Y850" s="447"/>
      <c r="Z850" s="447"/>
      <c r="AA850" s="447"/>
      <c r="AB850" s="447"/>
      <c r="AC850" s="447"/>
      <c r="AD850" s="447"/>
      <c r="AE850" s="447"/>
      <c r="AF850" s="447"/>
      <c r="AG850" s="447"/>
      <c r="AH850" s="447"/>
      <c r="AI850" s="447"/>
      <c r="AJ850" s="447"/>
      <c r="AK850" s="447"/>
      <c r="AL850" s="447"/>
      <c r="AM850" s="447"/>
      <c r="AN850" s="447"/>
      <c r="AO850" s="447"/>
      <c r="AP850" s="447"/>
      <c r="AQ850" s="447"/>
      <c r="AR850" s="447"/>
      <c r="AS850" s="447"/>
      <c r="AT850" s="447"/>
      <c r="AU850" s="447"/>
      <c r="AV850" s="448"/>
    </row>
    <row r="851" spans="1:48" ht="15.75" hidden="1" customHeight="1" x14ac:dyDescent="0.25">
      <c r="A851" s="593" t="s">
        <v>926</v>
      </c>
      <c r="B851" s="450"/>
      <c r="C851" s="450"/>
      <c r="D851" s="450"/>
      <c r="E851" s="450"/>
      <c r="F851" s="450"/>
      <c r="G851" s="450"/>
      <c r="H851" s="450"/>
      <c r="I851" s="450"/>
      <c r="J851" s="450"/>
      <c r="K851" s="450"/>
      <c r="L851" s="450"/>
      <c r="M851" s="450"/>
      <c r="N851" s="450"/>
      <c r="O851" s="450"/>
      <c r="P851" s="450"/>
      <c r="Q851" s="450"/>
      <c r="R851" s="450"/>
      <c r="S851" s="450"/>
      <c r="T851" s="450"/>
      <c r="U851" s="450"/>
      <c r="V851" s="450"/>
      <c r="W851" s="450"/>
      <c r="X851" s="450"/>
      <c r="Y851" s="450"/>
      <c r="Z851" s="450"/>
      <c r="AA851" s="450"/>
      <c r="AB851" s="450"/>
      <c r="AC851" s="450"/>
      <c r="AD851" s="450"/>
      <c r="AE851" s="450"/>
      <c r="AF851" s="450"/>
      <c r="AG851" s="450"/>
      <c r="AH851" s="450"/>
      <c r="AI851" s="450"/>
      <c r="AJ851" s="450"/>
      <c r="AK851" s="450"/>
      <c r="AL851" s="450"/>
      <c r="AM851" s="450"/>
      <c r="AN851" s="450"/>
      <c r="AO851" s="450"/>
      <c r="AP851" s="450"/>
      <c r="AQ851" s="450"/>
      <c r="AR851" s="450"/>
      <c r="AS851" s="450"/>
      <c r="AT851" s="450"/>
      <c r="AU851" s="450"/>
      <c r="AV851" s="451"/>
    </row>
    <row r="852" spans="1:48" ht="19.5" hidden="1" customHeight="1" x14ac:dyDescent="0.25">
      <c r="A852" s="503" t="s">
        <v>626</v>
      </c>
      <c r="B852" s="504"/>
      <c r="C852" s="504"/>
      <c r="D852" s="504"/>
      <c r="E852" s="504"/>
      <c r="F852" s="504"/>
      <c r="G852" s="504"/>
      <c r="H852" s="504"/>
      <c r="I852" s="504"/>
      <c r="J852" s="504"/>
      <c r="K852" s="504"/>
      <c r="L852" s="504"/>
      <c r="M852" s="504"/>
      <c r="N852" s="504"/>
      <c r="O852" s="504"/>
      <c r="P852" s="504"/>
      <c r="Q852" s="504"/>
      <c r="R852" s="504"/>
      <c r="S852" s="504"/>
      <c r="T852" s="504"/>
      <c r="U852" s="504"/>
      <c r="V852" s="504"/>
      <c r="W852" s="505"/>
      <c r="X852" s="505"/>
      <c r="Y852" s="505"/>
      <c r="Z852" s="505"/>
      <c r="AA852" s="505"/>
      <c r="AB852" s="505"/>
      <c r="AC852" s="505"/>
      <c r="AD852" s="505"/>
      <c r="AE852" s="505"/>
      <c r="AF852" s="505"/>
      <c r="AG852" s="505"/>
      <c r="AH852" s="505"/>
      <c r="AI852" s="505"/>
      <c r="AJ852" s="505"/>
      <c r="AK852" s="505"/>
      <c r="AL852" s="505"/>
      <c r="AM852" s="505"/>
      <c r="AN852" s="505"/>
      <c r="AO852" s="505"/>
      <c r="AP852" s="505"/>
      <c r="AQ852" s="505"/>
      <c r="AR852" s="505"/>
      <c r="AS852" s="505"/>
      <c r="AT852" s="505"/>
      <c r="AU852" s="505"/>
      <c r="AV852" s="506"/>
    </row>
    <row r="853" spans="1:48" hidden="1" x14ac:dyDescent="0.25">
      <c r="A853" s="527" t="s">
        <v>642</v>
      </c>
      <c r="B853" s="567"/>
      <c r="C853" s="567"/>
      <c r="D853" s="567"/>
      <c r="E853" s="567"/>
      <c r="F853" s="567"/>
      <c r="G853" s="567"/>
      <c r="H853" s="567"/>
      <c r="I853" s="567"/>
      <c r="J853" s="567"/>
      <c r="K853" s="567"/>
      <c r="L853" s="567"/>
      <c r="M853" s="567"/>
      <c r="N853" s="567"/>
      <c r="O853" s="567"/>
      <c r="P853" s="567"/>
      <c r="Q853" s="567"/>
      <c r="R853" s="567"/>
      <c r="S853" s="567"/>
      <c r="T853" s="567"/>
      <c r="U853" s="567"/>
      <c r="V853" s="568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89"/>
      <c r="AI853" s="189"/>
      <c r="AJ853" s="189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89"/>
      <c r="AV853" s="303"/>
    </row>
    <row r="854" spans="1:48" ht="19.5" hidden="1" customHeight="1" x14ac:dyDescent="0.25">
      <c r="A854" s="503" t="s">
        <v>641</v>
      </c>
      <c r="B854" s="504"/>
      <c r="C854" s="504"/>
      <c r="D854" s="504"/>
      <c r="E854" s="504"/>
      <c r="F854" s="504"/>
      <c r="G854" s="504"/>
      <c r="H854" s="504"/>
      <c r="I854" s="504"/>
      <c r="J854" s="504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505"/>
      <c r="X854" s="505"/>
      <c r="Y854" s="505"/>
      <c r="Z854" s="505"/>
      <c r="AA854" s="505"/>
      <c r="AB854" s="505"/>
      <c r="AC854" s="505"/>
      <c r="AD854" s="505"/>
      <c r="AE854" s="505"/>
      <c r="AF854" s="505"/>
      <c r="AG854" s="505"/>
      <c r="AH854" s="505"/>
      <c r="AI854" s="505"/>
      <c r="AJ854" s="505"/>
      <c r="AK854" s="505"/>
      <c r="AL854" s="505"/>
      <c r="AM854" s="505"/>
      <c r="AN854" s="505"/>
      <c r="AO854" s="505"/>
      <c r="AP854" s="505"/>
      <c r="AQ854" s="505"/>
      <c r="AR854" s="505"/>
      <c r="AS854" s="505"/>
      <c r="AT854" s="505"/>
      <c r="AU854" s="505"/>
      <c r="AV854" s="506"/>
    </row>
    <row r="855" spans="1:48" hidden="1" x14ac:dyDescent="0.25">
      <c r="A855" s="527" t="s">
        <v>642</v>
      </c>
      <c r="B855" s="567"/>
      <c r="C855" s="567"/>
      <c r="D855" s="567"/>
      <c r="E855" s="567"/>
      <c r="F855" s="567"/>
      <c r="G855" s="567"/>
      <c r="H855" s="567"/>
      <c r="I855" s="567"/>
      <c r="J855" s="567"/>
      <c r="K855" s="567"/>
      <c r="L855" s="567"/>
      <c r="M855" s="567"/>
      <c r="N855" s="567"/>
      <c r="O855" s="567"/>
      <c r="P855" s="567"/>
      <c r="Q855" s="567"/>
      <c r="R855" s="567"/>
      <c r="S855" s="567"/>
      <c r="T855" s="567"/>
      <c r="U855" s="567"/>
      <c r="V855" s="568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89"/>
      <c r="AI855" s="189"/>
      <c r="AJ855" s="189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89"/>
      <c r="AV855" s="303"/>
    </row>
    <row r="856" spans="1:48" ht="15.75" hidden="1" customHeight="1" x14ac:dyDescent="0.25">
      <c r="A856" s="8"/>
      <c r="B856" s="491" t="s">
        <v>47</v>
      </c>
      <c r="C856" s="492"/>
      <c r="D856" s="492"/>
      <c r="E856" s="492"/>
      <c r="F856" s="492"/>
      <c r="G856" s="492"/>
      <c r="H856" s="492"/>
      <c r="I856" s="492"/>
      <c r="J856" s="492"/>
      <c r="K856" s="492"/>
      <c r="L856" s="492"/>
      <c r="M856" s="493"/>
      <c r="N856" s="86"/>
      <c r="O856" s="86"/>
      <c r="P856" s="86"/>
      <c r="Q856" s="86"/>
      <c r="R856" s="86"/>
      <c r="S856" s="86"/>
      <c r="T856" s="86"/>
      <c r="U856" s="9"/>
      <c r="V856" s="173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89"/>
      <c r="AI856" s="189"/>
      <c r="AJ856" s="189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89"/>
      <c r="AV856" s="303"/>
    </row>
    <row r="857" spans="1:48" hidden="1" x14ac:dyDescent="0.25">
      <c r="A857" s="547"/>
      <c r="B857" s="548"/>
      <c r="C857" s="548"/>
      <c r="D857" s="548"/>
      <c r="E857" s="549"/>
      <c r="F857" s="46"/>
      <c r="G857" s="46"/>
      <c r="H857" s="46"/>
      <c r="I857" s="46"/>
      <c r="J857" s="46"/>
      <c r="K857" s="46"/>
      <c r="L857" s="46"/>
      <c r="M857" s="46"/>
      <c r="N857" s="86">
        <v>0</v>
      </c>
      <c r="O857" s="86">
        <v>0</v>
      </c>
      <c r="P857" s="86">
        <v>0</v>
      </c>
      <c r="Q857" s="86">
        <v>0</v>
      </c>
      <c r="R857" s="86">
        <v>0</v>
      </c>
      <c r="S857" s="86">
        <v>0</v>
      </c>
      <c r="T857" s="86">
        <v>0</v>
      </c>
      <c r="U857" s="86">
        <v>0</v>
      </c>
      <c r="V857" s="173" t="s">
        <v>3</v>
      </c>
      <c r="W857" s="192">
        <v>0</v>
      </c>
      <c r="X857" s="192">
        <v>0</v>
      </c>
      <c r="Y857" s="192">
        <v>0</v>
      </c>
      <c r="Z857" s="192">
        <v>0</v>
      </c>
      <c r="AA857" s="192">
        <v>0</v>
      </c>
      <c r="AB857" s="192">
        <v>0</v>
      </c>
      <c r="AC857" s="192">
        <v>0</v>
      </c>
      <c r="AD857" s="192">
        <v>0</v>
      </c>
      <c r="AE857" s="192">
        <v>0</v>
      </c>
      <c r="AF857" s="192">
        <v>0</v>
      </c>
      <c r="AG857" s="192">
        <v>0</v>
      </c>
      <c r="AH857" s="86">
        <v>0</v>
      </c>
      <c r="AI857" s="86">
        <v>0</v>
      </c>
      <c r="AJ857" s="86">
        <v>0</v>
      </c>
      <c r="AK857" s="192">
        <v>0</v>
      </c>
      <c r="AL857" s="192">
        <v>0</v>
      </c>
      <c r="AM857" s="192">
        <v>0</v>
      </c>
      <c r="AN857" s="192">
        <v>0</v>
      </c>
      <c r="AO857" s="192">
        <v>0</v>
      </c>
      <c r="AP857" s="192">
        <v>0</v>
      </c>
      <c r="AQ857" s="192">
        <v>0</v>
      </c>
      <c r="AR857" s="192">
        <v>0</v>
      </c>
      <c r="AS857" s="192">
        <v>0</v>
      </c>
      <c r="AT857" s="192">
        <v>0</v>
      </c>
      <c r="AU857" s="86">
        <v>0</v>
      </c>
      <c r="AV857" s="303"/>
    </row>
    <row r="858" spans="1:48" ht="15.75" hidden="1" customHeight="1" x14ac:dyDescent="0.25">
      <c r="A858" s="550"/>
      <c r="B858" s="551"/>
      <c r="C858" s="551"/>
      <c r="D858" s="551"/>
      <c r="E858" s="552"/>
      <c r="F858" s="46"/>
      <c r="G858" s="46"/>
      <c r="H858" s="46"/>
      <c r="I858" s="46"/>
      <c r="J858" s="46"/>
      <c r="K858" s="46"/>
      <c r="L858" s="46"/>
      <c r="M858" s="46"/>
      <c r="N858" s="86">
        <v>0</v>
      </c>
      <c r="O858" s="86">
        <v>0</v>
      </c>
      <c r="P858" s="86">
        <v>0</v>
      </c>
      <c r="Q858" s="86">
        <v>0</v>
      </c>
      <c r="R858" s="86">
        <v>0</v>
      </c>
      <c r="S858" s="86">
        <v>0</v>
      </c>
      <c r="T858" s="86">
        <v>0</v>
      </c>
      <c r="U858" s="86">
        <v>0</v>
      </c>
      <c r="V858" s="173" t="s">
        <v>8</v>
      </c>
      <c r="W858" s="192">
        <v>0</v>
      </c>
      <c r="X858" s="192">
        <v>0</v>
      </c>
      <c r="Y858" s="192">
        <v>0</v>
      </c>
      <c r="Z858" s="192">
        <v>0</v>
      </c>
      <c r="AA858" s="192">
        <v>0</v>
      </c>
      <c r="AB858" s="192">
        <v>0</v>
      </c>
      <c r="AC858" s="192">
        <v>0</v>
      </c>
      <c r="AD858" s="192">
        <v>0</v>
      </c>
      <c r="AE858" s="192">
        <v>0</v>
      </c>
      <c r="AF858" s="192">
        <v>0</v>
      </c>
      <c r="AG858" s="192">
        <v>0</v>
      </c>
      <c r="AH858" s="86">
        <v>0</v>
      </c>
      <c r="AI858" s="86">
        <v>0</v>
      </c>
      <c r="AJ858" s="86">
        <v>0</v>
      </c>
      <c r="AK858" s="192">
        <v>0</v>
      </c>
      <c r="AL858" s="192">
        <v>0</v>
      </c>
      <c r="AM858" s="192">
        <v>0</v>
      </c>
      <c r="AN858" s="192">
        <v>0</v>
      </c>
      <c r="AO858" s="192">
        <v>0</v>
      </c>
      <c r="AP858" s="192">
        <v>0</v>
      </c>
      <c r="AQ858" s="192">
        <v>0</v>
      </c>
      <c r="AR858" s="192">
        <v>0</v>
      </c>
      <c r="AS858" s="192">
        <v>0</v>
      </c>
      <c r="AT858" s="192">
        <v>0</v>
      </c>
      <c r="AU858" s="86">
        <v>0</v>
      </c>
      <c r="AV858" s="303"/>
    </row>
    <row r="859" spans="1:48" ht="31.5" hidden="1" x14ac:dyDescent="0.25">
      <c r="A859" s="550"/>
      <c r="B859" s="551"/>
      <c r="C859" s="551"/>
      <c r="D859" s="551"/>
      <c r="E859" s="552"/>
      <c r="F859" s="46"/>
      <c r="G859" s="46"/>
      <c r="H859" s="46"/>
      <c r="I859" s="46"/>
      <c r="J859" s="46"/>
      <c r="K859" s="46"/>
      <c r="L859" s="46"/>
      <c r="M859" s="46"/>
      <c r="N859" s="86">
        <v>0</v>
      </c>
      <c r="O859" s="86">
        <v>0</v>
      </c>
      <c r="P859" s="86">
        <v>0</v>
      </c>
      <c r="Q859" s="86">
        <v>0</v>
      </c>
      <c r="R859" s="86">
        <v>0</v>
      </c>
      <c r="S859" s="86">
        <v>0</v>
      </c>
      <c r="T859" s="86">
        <v>0</v>
      </c>
      <c r="U859" s="86">
        <v>0</v>
      </c>
      <c r="V859" s="173" t="s">
        <v>50</v>
      </c>
      <c r="W859" s="192">
        <v>0</v>
      </c>
      <c r="X859" s="192">
        <v>0</v>
      </c>
      <c r="Y859" s="192">
        <v>0</v>
      </c>
      <c r="Z859" s="192">
        <v>0</v>
      </c>
      <c r="AA859" s="192">
        <v>0</v>
      </c>
      <c r="AB859" s="192">
        <v>0</v>
      </c>
      <c r="AC859" s="192">
        <v>0</v>
      </c>
      <c r="AD859" s="192">
        <v>0</v>
      </c>
      <c r="AE859" s="192">
        <v>0</v>
      </c>
      <c r="AF859" s="192">
        <v>0</v>
      </c>
      <c r="AG859" s="192">
        <v>0</v>
      </c>
      <c r="AH859" s="86">
        <v>0</v>
      </c>
      <c r="AI859" s="86">
        <v>0</v>
      </c>
      <c r="AJ859" s="86">
        <v>0</v>
      </c>
      <c r="AK859" s="192">
        <v>0</v>
      </c>
      <c r="AL859" s="192">
        <v>0</v>
      </c>
      <c r="AM859" s="192">
        <v>0</v>
      </c>
      <c r="AN859" s="192">
        <v>0</v>
      </c>
      <c r="AO859" s="192">
        <v>0</v>
      </c>
      <c r="AP859" s="192">
        <v>0</v>
      </c>
      <c r="AQ859" s="192">
        <v>0</v>
      </c>
      <c r="AR859" s="192">
        <v>0</v>
      </c>
      <c r="AS859" s="192">
        <v>0</v>
      </c>
      <c r="AT859" s="192">
        <v>0</v>
      </c>
      <c r="AU859" s="86">
        <v>0</v>
      </c>
      <c r="AV859" s="303"/>
    </row>
    <row r="860" spans="1:48" hidden="1" x14ac:dyDescent="0.25">
      <c r="A860" s="550"/>
      <c r="B860" s="551"/>
      <c r="C860" s="551"/>
      <c r="D860" s="551"/>
      <c r="E860" s="552"/>
      <c r="F860" s="46"/>
      <c r="G860" s="46"/>
      <c r="H860" s="46"/>
      <c r="I860" s="46"/>
      <c r="J860" s="46"/>
      <c r="K860" s="46"/>
      <c r="L860" s="46"/>
      <c r="M860" s="46"/>
      <c r="N860" s="86">
        <v>0</v>
      </c>
      <c r="O860" s="86">
        <v>0</v>
      </c>
      <c r="P860" s="86">
        <v>0</v>
      </c>
      <c r="Q860" s="86">
        <v>0</v>
      </c>
      <c r="R860" s="86">
        <v>0</v>
      </c>
      <c r="S860" s="86">
        <v>0</v>
      </c>
      <c r="T860" s="86">
        <v>0</v>
      </c>
      <c r="U860" s="86">
        <v>0</v>
      </c>
      <c r="V860" s="173" t="s">
        <v>51</v>
      </c>
      <c r="W860" s="192">
        <v>0</v>
      </c>
      <c r="X860" s="192">
        <v>0</v>
      </c>
      <c r="Y860" s="192">
        <v>0</v>
      </c>
      <c r="Z860" s="192">
        <v>0</v>
      </c>
      <c r="AA860" s="192">
        <v>0</v>
      </c>
      <c r="AB860" s="192">
        <v>0</v>
      </c>
      <c r="AC860" s="192">
        <v>0</v>
      </c>
      <c r="AD860" s="192">
        <v>0</v>
      </c>
      <c r="AE860" s="192">
        <v>0</v>
      </c>
      <c r="AF860" s="192">
        <v>0</v>
      </c>
      <c r="AG860" s="192">
        <v>0</v>
      </c>
      <c r="AH860" s="86">
        <v>0</v>
      </c>
      <c r="AI860" s="86">
        <v>0</v>
      </c>
      <c r="AJ860" s="86">
        <v>0</v>
      </c>
      <c r="AK860" s="192">
        <v>0</v>
      </c>
      <c r="AL860" s="192">
        <v>0</v>
      </c>
      <c r="AM860" s="192">
        <v>0</v>
      </c>
      <c r="AN860" s="192">
        <v>0</v>
      </c>
      <c r="AO860" s="192">
        <v>0</v>
      </c>
      <c r="AP860" s="192">
        <v>0</v>
      </c>
      <c r="AQ860" s="192">
        <v>0</v>
      </c>
      <c r="AR860" s="192">
        <v>0</v>
      </c>
      <c r="AS860" s="192">
        <v>0</v>
      </c>
      <c r="AT860" s="192">
        <v>0</v>
      </c>
      <c r="AU860" s="86">
        <v>0</v>
      </c>
      <c r="AV860" s="303"/>
    </row>
    <row r="861" spans="1:48" hidden="1" x14ac:dyDescent="0.25">
      <c r="A861" s="550"/>
      <c r="B861" s="551"/>
      <c r="C861" s="551"/>
      <c r="D861" s="551"/>
      <c r="E861" s="552"/>
      <c r="F861" s="46"/>
      <c r="G861" s="46"/>
      <c r="H861" s="46"/>
      <c r="I861" s="46"/>
      <c r="J861" s="46"/>
      <c r="K861" s="46"/>
      <c r="L861" s="46"/>
      <c r="M861" s="46"/>
      <c r="N861" s="86">
        <v>0</v>
      </c>
      <c r="O861" s="86">
        <v>0</v>
      </c>
      <c r="P861" s="86">
        <v>0</v>
      </c>
      <c r="Q861" s="86">
        <v>0</v>
      </c>
      <c r="R861" s="86">
        <v>0</v>
      </c>
      <c r="S861" s="86">
        <v>0</v>
      </c>
      <c r="T861" s="86">
        <v>0</v>
      </c>
      <c r="U861" s="86">
        <v>0</v>
      </c>
      <c r="V861" s="173" t="s">
        <v>52</v>
      </c>
      <c r="W861" s="192">
        <v>0</v>
      </c>
      <c r="X861" s="192">
        <v>0</v>
      </c>
      <c r="Y861" s="192">
        <v>0</v>
      </c>
      <c r="Z861" s="192">
        <v>0</v>
      </c>
      <c r="AA861" s="192">
        <v>0</v>
      </c>
      <c r="AB861" s="192">
        <v>0</v>
      </c>
      <c r="AC861" s="192">
        <v>0</v>
      </c>
      <c r="AD861" s="192">
        <v>0</v>
      </c>
      <c r="AE861" s="192">
        <v>0</v>
      </c>
      <c r="AF861" s="192">
        <v>0</v>
      </c>
      <c r="AG861" s="192">
        <v>0</v>
      </c>
      <c r="AH861" s="86">
        <v>0</v>
      </c>
      <c r="AI861" s="86">
        <v>0</v>
      </c>
      <c r="AJ861" s="86">
        <v>0</v>
      </c>
      <c r="AK861" s="192">
        <v>0</v>
      </c>
      <c r="AL861" s="192">
        <v>0</v>
      </c>
      <c r="AM861" s="192">
        <v>0</v>
      </c>
      <c r="AN861" s="192">
        <v>0</v>
      </c>
      <c r="AO861" s="192">
        <v>0</v>
      </c>
      <c r="AP861" s="192">
        <v>0</v>
      </c>
      <c r="AQ861" s="192">
        <v>0</v>
      </c>
      <c r="AR861" s="192">
        <v>0</v>
      </c>
      <c r="AS861" s="192">
        <v>0</v>
      </c>
      <c r="AT861" s="192">
        <v>0</v>
      </c>
      <c r="AU861" s="86">
        <v>0</v>
      </c>
      <c r="AV861" s="303"/>
    </row>
    <row r="862" spans="1:48" hidden="1" x14ac:dyDescent="0.25">
      <c r="A862" s="553"/>
      <c r="B862" s="554"/>
      <c r="C862" s="554"/>
      <c r="D862" s="554"/>
      <c r="E862" s="555"/>
      <c r="F862" s="46"/>
      <c r="G862" s="46"/>
      <c r="H862" s="46"/>
      <c r="I862" s="46"/>
      <c r="J862" s="46"/>
      <c r="K862" s="46"/>
      <c r="L862" s="86">
        <v>0</v>
      </c>
      <c r="M862" s="86" t="s">
        <v>803</v>
      </c>
      <c r="N862" s="86">
        <v>0</v>
      </c>
      <c r="O862" s="86">
        <v>0</v>
      </c>
      <c r="P862" s="86">
        <v>0</v>
      </c>
      <c r="Q862" s="186">
        <v>0</v>
      </c>
      <c r="R862" s="186">
        <v>0</v>
      </c>
      <c r="S862" s="186">
        <v>0</v>
      </c>
      <c r="T862" s="186">
        <v>0</v>
      </c>
      <c r="U862" s="186">
        <v>0</v>
      </c>
      <c r="V862" s="178" t="s">
        <v>11</v>
      </c>
      <c r="W862" s="201">
        <v>0</v>
      </c>
      <c r="X862" s="201">
        <v>0</v>
      </c>
      <c r="Y862" s="201">
        <v>0</v>
      </c>
      <c r="Z862" s="201">
        <v>0</v>
      </c>
      <c r="AA862" s="201">
        <v>0</v>
      </c>
      <c r="AB862" s="201">
        <v>0</v>
      </c>
      <c r="AC862" s="201">
        <v>0</v>
      </c>
      <c r="AD862" s="201">
        <v>0</v>
      </c>
      <c r="AE862" s="201">
        <v>0</v>
      </c>
      <c r="AF862" s="201">
        <v>0</v>
      </c>
      <c r="AG862" s="201">
        <v>0</v>
      </c>
      <c r="AH862" s="202">
        <v>0</v>
      </c>
      <c r="AI862" s="202">
        <v>0</v>
      </c>
      <c r="AJ862" s="202">
        <v>0</v>
      </c>
      <c r="AK862" s="201">
        <v>0</v>
      </c>
      <c r="AL862" s="201">
        <v>0</v>
      </c>
      <c r="AM862" s="201">
        <v>0</v>
      </c>
      <c r="AN862" s="201">
        <v>0</v>
      </c>
      <c r="AO862" s="201">
        <v>0</v>
      </c>
      <c r="AP862" s="201">
        <v>0</v>
      </c>
      <c r="AQ862" s="201">
        <v>0</v>
      </c>
      <c r="AR862" s="201">
        <v>0</v>
      </c>
      <c r="AS862" s="201">
        <v>0</v>
      </c>
      <c r="AT862" s="201">
        <v>0</v>
      </c>
      <c r="AU862" s="202">
        <v>0</v>
      </c>
      <c r="AV862" s="333"/>
    </row>
    <row r="863" spans="1:48" ht="15.75" hidden="1" customHeight="1" x14ac:dyDescent="0.25">
      <c r="A863" s="179"/>
      <c r="B863" s="572" t="s">
        <v>804</v>
      </c>
      <c r="C863" s="573"/>
      <c r="D863" s="573"/>
      <c r="E863" s="573"/>
      <c r="F863" s="573"/>
      <c r="G863" s="573"/>
      <c r="H863" s="573"/>
      <c r="I863" s="573"/>
      <c r="J863" s="573"/>
      <c r="K863" s="573"/>
      <c r="L863" s="573"/>
      <c r="M863" s="573"/>
      <c r="N863" s="573"/>
      <c r="O863" s="573"/>
      <c r="P863" s="573"/>
      <c r="Q863" s="573"/>
      <c r="R863" s="573"/>
      <c r="S863" s="573"/>
      <c r="T863" s="573"/>
      <c r="U863" s="573"/>
      <c r="V863" s="573"/>
      <c r="W863" s="408"/>
      <c r="X863" s="408"/>
      <c r="Y863" s="408"/>
      <c r="Z863" s="408"/>
      <c r="AA863" s="408"/>
      <c r="AB863" s="408"/>
      <c r="AC863" s="408"/>
      <c r="AD863" s="408"/>
      <c r="AE863" s="408"/>
      <c r="AF863" s="408"/>
      <c r="AG863" s="408"/>
      <c r="AH863" s="408"/>
      <c r="AI863" s="408"/>
      <c r="AJ863" s="408"/>
      <c r="AK863" s="408"/>
      <c r="AL863" s="408"/>
      <c r="AM863" s="408"/>
      <c r="AN863" s="408"/>
      <c r="AO863" s="408"/>
      <c r="AP863" s="408"/>
      <c r="AQ863" s="408"/>
      <c r="AR863" s="408"/>
      <c r="AS863" s="408"/>
      <c r="AT863" s="408"/>
      <c r="AU863" s="408"/>
      <c r="AV863" s="409"/>
    </row>
    <row r="864" spans="1:48" ht="19.5" hidden="1" customHeight="1" x14ac:dyDescent="0.25">
      <c r="A864" s="503" t="s">
        <v>626</v>
      </c>
      <c r="B864" s="504"/>
      <c r="C864" s="504"/>
      <c r="D864" s="504"/>
      <c r="E864" s="504"/>
      <c r="F864" s="504"/>
      <c r="G864" s="504"/>
      <c r="H864" s="504"/>
      <c r="I864" s="504"/>
      <c r="J864" s="504"/>
      <c r="K864" s="504"/>
      <c r="L864" s="504"/>
      <c r="M864" s="504"/>
      <c r="N864" s="504"/>
      <c r="O864" s="504"/>
      <c r="P864" s="504"/>
      <c r="Q864" s="504"/>
      <c r="R864" s="504"/>
      <c r="S864" s="504"/>
      <c r="T864" s="504"/>
      <c r="U864" s="504"/>
      <c r="V864" s="504"/>
      <c r="W864" s="505"/>
      <c r="X864" s="505"/>
      <c r="Y864" s="505"/>
      <c r="Z864" s="505"/>
      <c r="AA864" s="505"/>
      <c r="AB864" s="505"/>
      <c r="AC864" s="505"/>
      <c r="AD864" s="505"/>
      <c r="AE864" s="505"/>
      <c r="AF864" s="505"/>
      <c r="AG864" s="505"/>
      <c r="AH864" s="505"/>
      <c r="AI864" s="505"/>
      <c r="AJ864" s="505"/>
      <c r="AK864" s="505"/>
      <c r="AL864" s="505"/>
      <c r="AM864" s="505"/>
      <c r="AN864" s="505"/>
      <c r="AO864" s="505"/>
      <c r="AP864" s="505"/>
      <c r="AQ864" s="505"/>
      <c r="AR864" s="505"/>
      <c r="AS864" s="505"/>
      <c r="AT864" s="505"/>
      <c r="AU864" s="505"/>
      <c r="AV864" s="506"/>
    </row>
    <row r="865" spans="1:48" hidden="1" x14ac:dyDescent="0.25">
      <c r="A865" s="527" t="s">
        <v>642</v>
      </c>
      <c r="B865" s="567"/>
      <c r="C865" s="567"/>
      <c r="D865" s="567"/>
      <c r="E865" s="567"/>
      <c r="F865" s="567"/>
      <c r="G865" s="567"/>
      <c r="H865" s="567"/>
      <c r="I865" s="567"/>
      <c r="J865" s="567"/>
      <c r="K865" s="567"/>
      <c r="L865" s="567"/>
      <c r="M865" s="567"/>
      <c r="N865" s="567"/>
      <c r="O865" s="567"/>
      <c r="P865" s="567"/>
      <c r="Q865" s="567"/>
      <c r="R865" s="567"/>
      <c r="S865" s="567"/>
      <c r="T865" s="567"/>
      <c r="U865" s="567"/>
      <c r="V865" s="568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89"/>
      <c r="AI865" s="189"/>
      <c r="AJ865" s="189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89"/>
      <c r="AV865" s="303"/>
    </row>
    <row r="866" spans="1:48" ht="19.5" hidden="1" customHeight="1" x14ac:dyDescent="0.25">
      <c r="A866" s="503" t="s">
        <v>641</v>
      </c>
      <c r="B866" s="504"/>
      <c r="C866" s="504"/>
      <c r="D866" s="504"/>
      <c r="E866" s="504"/>
      <c r="F866" s="504"/>
      <c r="G866" s="504"/>
      <c r="H866" s="504"/>
      <c r="I866" s="504"/>
      <c r="J866" s="504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505"/>
      <c r="X866" s="505"/>
      <c r="Y866" s="505"/>
      <c r="Z866" s="505"/>
      <c r="AA866" s="505"/>
      <c r="AB866" s="505"/>
      <c r="AC866" s="505"/>
      <c r="AD866" s="505"/>
      <c r="AE866" s="505"/>
      <c r="AF866" s="505"/>
      <c r="AG866" s="505"/>
      <c r="AH866" s="505"/>
      <c r="AI866" s="505"/>
      <c r="AJ866" s="505"/>
      <c r="AK866" s="505"/>
      <c r="AL866" s="505"/>
      <c r="AM866" s="505"/>
      <c r="AN866" s="505"/>
      <c r="AO866" s="505"/>
      <c r="AP866" s="505"/>
      <c r="AQ866" s="505"/>
      <c r="AR866" s="505"/>
      <c r="AS866" s="505"/>
      <c r="AT866" s="505"/>
      <c r="AU866" s="505"/>
      <c r="AV866" s="506"/>
    </row>
    <row r="867" spans="1:48" hidden="1" x14ac:dyDescent="0.25">
      <c r="A867" s="527" t="s">
        <v>642</v>
      </c>
      <c r="B867" s="567"/>
      <c r="C867" s="567"/>
      <c r="D867" s="567"/>
      <c r="E867" s="567"/>
      <c r="F867" s="567"/>
      <c r="G867" s="567"/>
      <c r="H867" s="567"/>
      <c r="I867" s="567"/>
      <c r="J867" s="567"/>
      <c r="K867" s="567"/>
      <c r="L867" s="567"/>
      <c r="M867" s="567"/>
      <c r="N867" s="567"/>
      <c r="O867" s="567"/>
      <c r="P867" s="567"/>
      <c r="Q867" s="567"/>
      <c r="R867" s="567"/>
      <c r="S867" s="567"/>
      <c r="T867" s="567"/>
      <c r="U867" s="567"/>
      <c r="V867" s="568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89"/>
      <c r="AI867" s="189"/>
      <c r="AJ867" s="189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89"/>
      <c r="AV867" s="303"/>
    </row>
    <row r="868" spans="1:48" ht="15.75" hidden="1" customHeight="1" x14ac:dyDescent="0.25">
      <c r="A868" s="179"/>
      <c r="B868" s="572" t="s">
        <v>805</v>
      </c>
      <c r="C868" s="573"/>
      <c r="D868" s="573"/>
      <c r="E868" s="573"/>
      <c r="F868" s="573"/>
      <c r="G868" s="573"/>
      <c r="H868" s="573"/>
      <c r="I868" s="573"/>
      <c r="J868" s="573"/>
      <c r="K868" s="573"/>
      <c r="L868" s="573"/>
      <c r="M868" s="573"/>
      <c r="N868" s="573"/>
      <c r="O868" s="573"/>
      <c r="P868" s="573"/>
      <c r="Q868" s="573"/>
      <c r="R868" s="573"/>
      <c r="S868" s="573"/>
      <c r="T868" s="573"/>
      <c r="U868" s="573"/>
      <c r="V868" s="573"/>
      <c r="W868" s="408"/>
      <c r="X868" s="408"/>
      <c r="Y868" s="408"/>
      <c r="Z868" s="408"/>
      <c r="AA868" s="408"/>
      <c r="AB868" s="408"/>
      <c r="AC868" s="408"/>
      <c r="AD868" s="408"/>
      <c r="AE868" s="408"/>
      <c r="AF868" s="408"/>
      <c r="AG868" s="408"/>
      <c r="AH868" s="408"/>
      <c r="AI868" s="408"/>
      <c r="AJ868" s="408"/>
      <c r="AK868" s="408"/>
      <c r="AL868" s="408"/>
      <c r="AM868" s="408"/>
      <c r="AN868" s="408"/>
      <c r="AO868" s="408"/>
      <c r="AP868" s="408"/>
      <c r="AQ868" s="408"/>
      <c r="AR868" s="408"/>
      <c r="AS868" s="408"/>
      <c r="AT868" s="408"/>
      <c r="AU868" s="408"/>
      <c r="AV868" s="409"/>
    </row>
    <row r="869" spans="1:48" ht="15.75" customHeight="1" x14ac:dyDescent="0.25">
      <c r="A869" s="531" t="s">
        <v>53</v>
      </c>
      <c r="B869" s="482" t="s">
        <v>806</v>
      </c>
      <c r="C869" s="600" t="s">
        <v>807</v>
      </c>
      <c r="D869" s="523" t="s">
        <v>808</v>
      </c>
      <c r="E869" s="516" t="s">
        <v>809</v>
      </c>
      <c r="F869" s="6" t="s">
        <v>18</v>
      </c>
      <c r="G869" s="6" t="s">
        <v>20</v>
      </c>
      <c r="H869" s="6" t="s">
        <v>296</v>
      </c>
      <c r="I869" s="6" t="s">
        <v>296</v>
      </c>
      <c r="J869" s="479">
        <v>2022</v>
      </c>
      <c r="K869" s="479">
        <v>2023</v>
      </c>
      <c r="L869" s="488">
        <v>1.2809999999999999</v>
      </c>
      <c r="M869" s="510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205" t="s">
        <v>3</v>
      </c>
      <c r="W869" s="94">
        <v>377.91699999999997</v>
      </c>
      <c r="X869" s="94">
        <v>0</v>
      </c>
      <c r="Y869" s="94">
        <v>0</v>
      </c>
      <c r="Z869" s="94">
        <v>0</v>
      </c>
      <c r="AA869" s="94">
        <v>0</v>
      </c>
      <c r="AB869" s="94">
        <v>0</v>
      </c>
      <c r="AC869" s="94">
        <v>0</v>
      </c>
      <c r="AD869" s="94">
        <v>0</v>
      </c>
      <c r="AE869" s="94">
        <v>0</v>
      </c>
      <c r="AF869" s="94">
        <v>0</v>
      </c>
      <c r="AG869" s="94">
        <v>0</v>
      </c>
      <c r="AH869" s="9">
        <v>0</v>
      </c>
      <c r="AI869" s="9">
        <v>0</v>
      </c>
      <c r="AJ869" s="9">
        <v>0</v>
      </c>
      <c r="AK869" s="94">
        <v>0</v>
      </c>
      <c r="AL869" s="94">
        <v>0</v>
      </c>
      <c r="AM869" s="94">
        <v>0</v>
      </c>
      <c r="AN869" s="94">
        <v>0</v>
      </c>
      <c r="AO869" s="94">
        <v>0</v>
      </c>
      <c r="AP869" s="94">
        <v>0</v>
      </c>
      <c r="AQ869" s="94">
        <v>0</v>
      </c>
      <c r="AR869" s="94">
        <v>0</v>
      </c>
      <c r="AS869" s="94">
        <v>0</v>
      </c>
      <c r="AT869" s="94">
        <v>0</v>
      </c>
      <c r="AU869" s="9">
        <v>0</v>
      </c>
      <c r="AV869" s="583" t="s">
        <v>1003</v>
      </c>
    </row>
    <row r="870" spans="1:48" ht="18" customHeight="1" x14ac:dyDescent="0.25">
      <c r="A870" s="532"/>
      <c r="B870" s="483"/>
      <c r="C870" s="601"/>
      <c r="D870" s="524"/>
      <c r="E870" s="517"/>
      <c r="F870" s="24" t="s">
        <v>19</v>
      </c>
      <c r="G870" s="24" t="s">
        <v>22</v>
      </c>
      <c r="H870" s="6" t="s">
        <v>296</v>
      </c>
      <c r="I870" s="6" t="s">
        <v>296</v>
      </c>
      <c r="J870" s="480"/>
      <c r="K870" s="480"/>
      <c r="L870" s="556"/>
      <c r="M870" s="511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84">
        <f>SUM(N870:T870)</f>
        <v>0</v>
      </c>
      <c r="V870" s="173" t="s">
        <v>8</v>
      </c>
      <c r="W870" s="94">
        <v>0</v>
      </c>
      <c r="X870" s="94">
        <v>0</v>
      </c>
      <c r="Y870" s="94">
        <v>0</v>
      </c>
      <c r="Z870" s="94">
        <v>0</v>
      </c>
      <c r="AA870" s="94">
        <v>0</v>
      </c>
      <c r="AB870" s="94">
        <v>0</v>
      </c>
      <c r="AC870" s="94">
        <v>0</v>
      </c>
      <c r="AD870" s="94">
        <v>0</v>
      </c>
      <c r="AE870" s="94">
        <v>0</v>
      </c>
      <c r="AF870" s="94">
        <v>0</v>
      </c>
      <c r="AG870" s="94">
        <v>0</v>
      </c>
      <c r="AH870" s="9">
        <v>0</v>
      </c>
      <c r="AI870" s="9">
        <v>0</v>
      </c>
      <c r="AJ870" s="9">
        <v>0</v>
      </c>
      <c r="AK870" s="94">
        <v>0</v>
      </c>
      <c r="AL870" s="94">
        <v>0</v>
      </c>
      <c r="AM870" s="94">
        <v>0</v>
      </c>
      <c r="AN870" s="94">
        <v>0</v>
      </c>
      <c r="AO870" s="94">
        <v>0</v>
      </c>
      <c r="AP870" s="94">
        <v>0</v>
      </c>
      <c r="AQ870" s="94">
        <v>0</v>
      </c>
      <c r="AR870" s="94">
        <v>0</v>
      </c>
      <c r="AS870" s="94">
        <v>0</v>
      </c>
      <c r="AT870" s="94">
        <v>0</v>
      </c>
      <c r="AU870" s="9">
        <v>0</v>
      </c>
      <c r="AV870" s="584"/>
    </row>
    <row r="871" spans="1:48" ht="22.5" customHeight="1" x14ac:dyDescent="0.25">
      <c r="A871" s="532"/>
      <c r="B871" s="483"/>
      <c r="C871" s="601"/>
      <c r="D871" s="524"/>
      <c r="E871" s="517"/>
      <c r="F871" s="485" t="s">
        <v>39</v>
      </c>
      <c r="G871" s="485" t="s">
        <v>21</v>
      </c>
      <c r="H871" s="485" t="s">
        <v>296</v>
      </c>
      <c r="I871" s="513" t="s">
        <v>296</v>
      </c>
      <c r="J871" s="480"/>
      <c r="K871" s="480"/>
      <c r="L871" s="556"/>
      <c r="M871" s="511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84">
        <f>SUM(N871:T871)</f>
        <v>0</v>
      </c>
      <c r="V871" s="205" t="s">
        <v>50</v>
      </c>
      <c r="W871" s="94">
        <v>0</v>
      </c>
      <c r="X871" s="94">
        <v>0</v>
      </c>
      <c r="Y871" s="94">
        <v>0</v>
      </c>
      <c r="Z871" s="94">
        <v>0</v>
      </c>
      <c r="AA871" s="94">
        <v>0</v>
      </c>
      <c r="AB871" s="94">
        <v>0</v>
      </c>
      <c r="AC871" s="94">
        <v>0</v>
      </c>
      <c r="AD871" s="94">
        <v>0</v>
      </c>
      <c r="AE871" s="94">
        <v>0</v>
      </c>
      <c r="AF871" s="94">
        <v>0</v>
      </c>
      <c r="AG871" s="94">
        <v>0</v>
      </c>
      <c r="AH871" s="9">
        <v>0</v>
      </c>
      <c r="AI871" s="9">
        <v>0</v>
      </c>
      <c r="AJ871" s="9">
        <v>0</v>
      </c>
      <c r="AK871" s="94">
        <v>0</v>
      </c>
      <c r="AL871" s="94">
        <v>0</v>
      </c>
      <c r="AM871" s="94">
        <v>0</v>
      </c>
      <c r="AN871" s="94">
        <v>0</v>
      </c>
      <c r="AO871" s="94">
        <v>0</v>
      </c>
      <c r="AP871" s="94">
        <v>0</v>
      </c>
      <c r="AQ871" s="94">
        <v>0</v>
      </c>
      <c r="AR871" s="94">
        <v>0</v>
      </c>
      <c r="AS871" s="94">
        <v>0</v>
      </c>
      <c r="AT871" s="94">
        <v>0</v>
      </c>
      <c r="AU871" s="9">
        <v>0</v>
      </c>
      <c r="AV871" s="584"/>
    </row>
    <row r="872" spans="1:48" x14ac:dyDescent="0.25">
      <c r="A872" s="532"/>
      <c r="B872" s="483"/>
      <c r="C872" s="601"/>
      <c r="D872" s="524"/>
      <c r="E872" s="517"/>
      <c r="F872" s="486"/>
      <c r="G872" s="486"/>
      <c r="H872" s="486"/>
      <c r="I872" s="514"/>
      <c r="J872" s="480"/>
      <c r="K872" s="480"/>
      <c r="L872" s="556"/>
      <c r="M872" s="511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84">
        <f>SUM(N872:T872)</f>
        <v>0</v>
      </c>
      <c r="V872" s="205" t="s">
        <v>51</v>
      </c>
      <c r="W872" s="94">
        <v>0</v>
      </c>
      <c r="X872" s="94">
        <v>0</v>
      </c>
      <c r="Y872" s="94">
        <v>0</v>
      </c>
      <c r="Z872" s="94">
        <v>0</v>
      </c>
      <c r="AA872" s="94">
        <v>0</v>
      </c>
      <c r="AB872" s="94">
        <v>0</v>
      </c>
      <c r="AC872" s="94">
        <v>0</v>
      </c>
      <c r="AD872" s="94">
        <v>0</v>
      </c>
      <c r="AE872" s="94">
        <v>0</v>
      </c>
      <c r="AF872" s="94">
        <v>0</v>
      </c>
      <c r="AG872" s="94">
        <v>0</v>
      </c>
      <c r="AH872" s="9">
        <v>0</v>
      </c>
      <c r="AI872" s="9">
        <v>0</v>
      </c>
      <c r="AJ872" s="9">
        <v>0</v>
      </c>
      <c r="AK872" s="94">
        <v>0</v>
      </c>
      <c r="AL872" s="94">
        <v>0</v>
      </c>
      <c r="AM872" s="94">
        <v>0</v>
      </c>
      <c r="AN872" s="94">
        <v>0</v>
      </c>
      <c r="AO872" s="94">
        <v>0</v>
      </c>
      <c r="AP872" s="94">
        <v>0</v>
      </c>
      <c r="AQ872" s="94">
        <v>0</v>
      </c>
      <c r="AR872" s="94">
        <v>0</v>
      </c>
      <c r="AS872" s="94">
        <v>0</v>
      </c>
      <c r="AT872" s="94">
        <v>0</v>
      </c>
      <c r="AU872" s="9">
        <v>0</v>
      </c>
      <c r="AV872" s="584"/>
    </row>
    <row r="873" spans="1:48" x14ac:dyDescent="0.25">
      <c r="A873" s="532"/>
      <c r="B873" s="483"/>
      <c r="C873" s="601"/>
      <c r="D873" s="524"/>
      <c r="E873" s="517"/>
      <c r="F873" s="486"/>
      <c r="G873" s="486"/>
      <c r="H873" s="486"/>
      <c r="I873" s="514"/>
      <c r="J873" s="480"/>
      <c r="K873" s="480"/>
      <c r="L873" s="556"/>
      <c r="M873" s="511"/>
      <c r="N873" s="86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84">
        <f>SUM(N873:T873)</f>
        <v>0</v>
      </c>
      <c r="V873" s="205" t="s">
        <v>52</v>
      </c>
      <c r="W873" s="192">
        <v>0</v>
      </c>
      <c r="X873" s="192">
        <v>0</v>
      </c>
      <c r="Y873" s="192">
        <v>0</v>
      </c>
      <c r="Z873" s="192">
        <v>0</v>
      </c>
      <c r="AA873" s="192">
        <v>0</v>
      </c>
      <c r="AB873" s="192">
        <v>0</v>
      </c>
      <c r="AC873" s="192">
        <v>0</v>
      </c>
      <c r="AD873" s="192">
        <v>0</v>
      </c>
      <c r="AE873" s="192">
        <v>0</v>
      </c>
      <c r="AF873" s="192">
        <v>0</v>
      </c>
      <c r="AG873" s="192">
        <v>0</v>
      </c>
      <c r="AH873" s="86">
        <v>0</v>
      </c>
      <c r="AI873" s="86">
        <v>0</v>
      </c>
      <c r="AJ873" s="86">
        <v>0</v>
      </c>
      <c r="AK873" s="192">
        <v>0</v>
      </c>
      <c r="AL873" s="192">
        <v>0</v>
      </c>
      <c r="AM873" s="192">
        <v>0</v>
      </c>
      <c r="AN873" s="192">
        <v>0</v>
      </c>
      <c r="AO873" s="192">
        <v>0</v>
      </c>
      <c r="AP873" s="192">
        <v>0</v>
      </c>
      <c r="AQ873" s="192">
        <v>0</v>
      </c>
      <c r="AR873" s="192">
        <v>0</v>
      </c>
      <c r="AS873" s="192">
        <v>0</v>
      </c>
      <c r="AT873" s="192">
        <v>0</v>
      </c>
      <c r="AU873" s="86">
        <v>0</v>
      </c>
      <c r="AV873" s="585"/>
    </row>
    <row r="874" spans="1:48" ht="15.75" customHeight="1" x14ac:dyDescent="0.25">
      <c r="A874" s="533"/>
      <c r="B874" s="484"/>
      <c r="C874" s="602"/>
      <c r="D874" s="525"/>
      <c r="E874" s="518"/>
      <c r="F874" s="487"/>
      <c r="G874" s="487"/>
      <c r="H874" s="487"/>
      <c r="I874" s="515"/>
      <c r="J874" s="481"/>
      <c r="K874" s="481"/>
      <c r="L874" s="557"/>
      <c r="M874" s="512"/>
      <c r="N874" s="89">
        <f t="shared" ref="N874:T874" si="388">SUM(N869:N873)</f>
        <v>0</v>
      </c>
      <c r="O874" s="89">
        <f t="shared" si="388"/>
        <v>0</v>
      </c>
      <c r="P874" s="89">
        <f t="shared" si="388"/>
        <v>0</v>
      </c>
      <c r="Q874" s="187">
        <f>SUM(Q869:Q873)</f>
        <v>0.37791699999999995</v>
      </c>
      <c r="R874" s="186">
        <f t="shared" si="388"/>
        <v>0.90333600000000003</v>
      </c>
      <c r="S874" s="186">
        <f t="shared" si="388"/>
        <v>0</v>
      </c>
      <c r="T874" s="186">
        <f t="shared" si="388"/>
        <v>0</v>
      </c>
      <c r="U874" s="186">
        <f t="shared" ref="U874" si="389">SUM(N874:T874)</f>
        <v>1.281253</v>
      </c>
      <c r="V874" s="178" t="s">
        <v>11</v>
      </c>
      <c r="W874" s="201">
        <f>SUM(W869:W873)</f>
        <v>377.91699999999997</v>
      </c>
      <c r="X874" s="201">
        <f t="shared" ref="X874:AU874" si="390">SUM(X869:X873)</f>
        <v>0</v>
      </c>
      <c r="Y874" s="201">
        <f t="shared" si="390"/>
        <v>0</v>
      </c>
      <c r="Z874" s="201">
        <f t="shared" si="390"/>
        <v>0</v>
      </c>
      <c r="AA874" s="201">
        <f t="shared" si="390"/>
        <v>0</v>
      </c>
      <c r="AB874" s="201">
        <f t="shared" si="390"/>
        <v>0</v>
      </c>
      <c r="AC874" s="201">
        <f t="shared" si="390"/>
        <v>0</v>
      </c>
      <c r="AD874" s="201">
        <f t="shared" si="390"/>
        <v>0</v>
      </c>
      <c r="AE874" s="201">
        <f t="shared" si="390"/>
        <v>0</v>
      </c>
      <c r="AF874" s="201">
        <f t="shared" si="390"/>
        <v>0</v>
      </c>
      <c r="AG874" s="201">
        <f t="shared" si="390"/>
        <v>0</v>
      </c>
      <c r="AH874" s="202">
        <f t="shared" si="390"/>
        <v>0</v>
      </c>
      <c r="AI874" s="202">
        <f t="shared" si="390"/>
        <v>0</v>
      </c>
      <c r="AJ874" s="202">
        <f t="shared" si="390"/>
        <v>0</v>
      </c>
      <c r="AK874" s="201">
        <f t="shared" si="390"/>
        <v>0</v>
      </c>
      <c r="AL874" s="201">
        <f t="shared" si="390"/>
        <v>0</v>
      </c>
      <c r="AM874" s="201">
        <f t="shared" si="390"/>
        <v>0</v>
      </c>
      <c r="AN874" s="201">
        <f t="shared" si="390"/>
        <v>0</v>
      </c>
      <c r="AO874" s="201">
        <f t="shared" si="390"/>
        <v>0</v>
      </c>
      <c r="AP874" s="201">
        <f t="shared" si="390"/>
        <v>0</v>
      </c>
      <c r="AQ874" s="201">
        <f t="shared" si="390"/>
        <v>0</v>
      </c>
      <c r="AR874" s="201">
        <f t="shared" si="390"/>
        <v>0</v>
      </c>
      <c r="AS874" s="201">
        <f t="shared" si="390"/>
        <v>0</v>
      </c>
      <c r="AT874" s="201">
        <f t="shared" si="390"/>
        <v>0</v>
      </c>
      <c r="AU874" s="202">
        <f t="shared" si="390"/>
        <v>0</v>
      </c>
      <c r="AV874" s="333"/>
    </row>
    <row r="875" spans="1:48" ht="19.5" hidden="1" customHeight="1" x14ac:dyDescent="0.25">
      <c r="A875" s="503" t="s">
        <v>641</v>
      </c>
      <c r="B875" s="504"/>
      <c r="C875" s="504"/>
      <c r="D875" s="504"/>
      <c r="E875" s="504"/>
      <c r="F875" s="504"/>
      <c r="G875" s="504"/>
      <c r="H875" s="504"/>
      <c r="I875" s="504"/>
      <c r="J875" s="504"/>
      <c r="K875" s="504"/>
      <c r="L875" s="504"/>
      <c r="M875" s="504"/>
      <c r="N875" s="504"/>
      <c r="O875" s="504"/>
      <c r="P875" s="504"/>
      <c r="Q875" s="504"/>
      <c r="R875" s="504"/>
      <c r="S875" s="504"/>
      <c r="T875" s="504"/>
      <c r="U875" s="504"/>
      <c r="V875" s="504"/>
      <c r="W875" s="505"/>
      <c r="X875" s="505"/>
      <c r="Y875" s="505"/>
      <c r="Z875" s="505"/>
      <c r="AA875" s="505"/>
      <c r="AB875" s="505"/>
      <c r="AC875" s="505"/>
      <c r="AD875" s="505"/>
      <c r="AE875" s="505"/>
      <c r="AF875" s="505"/>
      <c r="AG875" s="505"/>
      <c r="AH875" s="505"/>
      <c r="AI875" s="505"/>
      <c r="AJ875" s="505"/>
      <c r="AK875" s="505"/>
      <c r="AL875" s="505"/>
      <c r="AM875" s="505"/>
      <c r="AN875" s="505"/>
      <c r="AO875" s="505"/>
      <c r="AP875" s="505"/>
      <c r="AQ875" s="505"/>
      <c r="AR875" s="505"/>
      <c r="AS875" s="505"/>
      <c r="AT875" s="505"/>
      <c r="AU875" s="505"/>
      <c r="AV875" s="506"/>
    </row>
    <row r="876" spans="1:48" ht="15.75" hidden="1" customHeight="1" x14ac:dyDescent="0.25">
      <c r="A876" s="527" t="s">
        <v>642</v>
      </c>
      <c r="B876" s="567"/>
      <c r="C876" s="567"/>
      <c r="D876" s="567"/>
      <c r="E876" s="567"/>
      <c r="F876" s="567"/>
      <c r="G876" s="567"/>
      <c r="H876" s="567"/>
      <c r="I876" s="567"/>
      <c r="J876" s="567"/>
      <c r="K876" s="567"/>
      <c r="L876" s="567"/>
      <c r="M876" s="567"/>
      <c r="N876" s="567"/>
      <c r="O876" s="567"/>
      <c r="P876" s="567"/>
      <c r="Q876" s="567"/>
      <c r="R876" s="567"/>
      <c r="S876" s="567"/>
      <c r="T876" s="567"/>
      <c r="U876" s="567"/>
      <c r="V876" s="568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89"/>
      <c r="AI876" s="189"/>
      <c r="AJ876" s="189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89"/>
      <c r="AV876" s="303"/>
    </row>
    <row r="877" spans="1:48" ht="15.75" hidden="1" customHeight="1" x14ac:dyDescent="0.25">
      <c r="A877" s="8"/>
      <c r="B877" s="491" t="s">
        <v>48</v>
      </c>
      <c r="C877" s="492"/>
      <c r="D877" s="492"/>
      <c r="E877" s="492"/>
      <c r="F877" s="492"/>
      <c r="G877" s="492"/>
      <c r="H877" s="492"/>
      <c r="I877" s="492"/>
      <c r="J877" s="492"/>
      <c r="K877" s="492"/>
      <c r="L877" s="492"/>
      <c r="M877" s="493"/>
      <c r="N877" s="86"/>
      <c r="O877" s="86"/>
      <c r="P877" s="86"/>
      <c r="Q877" s="86"/>
      <c r="R877" s="86"/>
      <c r="S877" s="86"/>
      <c r="T877" s="86"/>
      <c r="U877" s="86"/>
      <c r="V877" s="173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89"/>
      <c r="AI877" s="189"/>
      <c r="AJ877" s="189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89"/>
      <c r="AV877" s="303"/>
    </row>
    <row r="878" spans="1:48" ht="15.75" hidden="1" customHeight="1" x14ac:dyDescent="0.25">
      <c r="A878" s="547"/>
      <c r="B878" s="548"/>
      <c r="C878" s="548"/>
      <c r="D878" s="548"/>
      <c r="E878" s="549"/>
      <c r="F878" s="46"/>
      <c r="G878" s="46"/>
      <c r="H878" s="46"/>
      <c r="I878" s="46"/>
      <c r="J878" s="46"/>
      <c r="K878" s="46"/>
      <c r="L878" s="46"/>
      <c r="M878" s="46"/>
      <c r="N878" s="86">
        <f>N869</f>
        <v>0</v>
      </c>
      <c r="O878" s="86">
        <f t="shared" ref="O878:U878" si="391">O869</f>
        <v>0</v>
      </c>
      <c r="P878" s="86">
        <f t="shared" si="391"/>
        <v>0</v>
      </c>
      <c r="Q878" s="86">
        <f t="shared" si="391"/>
        <v>0.37791699999999995</v>
      </c>
      <c r="R878" s="86">
        <f t="shared" si="391"/>
        <v>0.90333600000000003</v>
      </c>
      <c r="S878" s="86">
        <f t="shared" si="391"/>
        <v>0</v>
      </c>
      <c r="T878" s="86">
        <f t="shared" si="391"/>
        <v>0</v>
      </c>
      <c r="U878" s="86">
        <f t="shared" si="391"/>
        <v>1.281253</v>
      </c>
      <c r="V878" s="173" t="s">
        <v>3</v>
      </c>
      <c r="W878" s="192">
        <f t="shared" ref="W878:AU882" si="392">W869</f>
        <v>377.91699999999997</v>
      </c>
      <c r="X878" s="192">
        <f t="shared" si="392"/>
        <v>0</v>
      </c>
      <c r="Y878" s="192">
        <f t="shared" si="392"/>
        <v>0</v>
      </c>
      <c r="Z878" s="192">
        <f t="shared" si="392"/>
        <v>0</v>
      </c>
      <c r="AA878" s="192">
        <f t="shared" si="392"/>
        <v>0</v>
      </c>
      <c r="AB878" s="192">
        <f t="shared" si="392"/>
        <v>0</v>
      </c>
      <c r="AC878" s="192">
        <f t="shared" si="392"/>
        <v>0</v>
      </c>
      <c r="AD878" s="192">
        <f t="shared" si="392"/>
        <v>0</v>
      </c>
      <c r="AE878" s="192">
        <f t="shared" si="392"/>
        <v>0</v>
      </c>
      <c r="AF878" s="192">
        <f t="shared" si="392"/>
        <v>0</v>
      </c>
      <c r="AG878" s="192">
        <f t="shared" si="392"/>
        <v>0</v>
      </c>
      <c r="AH878" s="86">
        <f t="shared" si="392"/>
        <v>0</v>
      </c>
      <c r="AI878" s="86">
        <f t="shared" si="392"/>
        <v>0</v>
      </c>
      <c r="AJ878" s="86">
        <f t="shared" si="392"/>
        <v>0</v>
      </c>
      <c r="AK878" s="192">
        <f t="shared" si="392"/>
        <v>0</v>
      </c>
      <c r="AL878" s="192">
        <f t="shared" si="392"/>
        <v>0</v>
      </c>
      <c r="AM878" s="192">
        <f t="shared" si="392"/>
        <v>0</v>
      </c>
      <c r="AN878" s="192">
        <f t="shared" si="392"/>
        <v>0</v>
      </c>
      <c r="AO878" s="192">
        <f t="shared" si="392"/>
        <v>0</v>
      </c>
      <c r="AP878" s="192">
        <f t="shared" si="392"/>
        <v>0</v>
      </c>
      <c r="AQ878" s="192">
        <f t="shared" si="392"/>
        <v>0</v>
      </c>
      <c r="AR878" s="192">
        <f t="shared" si="392"/>
        <v>0</v>
      </c>
      <c r="AS878" s="192">
        <f t="shared" si="392"/>
        <v>0</v>
      </c>
      <c r="AT878" s="192">
        <f t="shared" si="392"/>
        <v>0</v>
      </c>
      <c r="AU878" s="86">
        <f t="shared" si="392"/>
        <v>0</v>
      </c>
      <c r="AV878" s="303"/>
    </row>
    <row r="879" spans="1:48" hidden="1" x14ac:dyDescent="0.25">
      <c r="A879" s="550"/>
      <c r="B879" s="551"/>
      <c r="C879" s="551"/>
      <c r="D879" s="551"/>
      <c r="E879" s="552"/>
      <c r="F879" s="46"/>
      <c r="G879" s="46"/>
      <c r="H879" s="46"/>
      <c r="I879" s="46"/>
      <c r="J879" s="46"/>
      <c r="K879" s="46"/>
      <c r="L879" s="46"/>
      <c r="M879" s="46"/>
      <c r="N879" s="86">
        <f t="shared" ref="N879:U883" si="393">N870</f>
        <v>0</v>
      </c>
      <c r="O879" s="86">
        <f t="shared" si="393"/>
        <v>0</v>
      </c>
      <c r="P879" s="86">
        <f t="shared" si="393"/>
        <v>0</v>
      </c>
      <c r="Q879" s="86">
        <f t="shared" si="393"/>
        <v>0</v>
      </c>
      <c r="R879" s="86">
        <f t="shared" si="393"/>
        <v>0</v>
      </c>
      <c r="S879" s="86">
        <f t="shared" si="393"/>
        <v>0</v>
      </c>
      <c r="T879" s="86">
        <f t="shared" si="393"/>
        <v>0</v>
      </c>
      <c r="U879" s="86">
        <f t="shared" si="393"/>
        <v>0</v>
      </c>
      <c r="V879" s="173" t="s">
        <v>8</v>
      </c>
      <c r="W879" s="192">
        <f t="shared" si="392"/>
        <v>0</v>
      </c>
      <c r="X879" s="192">
        <f t="shared" si="392"/>
        <v>0</v>
      </c>
      <c r="Y879" s="192">
        <f t="shared" si="392"/>
        <v>0</v>
      </c>
      <c r="Z879" s="192">
        <f t="shared" si="392"/>
        <v>0</v>
      </c>
      <c r="AA879" s="192">
        <f t="shared" si="392"/>
        <v>0</v>
      </c>
      <c r="AB879" s="192">
        <f t="shared" si="392"/>
        <v>0</v>
      </c>
      <c r="AC879" s="192">
        <f t="shared" si="392"/>
        <v>0</v>
      </c>
      <c r="AD879" s="192">
        <f t="shared" si="392"/>
        <v>0</v>
      </c>
      <c r="AE879" s="192">
        <f t="shared" si="392"/>
        <v>0</v>
      </c>
      <c r="AF879" s="192">
        <f t="shared" si="392"/>
        <v>0</v>
      </c>
      <c r="AG879" s="192">
        <f t="shared" si="392"/>
        <v>0</v>
      </c>
      <c r="AH879" s="86">
        <f t="shared" si="392"/>
        <v>0</v>
      </c>
      <c r="AI879" s="86">
        <f t="shared" si="392"/>
        <v>0</v>
      </c>
      <c r="AJ879" s="86">
        <f t="shared" si="392"/>
        <v>0</v>
      </c>
      <c r="AK879" s="192">
        <f t="shared" si="392"/>
        <v>0</v>
      </c>
      <c r="AL879" s="192">
        <f t="shared" si="392"/>
        <v>0</v>
      </c>
      <c r="AM879" s="192">
        <f t="shared" si="392"/>
        <v>0</v>
      </c>
      <c r="AN879" s="192">
        <f t="shared" si="392"/>
        <v>0</v>
      </c>
      <c r="AO879" s="192">
        <f t="shared" si="392"/>
        <v>0</v>
      </c>
      <c r="AP879" s="192">
        <f t="shared" si="392"/>
        <v>0</v>
      </c>
      <c r="AQ879" s="192">
        <f t="shared" si="392"/>
        <v>0</v>
      </c>
      <c r="AR879" s="192">
        <f t="shared" si="392"/>
        <v>0</v>
      </c>
      <c r="AS879" s="192">
        <f t="shared" si="392"/>
        <v>0</v>
      </c>
      <c r="AT879" s="192">
        <f t="shared" si="392"/>
        <v>0</v>
      </c>
      <c r="AU879" s="86">
        <f t="shared" si="392"/>
        <v>0</v>
      </c>
      <c r="AV879" s="303"/>
    </row>
    <row r="880" spans="1:48" ht="31.5" hidden="1" x14ac:dyDescent="0.25">
      <c r="A880" s="550"/>
      <c r="B880" s="551"/>
      <c r="C880" s="551"/>
      <c r="D880" s="551"/>
      <c r="E880" s="552"/>
      <c r="F880" s="46"/>
      <c r="G880" s="46"/>
      <c r="H880" s="46"/>
      <c r="I880" s="46"/>
      <c r="J880" s="46"/>
      <c r="K880" s="46"/>
      <c r="L880" s="46"/>
      <c r="M880" s="46"/>
      <c r="N880" s="86">
        <f t="shared" si="393"/>
        <v>0</v>
      </c>
      <c r="O880" s="86">
        <f t="shared" si="393"/>
        <v>0</v>
      </c>
      <c r="P880" s="86">
        <f t="shared" si="393"/>
        <v>0</v>
      </c>
      <c r="Q880" s="86">
        <f t="shared" si="393"/>
        <v>0</v>
      </c>
      <c r="R880" s="86">
        <f t="shared" si="393"/>
        <v>0</v>
      </c>
      <c r="S880" s="86">
        <f t="shared" si="393"/>
        <v>0</v>
      </c>
      <c r="T880" s="86">
        <f t="shared" si="393"/>
        <v>0</v>
      </c>
      <c r="U880" s="86">
        <f t="shared" si="393"/>
        <v>0</v>
      </c>
      <c r="V880" s="173" t="s">
        <v>50</v>
      </c>
      <c r="W880" s="192">
        <f t="shared" si="392"/>
        <v>0</v>
      </c>
      <c r="X880" s="192">
        <f t="shared" si="392"/>
        <v>0</v>
      </c>
      <c r="Y880" s="192">
        <f t="shared" si="392"/>
        <v>0</v>
      </c>
      <c r="Z880" s="192">
        <f t="shared" si="392"/>
        <v>0</v>
      </c>
      <c r="AA880" s="192">
        <f t="shared" si="392"/>
        <v>0</v>
      </c>
      <c r="AB880" s="192">
        <f t="shared" si="392"/>
        <v>0</v>
      </c>
      <c r="AC880" s="192">
        <f t="shared" si="392"/>
        <v>0</v>
      </c>
      <c r="AD880" s="192">
        <f t="shared" si="392"/>
        <v>0</v>
      </c>
      <c r="AE880" s="192">
        <f t="shared" si="392"/>
        <v>0</v>
      </c>
      <c r="AF880" s="192">
        <f t="shared" si="392"/>
        <v>0</v>
      </c>
      <c r="AG880" s="192">
        <f t="shared" si="392"/>
        <v>0</v>
      </c>
      <c r="AH880" s="86">
        <f t="shared" si="392"/>
        <v>0</v>
      </c>
      <c r="AI880" s="86">
        <f t="shared" si="392"/>
        <v>0</v>
      </c>
      <c r="AJ880" s="86">
        <f t="shared" si="392"/>
        <v>0</v>
      </c>
      <c r="AK880" s="192">
        <f t="shared" si="392"/>
        <v>0</v>
      </c>
      <c r="AL880" s="192">
        <f t="shared" si="392"/>
        <v>0</v>
      </c>
      <c r="AM880" s="192">
        <f t="shared" si="392"/>
        <v>0</v>
      </c>
      <c r="AN880" s="192">
        <f t="shared" si="392"/>
        <v>0</v>
      </c>
      <c r="AO880" s="192">
        <f t="shared" si="392"/>
        <v>0</v>
      </c>
      <c r="AP880" s="192">
        <f t="shared" si="392"/>
        <v>0</v>
      </c>
      <c r="AQ880" s="192">
        <f t="shared" si="392"/>
        <v>0</v>
      </c>
      <c r="AR880" s="192">
        <f t="shared" si="392"/>
        <v>0</v>
      </c>
      <c r="AS880" s="192">
        <f t="shared" si="392"/>
        <v>0</v>
      </c>
      <c r="AT880" s="192">
        <f t="shared" si="392"/>
        <v>0</v>
      </c>
      <c r="AU880" s="86">
        <f t="shared" si="392"/>
        <v>0</v>
      </c>
      <c r="AV880" s="303"/>
    </row>
    <row r="881" spans="1:48" hidden="1" x14ac:dyDescent="0.25">
      <c r="A881" s="550"/>
      <c r="B881" s="551"/>
      <c r="C881" s="551"/>
      <c r="D881" s="551"/>
      <c r="E881" s="552"/>
      <c r="F881" s="46"/>
      <c r="G881" s="46"/>
      <c r="H881" s="46"/>
      <c r="I881" s="46"/>
      <c r="J881" s="46"/>
      <c r="K881" s="46"/>
      <c r="L881" s="46"/>
      <c r="M881" s="46"/>
      <c r="N881" s="86">
        <f t="shared" si="393"/>
        <v>0</v>
      </c>
      <c r="O881" s="86">
        <f t="shared" si="393"/>
        <v>0</v>
      </c>
      <c r="P881" s="86">
        <f t="shared" si="393"/>
        <v>0</v>
      </c>
      <c r="Q881" s="86">
        <f t="shared" si="393"/>
        <v>0</v>
      </c>
      <c r="R881" s="86">
        <f t="shared" si="393"/>
        <v>0</v>
      </c>
      <c r="S881" s="86">
        <f t="shared" si="393"/>
        <v>0</v>
      </c>
      <c r="T881" s="86">
        <f t="shared" si="393"/>
        <v>0</v>
      </c>
      <c r="U881" s="86">
        <f t="shared" si="393"/>
        <v>0</v>
      </c>
      <c r="V881" s="173" t="s">
        <v>51</v>
      </c>
      <c r="W881" s="192">
        <f t="shared" si="392"/>
        <v>0</v>
      </c>
      <c r="X881" s="192">
        <f t="shared" si="392"/>
        <v>0</v>
      </c>
      <c r="Y881" s="192">
        <f t="shared" si="392"/>
        <v>0</v>
      </c>
      <c r="Z881" s="192">
        <f t="shared" si="392"/>
        <v>0</v>
      </c>
      <c r="AA881" s="192">
        <f t="shared" si="392"/>
        <v>0</v>
      </c>
      <c r="AB881" s="192">
        <f t="shared" si="392"/>
        <v>0</v>
      </c>
      <c r="AC881" s="192">
        <f t="shared" si="392"/>
        <v>0</v>
      </c>
      <c r="AD881" s="192">
        <f t="shared" si="392"/>
        <v>0</v>
      </c>
      <c r="AE881" s="192">
        <f t="shared" si="392"/>
        <v>0</v>
      </c>
      <c r="AF881" s="192">
        <f t="shared" si="392"/>
        <v>0</v>
      </c>
      <c r="AG881" s="192">
        <f t="shared" si="392"/>
        <v>0</v>
      </c>
      <c r="AH881" s="86">
        <f t="shared" si="392"/>
        <v>0</v>
      </c>
      <c r="AI881" s="86">
        <f t="shared" si="392"/>
        <v>0</v>
      </c>
      <c r="AJ881" s="86">
        <f t="shared" si="392"/>
        <v>0</v>
      </c>
      <c r="AK881" s="192">
        <f t="shared" si="392"/>
        <v>0</v>
      </c>
      <c r="AL881" s="192">
        <f t="shared" si="392"/>
        <v>0</v>
      </c>
      <c r="AM881" s="192">
        <f t="shared" si="392"/>
        <v>0</v>
      </c>
      <c r="AN881" s="192">
        <f t="shared" si="392"/>
        <v>0</v>
      </c>
      <c r="AO881" s="192">
        <f t="shared" si="392"/>
        <v>0</v>
      </c>
      <c r="AP881" s="192">
        <f t="shared" si="392"/>
        <v>0</v>
      </c>
      <c r="AQ881" s="192">
        <f t="shared" si="392"/>
        <v>0</v>
      </c>
      <c r="AR881" s="192">
        <f t="shared" si="392"/>
        <v>0</v>
      </c>
      <c r="AS881" s="192">
        <f t="shared" si="392"/>
        <v>0</v>
      </c>
      <c r="AT881" s="192">
        <f t="shared" si="392"/>
        <v>0</v>
      </c>
      <c r="AU881" s="86">
        <f t="shared" si="392"/>
        <v>0</v>
      </c>
      <c r="AV881" s="303"/>
    </row>
    <row r="882" spans="1:48" hidden="1" x14ac:dyDescent="0.25">
      <c r="A882" s="550"/>
      <c r="B882" s="551"/>
      <c r="C882" s="551"/>
      <c r="D882" s="551"/>
      <c r="E882" s="552"/>
      <c r="F882" s="46"/>
      <c r="G882" s="46"/>
      <c r="H882" s="46"/>
      <c r="I882" s="46"/>
      <c r="J882" s="46"/>
      <c r="K882" s="46"/>
      <c r="L882" s="46"/>
      <c r="M882" s="46"/>
      <c r="N882" s="86">
        <f t="shared" si="393"/>
        <v>0</v>
      </c>
      <c r="O882" s="86">
        <f t="shared" si="393"/>
        <v>0</v>
      </c>
      <c r="P882" s="86">
        <f t="shared" si="393"/>
        <v>0</v>
      </c>
      <c r="Q882" s="86">
        <f t="shared" si="393"/>
        <v>0</v>
      </c>
      <c r="R882" s="86">
        <f t="shared" si="393"/>
        <v>0</v>
      </c>
      <c r="S882" s="86">
        <f t="shared" si="393"/>
        <v>0</v>
      </c>
      <c r="T882" s="86">
        <f t="shared" si="393"/>
        <v>0</v>
      </c>
      <c r="U882" s="86">
        <f t="shared" si="393"/>
        <v>0</v>
      </c>
      <c r="V882" s="173" t="s">
        <v>52</v>
      </c>
      <c r="W882" s="192">
        <f t="shared" si="392"/>
        <v>0</v>
      </c>
      <c r="X882" s="192">
        <f t="shared" si="392"/>
        <v>0</v>
      </c>
      <c r="Y882" s="192">
        <f t="shared" si="392"/>
        <v>0</v>
      </c>
      <c r="Z882" s="192">
        <f t="shared" si="392"/>
        <v>0</v>
      </c>
      <c r="AA882" s="192">
        <f t="shared" si="392"/>
        <v>0</v>
      </c>
      <c r="AB882" s="192">
        <f t="shared" si="392"/>
        <v>0</v>
      </c>
      <c r="AC882" s="192">
        <f t="shared" si="392"/>
        <v>0</v>
      </c>
      <c r="AD882" s="192">
        <f t="shared" si="392"/>
        <v>0</v>
      </c>
      <c r="AE882" s="192">
        <f t="shared" si="392"/>
        <v>0</v>
      </c>
      <c r="AF882" s="192">
        <f t="shared" si="392"/>
        <v>0</v>
      </c>
      <c r="AG882" s="192">
        <f t="shared" si="392"/>
        <v>0</v>
      </c>
      <c r="AH882" s="86">
        <f t="shared" si="392"/>
        <v>0</v>
      </c>
      <c r="AI882" s="86">
        <f t="shared" si="392"/>
        <v>0</v>
      </c>
      <c r="AJ882" s="86">
        <f t="shared" si="392"/>
        <v>0</v>
      </c>
      <c r="AK882" s="192">
        <f t="shared" si="392"/>
        <v>0</v>
      </c>
      <c r="AL882" s="192">
        <f t="shared" si="392"/>
        <v>0</v>
      </c>
      <c r="AM882" s="192">
        <f t="shared" si="392"/>
        <v>0</v>
      </c>
      <c r="AN882" s="192">
        <f t="shared" si="392"/>
        <v>0</v>
      </c>
      <c r="AO882" s="192">
        <f t="shared" si="392"/>
        <v>0</v>
      </c>
      <c r="AP882" s="192">
        <f t="shared" si="392"/>
        <v>0</v>
      </c>
      <c r="AQ882" s="192">
        <f t="shared" si="392"/>
        <v>0</v>
      </c>
      <c r="AR882" s="192">
        <f t="shared" si="392"/>
        <v>0</v>
      </c>
      <c r="AS882" s="192">
        <f t="shared" si="392"/>
        <v>0</v>
      </c>
      <c r="AT882" s="192">
        <f t="shared" si="392"/>
        <v>0</v>
      </c>
      <c r="AU882" s="86">
        <f t="shared" si="392"/>
        <v>0</v>
      </c>
      <c r="AV882" s="303"/>
    </row>
    <row r="883" spans="1:48" hidden="1" x14ac:dyDescent="0.25">
      <c r="A883" s="553"/>
      <c r="B883" s="554"/>
      <c r="C883" s="554"/>
      <c r="D883" s="554"/>
      <c r="E883" s="555"/>
      <c r="F883" s="46"/>
      <c r="G883" s="46"/>
      <c r="H883" s="46"/>
      <c r="I883" s="46"/>
      <c r="J883" s="46"/>
      <c r="K883" s="46"/>
      <c r="L883" s="98">
        <f>L869</f>
        <v>1.2809999999999999</v>
      </c>
      <c r="M883" s="98">
        <f>M869</f>
        <v>1.281253</v>
      </c>
      <c r="N883" s="86">
        <f t="shared" si="393"/>
        <v>0</v>
      </c>
      <c r="O883" s="86">
        <f t="shared" si="393"/>
        <v>0</v>
      </c>
      <c r="P883" s="86">
        <f t="shared" si="393"/>
        <v>0</v>
      </c>
      <c r="Q883" s="187">
        <f>SUM(Q878:Q882)</f>
        <v>0.37791699999999995</v>
      </c>
      <c r="R883" s="186">
        <f t="shared" si="393"/>
        <v>0.90333600000000003</v>
      </c>
      <c r="S883" s="186">
        <f t="shared" si="393"/>
        <v>0</v>
      </c>
      <c r="T883" s="186">
        <f t="shared" si="393"/>
        <v>0</v>
      </c>
      <c r="U883" s="186">
        <f t="shared" si="393"/>
        <v>1.281253</v>
      </c>
      <c r="V883" s="178" t="s">
        <v>11</v>
      </c>
      <c r="W883" s="201">
        <f>SUM(W878:W882)</f>
        <v>377.91699999999997</v>
      </c>
      <c r="X883" s="201">
        <f t="shared" ref="X883:AU883" si="394">SUM(X878:X882)</f>
        <v>0</v>
      </c>
      <c r="Y883" s="201">
        <f t="shared" si="394"/>
        <v>0</v>
      </c>
      <c r="Z883" s="201">
        <f t="shared" si="394"/>
        <v>0</v>
      </c>
      <c r="AA883" s="201">
        <f t="shared" si="394"/>
        <v>0</v>
      </c>
      <c r="AB883" s="201">
        <f t="shared" si="394"/>
        <v>0</v>
      </c>
      <c r="AC883" s="201">
        <f t="shared" si="394"/>
        <v>0</v>
      </c>
      <c r="AD883" s="201">
        <f t="shared" si="394"/>
        <v>0</v>
      </c>
      <c r="AE883" s="201">
        <f t="shared" si="394"/>
        <v>0</v>
      </c>
      <c r="AF883" s="201">
        <f t="shared" si="394"/>
        <v>0</v>
      </c>
      <c r="AG883" s="201">
        <f t="shared" si="394"/>
        <v>0</v>
      </c>
      <c r="AH883" s="202">
        <f t="shared" si="394"/>
        <v>0</v>
      </c>
      <c r="AI883" s="202">
        <f t="shared" si="394"/>
        <v>0</v>
      </c>
      <c r="AJ883" s="202">
        <f t="shared" si="394"/>
        <v>0</v>
      </c>
      <c r="AK883" s="201">
        <f t="shared" si="394"/>
        <v>0</v>
      </c>
      <c r="AL883" s="201">
        <f t="shared" si="394"/>
        <v>0</v>
      </c>
      <c r="AM883" s="201">
        <f t="shared" si="394"/>
        <v>0</v>
      </c>
      <c r="AN883" s="201">
        <f t="shared" si="394"/>
        <v>0</v>
      </c>
      <c r="AO883" s="201">
        <f t="shared" si="394"/>
        <v>0</v>
      </c>
      <c r="AP883" s="201">
        <f t="shared" si="394"/>
        <v>0</v>
      </c>
      <c r="AQ883" s="201">
        <f t="shared" si="394"/>
        <v>0</v>
      </c>
      <c r="AR883" s="201">
        <f t="shared" si="394"/>
        <v>0</v>
      </c>
      <c r="AS883" s="201">
        <f t="shared" si="394"/>
        <v>0</v>
      </c>
      <c r="AT883" s="201">
        <f t="shared" si="394"/>
        <v>0</v>
      </c>
      <c r="AU883" s="202">
        <f t="shared" si="394"/>
        <v>0</v>
      </c>
      <c r="AV883" s="333"/>
    </row>
    <row r="884" spans="1:48" hidden="1" x14ac:dyDescent="0.25">
      <c r="A884" s="594" t="s">
        <v>922</v>
      </c>
      <c r="B884" s="447"/>
      <c r="C884" s="447"/>
      <c r="D884" s="447"/>
      <c r="E884" s="447"/>
      <c r="F884" s="447"/>
      <c r="G884" s="447"/>
      <c r="H884" s="447"/>
      <c r="I884" s="447"/>
      <c r="J884" s="447"/>
      <c r="K884" s="447"/>
      <c r="L884" s="447"/>
      <c r="M884" s="447"/>
      <c r="N884" s="447"/>
      <c r="O884" s="447"/>
      <c r="P884" s="447"/>
      <c r="Q884" s="447"/>
      <c r="R884" s="447"/>
      <c r="S884" s="447"/>
      <c r="T884" s="447"/>
      <c r="U884" s="447"/>
      <c r="V884" s="447"/>
      <c r="W884" s="447"/>
      <c r="X884" s="447"/>
      <c r="Y884" s="447"/>
      <c r="Z884" s="447"/>
      <c r="AA884" s="447"/>
      <c r="AB884" s="447"/>
      <c r="AC884" s="447"/>
      <c r="AD884" s="447"/>
      <c r="AE884" s="447"/>
      <c r="AF884" s="447"/>
      <c r="AG884" s="447"/>
      <c r="AH884" s="447"/>
      <c r="AI884" s="447"/>
      <c r="AJ884" s="447"/>
      <c r="AK884" s="447"/>
      <c r="AL884" s="447"/>
      <c r="AM884" s="447"/>
      <c r="AN884" s="447"/>
      <c r="AO884" s="447"/>
      <c r="AP884" s="447"/>
      <c r="AQ884" s="447"/>
      <c r="AR884" s="447"/>
      <c r="AS884" s="447"/>
      <c r="AT884" s="447"/>
      <c r="AU884" s="447"/>
      <c r="AV884" s="448"/>
    </row>
    <row r="885" spans="1:48" hidden="1" x14ac:dyDescent="0.25">
      <c r="A885" s="591" t="s">
        <v>923</v>
      </c>
      <c r="B885" s="399"/>
      <c r="C885" s="399"/>
      <c r="D885" s="399"/>
      <c r="E885" s="399"/>
      <c r="F885" s="399"/>
      <c r="G885" s="399"/>
      <c r="H885" s="399"/>
      <c r="I885" s="399"/>
      <c r="J885" s="399"/>
      <c r="K885" s="399"/>
      <c r="L885" s="399"/>
      <c r="M885" s="399"/>
      <c r="N885" s="399"/>
      <c r="O885" s="399"/>
      <c r="P885" s="399"/>
      <c r="Q885" s="399"/>
      <c r="R885" s="399"/>
      <c r="S885" s="399"/>
      <c r="T885" s="399"/>
      <c r="U885" s="399"/>
      <c r="V885" s="399"/>
      <c r="W885" s="399"/>
      <c r="X885" s="399"/>
      <c r="Y885" s="399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  <c r="AS885" s="399"/>
      <c r="AT885" s="399"/>
      <c r="AU885" s="399"/>
      <c r="AV885" s="592"/>
    </row>
    <row r="886" spans="1:48" hidden="1" x14ac:dyDescent="0.25">
      <c r="A886" s="593" t="s">
        <v>924</v>
      </c>
      <c r="B886" s="450"/>
      <c r="C886" s="450"/>
      <c r="D886" s="450"/>
      <c r="E886" s="450"/>
      <c r="F886" s="450"/>
      <c r="G886" s="450"/>
      <c r="H886" s="450"/>
      <c r="I886" s="450"/>
      <c r="J886" s="450"/>
      <c r="K886" s="450"/>
      <c r="L886" s="450"/>
      <c r="M886" s="450"/>
      <c r="N886" s="450"/>
      <c r="O886" s="450"/>
      <c r="P886" s="450"/>
      <c r="Q886" s="450"/>
      <c r="R886" s="450"/>
      <c r="S886" s="450"/>
      <c r="T886" s="450"/>
      <c r="U886" s="450"/>
      <c r="V886" s="450"/>
      <c r="W886" s="450"/>
      <c r="X886" s="450"/>
      <c r="Y886" s="450"/>
      <c r="Z886" s="450"/>
      <c r="AA886" s="450"/>
      <c r="AB886" s="450"/>
      <c r="AC886" s="450"/>
      <c r="AD886" s="450"/>
      <c r="AE886" s="450"/>
      <c r="AF886" s="450"/>
      <c r="AG886" s="450"/>
      <c r="AH886" s="450"/>
      <c r="AI886" s="450"/>
      <c r="AJ886" s="450"/>
      <c r="AK886" s="450"/>
      <c r="AL886" s="450"/>
      <c r="AM886" s="450"/>
      <c r="AN886" s="450"/>
      <c r="AO886" s="450"/>
      <c r="AP886" s="450"/>
      <c r="AQ886" s="450"/>
      <c r="AR886" s="450"/>
      <c r="AS886" s="450"/>
      <c r="AT886" s="450"/>
      <c r="AU886" s="450"/>
      <c r="AV886" s="451"/>
    </row>
    <row r="887" spans="1:48" ht="19.5" hidden="1" customHeight="1" x14ac:dyDescent="0.25">
      <c r="A887" s="503" t="s">
        <v>626</v>
      </c>
      <c r="B887" s="504"/>
      <c r="C887" s="504"/>
      <c r="D887" s="504"/>
      <c r="E887" s="504"/>
      <c r="F887" s="504"/>
      <c r="G887" s="504"/>
      <c r="H887" s="504"/>
      <c r="I887" s="504"/>
      <c r="J887" s="504"/>
      <c r="K887" s="504"/>
      <c r="L887" s="504"/>
      <c r="M887" s="504"/>
      <c r="N887" s="504"/>
      <c r="O887" s="504"/>
      <c r="P887" s="504"/>
      <c r="Q887" s="504"/>
      <c r="R887" s="504"/>
      <c r="S887" s="504"/>
      <c r="T887" s="504"/>
      <c r="U887" s="504"/>
      <c r="V887" s="504"/>
      <c r="W887" s="505"/>
      <c r="X887" s="505"/>
      <c r="Y887" s="505"/>
      <c r="Z887" s="505"/>
      <c r="AA887" s="505"/>
      <c r="AB887" s="505"/>
      <c r="AC887" s="505"/>
      <c r="AD887" s="505"/>
      <c r="AE887" s="505"/>
      <c r="AF887" s="505"/>
      <c r="AG887" s="505"/>
      <c r="AH887" s="505"/>
      <c r="AI887" s="505"/>
      <c r="AJ887" s="505"/>
      <c r="AK887" s="505"/>
      <c r="AL887" s="505"/>
      <c r="AM887" s="505"/>
      <c r="AN887" s="505"/>
      <c r="AO887" s="505"/>
      <c r="AP887" s="505"/>
      <c r="AQ887" s="505"/>
      <c r="AR887" s="505"/>
      <c r="AS887" s="505"/>
      <c r="AT887" s="505"/>
      <c r="AU887" s="505"/>
      <c r="AV887" s="506"/>
    </row>
    <row r="888" spans="1:48" ht="15.75" hidden="1" customHeight="1" x14ac:dyDescent="0.25">
      <c r="A888" s="527" t="s">
        <v>642</v>
      </c>
      <c r="B888" s="567"/>
      <c r="C888" s="567"/>
      <c r="D888" s="567"/>
      <c r="E888" s="567"/>
      <c r="F888" s="567"/>
      <c r="G888" s="567"/>
      <c r="H888" s="567"/>
      <c r="I888" s="567"/>
      <c r="J888" s="567"/>
      <c r="K888" s="567"/>
      <c r="L888" s="567"/>
      <c r="M888" s="567"/>
      <c r="N888" s="567"/>
      <c r="O888" s="567"/>
      <c r="P888" s="567"/>
      <c r="Q888" s="567"/>
      <c r="R888" s="567"/>
      <c r="S888" s="567"/>
      <c r="T888" s="567"/>
      <c r="U888" s="567"/>
      <c r="V888" s="568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89"/>
      <c r="AI888" s="189"/>
      <c r="AJ888" s="189"/>
      <c r="AK888" s="191"/>
      <c r="AL888" s="191"/>
      <c r="AM888" s="191"/>
      <c r="AN888" s="191"/>
      <c r="AO888" s="191"/>
      <c r="AP888" s="191"/>
      <c r="AQ888" s="191"/>
      <c r="AR888" s="191"/>
      <c r="AS888" s="191"/>
      <c r="AT888" s="191"/>
      <c r="AU888" s="189"/>
      <c r="AV888" s="303"/>
    </row>
    <row r="889" spans="1:48" ht="19.5" hidden="1" customHeight="1" x14ac:dyDescent="0.25">
      <c r="A889" s="503" t="s">
        <v>641</v>
      </c>
      <c r="B889" s="504"/>
      <c r="C889" s="504"/>
      <c r="D889" s="504"/>
      <c r="E889" s="504"/>
      <c r="F889" s="504"/>
      <c r="G889" s="504"/>
      <c r="H889" s="504"/>
      <c r="I889" s="504"/>
      <c r="J889" s="504"/>
      <c r="K889" s="504"/>
      <c r="L889" s="504"/>
      <c r="M889" s="504"/>
      <c r="N889" s="504"/>
      <c r="O889" s="504"/>
      <c r="P889" s="504"/>
      <c r="Q889" s="504"/>
      <c r="R889" s="504"/>
      <c r="S889" s="504"/>
      <c r="T889" s="504"/>
      <c r="U889" s="504"/>
      <c r="V889" s="504"/>
      <c r="W889" s="505"/>
      <c r="X889" s="505"/>
      <c r="Y889" s="505"/>
      <c r="Z889" s="505"/>
      <c r="AA889" s="505"/>
      <c r="AB889" s="505"/>
      <c r="AC889" s="505"/>
      <c r="AD889" s="505"/>
      <c r="AE889" s="505"/>
      <c r="AF889" s="505"/>
      <c r="AG889" s="505"/>
      <c r="AH889" s="505"/>
      <c r="AI889" s="505"/>
      <c r="AJ889" s="505"/>
      <c r="AK889" s="505"/>
      <c r="AL889" s="505"/>
      <c r="AM889" s="505"/>
      <c r="AN889" s="505"/>
      <c r="AO889" s="505"/>
      <c r="AP889" s="505"/>
      <c r="AQ889" s="505"/>
      <c r="AR889" s="505"/>
      <c r="AS889" s="505"/>
      <c r="AT889" s="505"/>
      <c r="AU889" s="505"/>
      <c r="AV889" s="506"/>
    </row>
    <row r="890" spans="1:48" ht="15.75" hidden="1" customHeight="1" x14ac:dyDescent="0.25">
      <c r="A890" s="527" t="s">
        <v>642</v>
      </c>
      <c r="B890" s="567"/>
      <c r="C890" s="567"/>
      <c r="D890" s="567"/>
      <c r="E890" s="567"/>
      <c r="F890" s="567"/>
      <c r="G890" s="567"/>
      <c r="H890" s="567"/>
      <c r="I890" s="567"/>
      <c r="J890" s="567"/>
      <c r="K890" s="567"/>
      <c r="L890" s="567"/>
      <c r="M890" s="567"/>
      <c r="N890" s="567"/>
      <c r="O890" s="567"/>
      <c r="P890" s="567"/>
      <c r="Q890" s="567"/>
      <c r="R890" s="567"/>
      <c r="S890" s="567"/>
      <c r="T890" s="567"/>
      <c r="U890" s="567"/>
      <c r="V890" s="568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89"/>
      <c r="AI890" s="189"/>
      <c r="AJ890" s="189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89"/>
      <c r="AV890" s="303"/>
    </row>
    <row r="891" spans="1:48" ht="15.75" hidden="1" customHeight="1" x14ac:dyDescent="0.25">
      <c r="A891" s="8"/>
      <c r="B891" s="491" t="s">
        <v>49</v>
      </c>
      <c r="C891" s="492"/>
      <c r="D891" s="492"/>
      <c r="E891" s="492"/>
      <c r="F891" s="492"/>
      <c r="G891" s="492"/>
      <c r="H891" s="492"/>
      <c r="I891" s="492"/>
      <c r="J891" s="492"/>
      <c r="K891" s="492"/>
      <c r="L891" s="492"/>
      <c r="M891" s="493"/>
      <c r="N891" s="86">
        <v>0</v>
      </c>
      <c r="O891" s="86">
        <v>0</v>
      </c>
      <c r="P891" s="86">
        <v>0</v>
      </c>
      <c r="Q891" s="86"/>
      <c r="R891" s="86">
        <v>0</v>
      </c>
      <c r="S891" s="86">
        <v>0</v>
      </c>
      <c r="T891" s="86">
        <v>0</v>
      </c>
      <c r="U891" s="86">
        <v>0</v>
      </c>
      <c r="V891" s="173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89"/>
      <c r="AI891" s="189"/>
      <c r="AJ891" s="189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89"/>
      <c r="AV891" s="303"/>
    </row>
    <row r="892" spans="1:48" ht="15.75" hidden="1" customHeight="1" x14ac:dyDescent="0.25">
      <c r="A892" s="547"/>
      <c r="B892" s="548"/>
      <c r="C892" s="548"/>
      <c r="D892" s="548"/>
      <c r="E892" s="549"/>
      <c r="F892" s="46"/>
      <c r="G892" s="46"/>
      <c r="H892" s="46"/>
      <c r="I892" s="46"/>
      <c r="J892" s="46"/>
      <c r="K892" s="46"/>
      <c r="L892" s="46"/>
      <c r="M892" s="46"/>
      <c r="N892" s="86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173" t="s">
        <v>3</v>
      </c>
      <c r="W892" s="192">
        <v>0</v>
      </c>
      <c r="X892" s="192">
        <v>0</v>
      </c>
      <c r="Y892" s="192">
        <v>0</v>
      </c>
      <c r="Z892" s="192">
        <v>0</v>
      </c>
      <c r="AA892" s="192">
        <v>0</v>
      </c>
      <c r="AB892" s="192">
        <v>0</v>
      </c>
      <c r="AC892" s="192">
        <v>0</v>
      </c>
      <c r="AD892" s="192">
        <v>0</v>
      </c>
      <c r="AE892" s="192">
        <v>0</v>
      </c>
      <c r="AF892" s="192">
        <v>0</v>
      </c>
      <c r="AG892" s="192">
        <v>0</v>
      </c>
      <c r="AH892" s="86">
        <v>0</v>
      </c>
      <c r="AI892" s="86">
        <v>0</v>
      </c>
      <c r="AJ892" s="86">
        <v>0</v>
      </c>
      <c r="AK892" s="192">
        <v>0</v>
      </c>
      <c r="AL892" s="192">
        <v>0</v>
      </c>
      <c r="AM892" s="192">
        <v>0</v>
      </c>
      <c r="AN892" s="192">
        <v>0</v>
      </c>
      <c r="AO892" s="192">
        <v>0</v>
      </c>
      <c r="AP892" s="192">
        <v>0</v>
      </c>
      <c r="AQ892" s="192">
        <v>0</v>
      </c>
      <c r="AR892" s="192">
        <v>0</v>
      </c>
      <c r="AS892" s="192">
        <v>0</v>
      </c>
      <c r="AT892" s="192">
        <v>0</v>
      </c>
      <c r="AU892" s="86">
        <v>0</v>
      </c>
      <c r="AV892" s="303"/>
    </row>
    <row r="893" spans="1:48" ht="15.75" hidden="1" customHeight="1" x14ac:dyDescent="0.25">
      <c r="A893" s="550"/>
      <c r="B893" s="551"/>
      <c r="C893" s="551"/>
      <c r="D893" s="551"/>
      <c r="E893" s="552"/>
      <c r="F893" s="46"/>
      <c r="G893" s="46"/>
      <c r="H893" s="46"/>
      <c r="I893" s="46"/>
      <c r="J893" s="46"/>
      <c r="K893" s="46"/>
      <c r="L893" s="46"/>
      <c r="M893" s="46"/>
      <c r="N893" s="86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173" t="s">
        <v>8</v>
      </c>
      <c r="W893" s="192">
        <v>0</v>
      </c>
      <c r="X893" s="192">
        <v>0</v>
      </c>
      <c r="Y893" s="192">
        <v>0</v>
      </c>
      <c r="Z893" s="192">
        <v>0</v>
      </c>
      <c r="AA893" s="192">
        <v>0</v>
      </c>
      <c r="AB893" s="192">
        <v>0</v>
      </c>
      <c r="AC893" s="192">
        <v>0</v>
      </c>
      <c r="AD893" s="192">
        <v>0</v>
      </c>
      <c r="AE893" s="192">
        <v>0</v>
      </c>
      <c r="AF893" s="192">
        <v>0</v>
      </c>
      <c r="AG893" s="192">
        <v>0</v>
      </c>
      <c r="AH893" s="86">
        <v>0</v>
      </c>
      <c r="AI893" s="86">
        <v>0</v>
      </c>
      <c r="AJ893" s="86">
        <v>0</v>
      </c>
      <c r="AK893" s="192">
        <v>0</v>
      </c>
      <c r="AL893" s="192">
        <v>0</v>
      </c>
      <c r="AM893" s="192">
        <v>0</v>
      </c>
      <c r="AN893" s="192">
        <v>0</v>
      </c>
      <c r="AO893" s="192">
        <v>0</v>
      </c>
      <c r="AP893" s="192">
        <v>0</v>
      </c>
      <c r="AQ893" s="192">
        <v>0</v>
      </c>
      <c r="AR893" s="192">
        <v>0</v>
      </c>
      <c r="AS893" s="192">
        <v>0</v>
      </c>
      <c r="AT893" s="192">
        <v>0</v>
      </c>
      <c r="AU893" s="86">
        <v>0</v>
      </c>
      <c r="AV893" s="303"/>
    </row>
    <row r="894" spans="1:48" ht="31.5" hidden="1" x14ac:dyDescent="0.25">
      <c r="A894" s="550"/>
      <c r="B894" s="551"/>
      <c r="C894" s="551"/>
      <c r="D894" s="551"/>
      <c r="E894" s="552"/>
      <c r="F894" s="46"/>
      <c r="G894" s="46"/>
      <c r="H894" s="46"/>
      <c r="I894" s="46"/>
      <c r="J894" s="46"/>
      <c r="K894" s="46"/>
      <c r="L894" s="46"/>
      <c r="M894" s="46"/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173" t="s">
        <v>50</v>
      </c>
      <c r="W894" s="192">
        <v>0</v>
      </c>
      <c r="X894" s="192">
        <v>0</v>
      </c>
      <c r="Y894" s="192">
        <v>0</v>
      </c>
      <c r="Z894" s="192">
        <v>0</v>
      </c>
      <c r="AA894" s="192">
        <v>0</v>
      </c>
      <c r="AB894" s="192">
        <v>0</v>
      </c>
      <c r="AC894" s="192">
        <v>0</v>
      </c>
      <c r="AD894" s="192">
        <v>0</v>
      </c>
      <c r="AE894" s="192">
        <v>0</v>
      </c>
      <c r="AF894" s="192">
        <v>0</v>
      </c>
      <c r="AG894" s="192">
        <v>0</v>
      </c>
      <c r="AH894" s="86">
        <v>0</v>
      </c>
      <c r="AI894" s="86">
        <v>0</v>
      </c>
      <c r="AJ894" s="86">
        <v>0</v>
      </c>
      <c r="AK894" s="192">
        <v>0</v>
      </c>
      <c r="AL894" s="192">
        <v>0</v>
      </c>
      <c r="AM894" s="192">
        <v>0</v>
      </c>
      <c r="AN894" s="192">
        <v>0</v>
      </c>
      <c r="AO894" s="192">
        <v>0</v>
      </c>
      <c r="AP894" s="192">
        <v>0</v>
      </c>
      <c r="AQ894" s="192">
        <v>0</v>
      </c>
      <c r="AR894" s="192">
        <v>0</v>
      </c>
      <c r="AS894" s="192">
        <v>0</v>
      </c>
      <c r="AT894" s="192">
        <v>0</v>
      </c>
      <c r="AU894" s="86">
        <v>0</v>
      </c>
      <c r="AV894" s="303"/>
    </row>
    <row r="895" spans="1:48" hidden="1" x14ac:dyDescent="0.25">
      <c r="A895" s="550"/>
      <c r="B895" s="551"/>
      <c r="C895" s="551"/>
      <c r="D895" s="551"/>
      <c r="E895" s="552"/>
      <c r="F895" s="46"/>
      <c r="G895" s="46"/>
      <c r="H895" s="46"/>
      <c r="I895" s="46"/>
      <c r="J895" s="46"/>
      <c r="K895" s="46"/>
      <c r="L895" s="46"/>
      <c r="M895" s="46"/>
      <c r="N895" s="86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173" t="s">
        <v>51</v>
      </c>
      <c r="W895" s="192">
        <v>0</v>
      </c>
      <c r="X895" s="192">
        <v>0</v>
      </c>
      <c r="Y895" s="192">
        <v>0</v>
      </c>
      <c r="Z895" s="192">
        <v>0</v>
      </c>
      <c r="AA895" s="192">
        <v>0</v>
      </c>
      <c r="AB895" s="192">
        <v>0</v>
      </c>
      <c r="AC895" s="192">
        <v>0</v>
      </c>
      <c r="AD895" s="192">
        <v>0</v>
      </c>
      <c r="AE895" s="192">
        <v>0</v>
      </c>
      <c r="AF895" s="192">
        <v>0</v>
      </c>
      <c r="AG895" s="192">
        <v>0</v>
      </c>
      <c r="AH895" s="86">
        <v>0</v>
      </c>
      <c r="AI895" s="86">
        <v>0</v>
      </c>
      <c r="AJ895" s="86">
        <v>0</v>
      </c>
      <c r="AK895" s="192">
        <v>0</v>
      </c>
      <c r="AL895" s="192">
        <v>0</v>
      </c>
      <c r="AM895" s="192">
        <v>0</v>
      </c>
      <c r="AN895" s="192">
        <v>0</v>
      </c>
      <c r="AO895" s="192">
        <v>0</v>
      </c>
      <c r="AP895" s="192">
        <v>0</v>
      </c>
      <c r="AQ895" s="192">
        <v>0</v>
      </c>
      <c r="AR895" s="192">
        <v>0</v>
      </c>
      <c r="AS895" s="192">
        <v>0</v>
      </c>
      <c r="AT895" s="192">
        <v>0</v>
      </c>
      <c r="AU895" s="86">
        <v>0</v>
      </c>
      <c r="AV895" s="303"/>
    </row>
    <row r="896" spans="1:48" hidden="1" x14ac:dyDescent="0.25">
      <c r="A896" s="550"/>
      <c r="B896" s="551"/>
      <c r="C896" s="551"/>
      <c r="D896" s="551"/>
      <c r="E896" s="552"/>
      <c r="F896" s="46"/>
      <c r="G896" s="46"/>
      <c r="H896" s="46"/>
      <c r="I896" s="46"/>
      <c r="J896" s="46"/>
      <c r="K896" s="46"/>
      <c r="L896" s="46"/>
      <c r="M896" s="46"/>
      <c r="N896" s="86">
        <v>0</v>
      </c>
      <c r="O896" s="86">
        <v>0</v>
      </c>
      <c r="P896" s="86">
        <v>0</v>
      </c>
      <c r="Q896" s="86">
        <v>0</v>
      </c>
      <c r="R896" s="86">
        <v>0</v>
      </c>
      <c r="S896" s="86">
        <v>0</v>
      </c>
      <c r="T896" s="86">
        <v>0</v>
      </c>
      <c r="U896" s="86">
        <v>0</v>
      </c>
      <c r="V896" s="173" t="s">
        <v>52</v>
      </c>
      <c r="W896" s="192">
        <v>0</v>
      </c>
      <c r="X896" s="192">
        <v>0</v>
      </c>
      <c r="Y896" s="192">
        <v>0</v>
      </c>
      <c r="Z896" s="192">
        <v>0</v>
      </c>
      <c r="AA896" s="192">
        <v>0</v>
      </c>
      <c r="AB896" s="192">
        <v>0</v>
      </c>
      <c r="AC896" s="192">
        <v>0</v>
      </c>
      <c r="AD896" s="192">
        <v>0</v>
      </c>
      <c r="AE896" s="192">
        <v>0</v>
      </c>
      <c r="AF896" s="192">
        <v>0</v>
      </c>
      <c r="AG896" s="192">
        <v>0</v>
      </c>
      <c r="AH896" s="86">
        <v>0</v>
      </c>
      <c r="AI896" s="86">
        <v>0</v>
      </c>
      <c r="AJ896" s="86">
        <v>0</v>
      </c>
      <c r="AK896" s="192">
        <v>0</v>
      </c>
      <c r="AL896" s="192">
        <v>0</v>
      </c>
      <c r="AM896" s="192">
        <v>0</v>
      </c>
      <c r="AN896" s="192">
        <v>0</v>
      </c>
      <c r="AO896" s="192">
        <v>0</v>
      </c>
      <c r="AP896" s="192">
        <v>0</v>
      </c>
      <c r="AQ896" s="192">
        <v>0</v>
      </c>
      <c r="AR896" s="192">
        <v>0</v>
      </c>
      <c r="AS896" s="192">
        <v>0</v>
      </c>
      <c r="AT896" s="192">
        <v>0</v>
      </c>
      <c r="AU896" s="86">
        <v>0</v>
      </c>
      <c r="AV896" s="303"/>
    </row>
    <row r="897" spans="1:48" hidden="1" x14ac:dyDescent="0.25">
      <c r="A897" s="553"/>
      <c r="B897" s="554"/>
      <c r="C897" s="554"/>
      <c r="D897" s="554"/>
      <c r="E897" s="555"/>
      <c r="F897" s="46"/>
      <c r="G897" s="46"/>
      <c r="H897" s="46"/>
      <c r="I897" s="46"/>
      <c r="J897" s="46"/>
      <c r="K897" s="46"/>
      <c r="L897" s="86">
        <v>0</v>
      </c>
      <c r="M897" s="86" t="s">
        <v>59</v>
      </c>
      <c r="N897" s="86">
        <v>0</v>
      </c>
      <c r="O897" s="86">
        <v>0</v>
      </c>
      <c r="P897" s="86">
        <v>0</v>
      </c>
      <c r="Q897" s="187">
        <f>SUM(Q892:Q896)</f>
        <v>0</v>
      </c>
      <c r="R897" s="186">
        <v>0</v>
      </c>
      <c r="S897" s="186">
        <v>0</v>
      </c>
      <c r="T897" s="186">
        <v>0</v>
      </c>
      <c r="U897" s="186">
        <v>0</v>
      </c>
      <c r="V897" s="178" t="s">
        <v>11</v>
      </c>
      <c r="W897" s="201">
        <v>0</v>
      </c>
      <c r="X897" s="201">
        <v>0</v>
      </c>
      <c r="Y897" s="201">
        <v>0</v>
      </c>
      <c r="Z897" s="201">
        <v>0</v>
      </c>
      <c r="AA897" s="201">
        <v>0</v>
      </c>
      <c r="AB897" s="201">
        <v>0</v>
      </c>
      <c r="AC897" s="201">
        <v>0</v>
      </c>
      <c r="AD897" s="201">
        <v>0</v>
      </c>
      <c r="AE897" s="201">
        <v>0</v>
      </c>
      <c r="AF897" s="201">
        <v>0</v>
      </c>
      <c r="AG897" s="201">
        <v>0</v>
      </c>
      <c r="AH897" s="202">
        <v>0</v>
      </c>
      <c r="AI897" s="202">
        <v>0</v>
      </c>
      <c r="AJ897" s="202">
        <v>0</v>
      </c>
      <c r="AK897" s="201">
        <v>0</v>
      </c>
      <c r="AL897" s="201">
        <v>0</v>
      </c>
      <c r="AM897" s="201">
        <v>0</v>
      </c>
      <c r="AN897" s="201">
        <v>0</v>
      </c>
      <c r="AO897" s="201">
        <v>0</v>
      </c>
      <c r="AP897" s="201">
        <v>0</v>
      </c>
      <c r="AQ897" s="201">
        <v>0</v>
      </c>
      <c r="AR897" s="201">
        <v>0</v>
      </c>
      <c r="AS897" s="201">
        <v>0</v>
      </c>
      <c r="AT897" s="201">
        <v>0</v>
      </c>
      <c r="AU897" s="202">
        <v>0</v>
      </c>
      <c r="AV897" s="333"/>
    </row>
    <row r="898" spans="1:48" ht="15.75" customHeight="1" x14ac:dyDescent="0.25">
      <c r="B898" s="597" t="s">
        <v>919</v>
      </c>
      <c r="C898" s="598"/>
      <c r="D898" s="598"/>
      <c r="E898" s="598"/>
      <c r="F898" s="598"/>
      <c r="G898" s="598"/>
      <c r="H898" s="598"/>
      <c r="I898" s="598"/>
      <c r="J898" s="598"/>
      <c r="K898" s="598"/>
      <c r="L898" s="598"/>
      <c r="M898" s="599"/>
      <c r="N898" s="99"/>
      <c r="O898" s="99"/>
      <c r="P898" s="99"/>
      <c r="Q898" s="99"/>
      <c r="R898" s="99"/>
      <c r="S898" s="99"/>
      <c r="T898" s="99"/>
      <c r="U898" s="100"/>
      <c r="V898" s="174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89"/>
      <c r="AI898" s="189"/>
      <c r="AJ898" s="189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89"/>
      <c r="AV898" s="303"/>
    </row>
    <row r="899" spans="1:48" ht="15.75" customHeight="1" x14ac:dyDescent="0.25">
      <c r="A899" s="574"/>
      <c r="B899" s="575"/>
      <c r="C899" s="575"/>
      <c r="D899" s="575"/>
      <c r="E899" s="576"/>
      <c r="F899" s="8"/>
      <c r="G899" s="8"/>
      <c r="H899" s="8"/>
      <c r="I899" s="8"/>
      <c r="J899" s="8"/>
      <c r="K899" s="8"/>
      <c r="L899" s="8"/>
      <c r="M899" s="8"/>
      <c r="N899" s="102">
        <f t="shared" ref="N899:U903" si="395">N878+N857+N844+N733+N641</f>
        <v>36.205611000000005</v>
      </c>
      <c r="O899" s="102">
        <f t="shared" si="395"/>
        <v>88.280370000000019</v>
      </c>
      <c r="P899" s="102">
        <f t="shared" si="395"/>
        <v>49.925634889999998</v>
      </c>
      <c r="Q899" s="102">
        <f t="shared" si="395"/>
        <v>145.432939</v>
      </c>
      <c r="R899" s="102">
        <f t="shared" si="395"/>
        <v>100.37478525</v>
      </c>
      <c r="S899" s="102">
        <f t="shared" si="395"/>
        <v>8.0014749999999992</v>
      </c>
      <c r="T899" s="102">
        <f t="shared" si="395"/>
        <v>8.0014749999999992</v>
      </c>
      <c r="U899" s="102">
        <f t="shared" si="395"/>
        <v>436.22229014000004</v>
      </c>
      <c r="V899" s="173" t="s">
        <v>3</v>
      </c>
      <c r="W899" s="191">
        <f t="shared" ref="W899:AU903" si="396">W878+W857+W844+W733+W641</f>
        <v>145433.23699999999</v>
      </c>
      <c r="X899" s="191">
        <f t="shared" si="396"/>
        <v>1153.172</v>
      </c>
      <c r="Y899" s="191">
        <f t="shared" si="396"/>
        <v>0</v>
      </c>
      <c r="Z899" s="191">
        <f t="shared" si="396"/>
        <v>0</v>
      </c>
      <c r="AA899" s="191">
        <f t="shared" si="396"/>
        <v>0</v>
      </c>
      <c r="AB899" s="191">
        <f t="shared" si="396"/>
        <v>0</v>
      </c>
      <c r="AC899" s="191">
        <f t="shared" si="396"/>
        <v>0</v>
      </c>
      <c r="AD899" s="191">
        <f t="shared" si="396"/>
        <v>0</v>
      </c>
      <c r="AE899" s="191">
        <f t="shared" si="396"/>
        <v>0</v>
      </c>
      <c r="AF899" s="191">
        <f t="shared" si="396"/>
        <v>31.5</v>
      </c>
      <c r="AG899" s="191">
        <f t="shared" si="396"/>
        <v>0</v>
      </c>
      <c r="AH899" s="203">
        <f t="shared" si="396"/>
        <v>0</v>
      </c>
      <c r="AI899" s="203">
        <f t="shared" si="396"/>
        <v>0</v>
      </c>
      <c r="AJ899" s="203">
        <f t="shared" si="396"/>
        <v>0</v>
      </c>
      <c r="AK899" s="191">
        <f t="shared" si="396"/>
        <v>169.93</v>
      </c>
      <c r="AL899" s="191">
        <f t="shared" si="396"/>
        <v>0</v>
      </c>
      <c r="AM899" s="191">
        <f t="shared" si="396"/>
        <v>0</v>
      </c>
      <c r="AN899" s="191">
        <f t="shared" si="396"/>
        <v>0</v>
      </c>
      <c r="AO899" s="191">
        <f t="shared" si="396"/>
        <v>0</v>
      </c>
      <c r="AP899" s="191">
        <f t="shared" si="396"/>
        <v>0</v>
      </c>
      <c r="AQ899" s="191">
        <f t="shared" si="396"/>
        <v>0</v>
      </c>
      <c r="AR899" s="191">
        <f t="shared" si="396"/>
        <v>0</v>
      </c>
      <c r="AS899" s="191">
        <f t="shared" si="396"/>
        <v>0</v>
      </c>
      <c r="AT899" s="191">
        <f t="shared" si="396"/>
        <v>0</v>
      </c>
      <c r="AU899" s="203">
        <f t="shared" si="396"/>
        <v>0</v>
      </c>
      <c r="AV899" s="303"/>
    </row>
    <row r="900" spans="1:48" ht="18" customHeight="1" x14ac:dyDescent="0.25">
      <c r="A900" s="577"/>
      <c r="B900" s="578"/>
      <c r="C900" s="578"/>
      <c r="D900" s="578"/>
      <c r="E900" s="579"/>
      <c r="F900" s="8"/>
      <c r="G900" s="8"/>
      <c r="H900" s="8"/>
      <c r="I900" s="8"/>
      <c r="J900" s="8"/>
      <c r="K900" s="8"/>
      <c r="L900" s="8"/>
      <c r="M900" s="8"/>
      <c r="N900" s="102">
        <f t="shared" si="395"/>
        <v>24.18074</v>
      </c>
      <c r="O900" s="102">
        <f t="shared" si="395"/>
        <v>32.372579999999999</v>
      </c>
      <c r="P900" s="102">
        <f t="shared" si="395"/>
        <v>30.313510000000001</v>
      </c>
      <c r="Q900" s="102">
        <f t="shared" si="395"/>
        <v>147.40925999999999</v>
      </c>
      <c r="R900" s="102">
        <f t="shared" si="395"/>
        <v>180.87530999999998</v>
      </c>
      <c r="S900" s="102">
        <f t="shared" si="395"/>
        <v>110.313715</v>
      </c>
      <c r="T900" s="102">
        <f t="shared" si="395"/>
        <v>85.125534999999999</v>
      </c>
      <c r="U900" s="102">
        <f t="shared" si="395"/>
        <v>610.59064999999987</v>
      </c>
      <c r="V900" s="173" t="s">
        <v>8</v>
      </c>
      <c r="W900" s="191">
        <f t="shared" si="396"/>
        <v>147409.25999999998</v>
      </c>
      <c r="X900" s="191">
        <f t="shared" si="396"/>
        <v>0</v>
      </c>
      <c r="Y900" s="191">
        <f t="shared" si="396"/>
        <v>0</v>
      </c>
      <c r="Z900" s="191">
        <f t="shared" si="396"/>
        <v>0</v>
      </c>
      <c r="AA900" s="191">
        <f t="shared" si="396"/>
        <v>0</v>
      </c>
      <c r="AB900" s="191">
        <f t="shared" si="396"/>
        <v>0</v>
      </c>
      <c r="AC900" s="191">
        <f t="shared" si="396"/>
        <v>0</v>
      </c>
      <c r="AD900" s="191">
        <f t="shared" si="396"/>
        <v>0</v>
      </c>
      <c r="AE900" s="191">
        <f t="shared" si="396"/>
        <v>0</v>
      </c>
      <c r="AF900" s="191">
        <f t="shared" si="396"/>
        <v>0</v>
      </c>
      <c r="AG900" s="191">
        <f t="shared" si="396"/>
        <v>0</v>
      </c>
      <c r="AH900" s="203">
        <f t="shared" si="396"/>
        <v>0</v>
      </c>
      <c r="AI900" s="203">
        <f t="shared" si="396"/>
        <v>0</v>
      </c>
      <c r="AJ900" s="203">
        <f t="shared" si="396"/>
        <v>0</v>
      </c>
      <c r="AK900" s="191">
        <f t="shared" si="396"/>
        <v>1138.73</v>
      </c>
      <c r="AL900" s="191">
        <f t="shared" si="396"/>
        <v>0</v>
      </c>
      <c r="AM900" s="191">
        <f t="shared" si="396"/>
        <v>0</v>
      </c>
      <c r="AN900" s="191">
        <f t="shared" si="396"/>
        <v>0</v>
      </c>
      <c r="AO900" s="191">
        <f t="shared" si="396"/>
        <v>0</v>
      </c>
      <c r="AP900" s="191">
        <f t="shared" si="396"/>
        <v>0</v>
      </c>
      <c r="AQ900" s="191">
        <f t="shared" si="396"/>
        <v>0</v>
      </c>
      <c r="AR900" s="191">
        <f t="shared" si="396"/>
        <v>0</v>
      </c>
      <c r="AS900" s="191">
        <f t="shared" si="396"/>
        <v>0</v>
      </c>
      <c r="AT900" s="191">
        <f t="shared" si="396"/>
        <v>0</v>
      </c>
      <c r="AU900" s="203">
        <f t="shared" si="396"/>
        <v>0</v>
      </c>
      <c r="AV900" s="303"/>
    </row>
    <row r="901" spans="1:48" ht="15.75" customHeight="1" x14ac:dyDescent="0.25">
      <c r="A901" s="577"/>
      <c r="B901" s="578"/>
      <c r="C901" s="578"/>
      <c r="D901" s="578"/>
      <c r="E901" s="579"/>
      <c r="F901" s="8"/>
      <c r="G901" s="8"/>
      <c r="H901" s="8"/>
      <c r="I901" s="8"/>
      <c r="J901" s="8"/>
      <c r="K901" s="8"/>
      <c r="L901" s="8"/>
      <c r="M901" s="8"/>
      <c r="N901" s="102">
        <f t="shared" si="395"/>
        <v>0</v>
      </c>
      <c r="O901" s="102">
        <f t="shared" si="395"/>
        <v>0</v>
      </c>
      <c r="P901" s="102">
        <f t="shared" si="395"/>
        <v>0</v>
      </c>
      <c r="Q901" s="102">
        <f t="shared" si="395"/>
        <v>0</v>
      </c>
      <c r="R901" s="102">
        <f t="shared" si="395"/>
        <v>19.252040000000001</v>
      </c>
      <c r="S901" s="102">
        <f t="shared" si="395"/>
        <v>33.78904</v>
      </c>
      <c r="T901" s="102">
        <f t="shared" si="395"/>
        <v>69.198890000000006</v>
      </c>
      <c r="U901" s="102">
        <f t="shared" si="395"/>
        <v>122.23997</v>
      </c>
      <c r="V901" s="173" t="s">
        <v>50</v>
      </c>
      <c r="W901" s="191">
        <f t="shared" si="396"/>
        <v>0</v>
      </c>
      <c r="X901" s="191">
        <f t="shared" si="396"/>
        <v>46</v>
      </c>
      <c r="Y901" s="191">
        <f t="shared" si="396"/>
        <v>0</v>
      </c>
      <c r="Z901" s="191">
        <f t="shared" si="396"/>
        <v>0</v>
      </c>
      <c r="AA901" s="191">
        <f t="shared" si="396"/>
        <v>0</v>
      </c>
      <c r="AB901" s="191">
        <f t="shared" si="396"/>
        <v>0</v>
      </c>
      <c r="AC901" s="191">
        <f t="shared" si="396"/>
        <v>0</v>
      </c>
      <c r="AD901" s="191">
        <f t="shared" si="396"/>
        <v>0</v>
      </c>
      <c r="AE901" s="191">
        <f t="shared" si="396"/>
        <v>0</v>
      </c>
      <c r="AF901" s="191">
        <f t="shared" si="396"/>
        <v>0</v>
      </c>
      <c r="AG901" s="191">
        <f t="shared" si="396"/>
        <v>0</v>
      </c>
      <c r="AH901" s="203">
        <f t="shared" si="396"/>
        <v>0</v>
      </c>
      <c r="AI901" s="203">
        <f t="shared" si="396"/>
        <v>0</v>
      </c>
      <c r="AJ901" s="203">
        <f t="shared" si="396"/>
        <v>0</v>
      </c>
      <c r="AK901" s="191">
        <f t="shared" si="396"/>
        <v>0</v>
      </c>
      <c r="AL901" s="191">
        <f t="shared" si="396"/>
        <v>0</v>
      </c>
      <c r="AM901" s="191">
        <f t="shared" si="396"/>
        <v>0</v>
      </c>
      <c r="AN901" s="191">
        <f t="shared" si="396"/>
        <v>0</v>
      </c>
      <c r="AO901" s="191">
        <f t="shared" si="396"/>
        <v>0</v>
      </c>
      <c r="AP901" s="191">
        <f t="shared" si="396"/>
        <v>0</v>
      </c>
      <c r="AQ901" s="191">
        <f t="shared" si="396"/>
        <v>0</v>
      </c>
      <c r="AR901" s="191">
        <f t="shared" si="396"/>
        <v>0</v>
      </c>
      <c r="AS901" s="191">
        <f t="shared" si="396"/>
        <v>0</v>
      </c>
      <c r="AT901" s="191">
        <f t="shared" si="396"/>
        <v>0</v>
      </c>
      <c r="AU901" s="203">
        <f t="shared" si="396"/>
        <v>0</v>
      </c>
      <c r="AV901" s="303"/>
    </row>
    <row r="902" spans="1:48" x14ac:dyDescent="0.25">
      <c r="A902" s="577"/>
      <c r="B902" s="578"/>
      <c r="C902" s="578"/>
      <c r="D902" s="578"/>
      <c r="E902" s="579"/>
      <c r="F902" s="8"/>
      <c r="G902" s="8"/>
      <c r="H902" s="8"/>
      <c r="I902" s="8"/>
      <c r="J902" s="8"/>
      <c r="K902" s="8"/>
      <c r="L902" s="8"/>
      <c r="M902" s="8"/>
      <c r="N902" s="102">
        <f t="shared" si="395"/>
        <v>0</v>
      </c>
      <c r="O902" s="102">
        <f t="shared" si="395"/>
        <v>0</v>
      </c>
      <c r="P902" s="102">
        <f t="shared" si="395"/>
        <v>0</v>
      </c>
      <c r="Q902" s="102">
        <f t="shared" si="395"/>
        <v>0</v>
      </c>
      <c r="R902" s="102">
        <f t="shared" si="395"/>
        <v>0</v>
      </c>
      <c r="S902" s="102">
        <f t="shared" si="395"/>
        <v>0</v>
      </c>
      <c r="T902" s="102">
        <f t="shared" si="395"/>
        <v>0</v>
      </c>
      <c r="U902" s="102">
        <f t="shared" si="395"/>
        <v>0</v>
      </c>
      <c r="V902" s="173" t="s">
        <v>51</v>
      </c>
      <c r="W902" s="191">
        <f t="shared" si="396"/>
        <v>0</v>
      </c>
      <c r="X902" s="191">
        <f t="shared" si="396"/>
        <v>0</v>
      </c>
      <c r="Y902" s="191">
        <f t="shared" si="396"/>
        <v>0</v>
      </c>
      <c r="Z902" s="191">
        <f t="shared" si="396"/>
        <v>0</v>
      </c>
      <c r="AA902" s="191">
        <f t="shared" si="396"/>
        <v>0</v>
      </c>
      <c r="AB902" s="191">
        <f t="shared" si="396"/>
        <v>0</v>
      </c>
      <c r="AC902" s="191">
        <f t="shared" si="396"/>
        <v>0</v>
      </c>
      <c r="AD902" s="191">
        <f t="shared" si="396"/>
        <v>0</v>
      </c>
      <c r="AE902" s="191">
        <f t="shared" si="396"/>
        <v>0</v>
      </c>
      <c r="AF902" s="191">
        <f t="shared" si="396"/>
        <v>0</v>
      </c>
      <c r="AG902" s="191">
        <f t="shared" si="396"/>
        <v>0</v>
      </c>
      <c r="AH902" s="203">
        <f t="shared" si="396"/>
        <v>0</v>
      </c>
      <c r="AI902" s="203">
        <f t="shared" si="396"/>
        <v>0</v>
      </c>
      <c r="AJ902" s="203">
        <f t="shared" si="396"/>
        <v>0</v>
      </c>
      <c r="AK902" s="191">
        <f t="shared" si="396"/>
        <v>0</v>
      </c>
      <c r="AL902" s="191">
        <f t="shared" si="396"/>
        <v>0</v>
      </c>
      <c r="AM902" s="191">
        <f t="shared" si="396"/>
        <v>0</v>
      </c>
      <c r="AN902" s="191">
        <f t="shared" si="396"/>
        <v>0</v>
      </c>
      <c r="AO902" s="191">
        <f t="shared" si="396"/>
        <v>0</v>
      </c>
      <c r="AP902" s="191">
        <f t="shared" si="396"/>
        <v>0</v>
      </c>
      <c r="AQ902" s="191">
        <f t="shared" si="396"/>
        <v>0</v>
      </c>
      <c r="AR902" s="191">
        <f t="shared" si="396"/>
        <v>0</v>
      </c>
      <c r="AS902" s="191">
        <f t="shared" si="396"/>
        <v>0</v>
      </c>
      <c r="AT902" s="191">
        <f t="shared" si="396"/>
        <v>0</v>
      </c>
      <c r="AU902" s="203">
        <f t="shared" si="396"/>
        <v>0</v>
      </c>
      <c r="AV902" s="303"/>
    </row>
    <row r="903" spans="1:48" x14ac:dyDescent="0.25">
      <c r="A903" s="577"/>
      <c r="B903" s="578"/>
      <c r="C903" s="578"/>
      <c r="D903" s="578"/>
      <c r="E903" s="579"/>
      <c r="F903" s="8"/>
      <c r="G903" s="8"/>
      <c r="H903" s="8"/>
      <c r="I903" s="8"/>
      <c r="J903" s="8"/>
      <c r="K903" s="8"/>
      <c r="L903" s="8"/>
      <c r="M903" s="8"/>
      <c r="N903" s="102">
        <f t="shared" si="395"/>
        <v>1.6500999999999999</v>
      </c>
      <c r="O903" s="102">
        <f t="shared" si="395"/>
        <v>493.22707000000003</v>
      </c>
      <c r="P903" s="102">
        <f t="shared" si="395"/>
        <v>0</v>
      </c>
      <c r="Q903" s="102">
        <f t="shared" si="395"/>
        <v>0</v>
      </c>
      <c r="R903" s="102">
        <f t="shared" si="395"/>
        <v>4.9589999999999996</v>
      </c>
      <c r="S903" s="102">
        <f t="shared" si="395"/>
        <v>0</v>
      </c>
      <c r="T903" s="102">
        <f t="shared" si="395"/>
        <v>0</v>
      </c>
      <c r="U903" s="102">
        <f t="shared" si="395"/>
        <v>499.83617000000004</v>
      </c>
      <c r="V903" s="173" t="s">
        <v>52</v>
      </c>
      <c r="W903" s="191">
        <f t="shared" si="396"/>
        <v>0</v>
      </c>
      <c r="X903" s="191">
        <f t="shared" si="396"/>
        <v>0</v>
      </c>
      <c r="Y903" s="191">
        <f t="shared" si="396"/>
        <v>0</v>
      </c>
      <c r="Z903" s="191">
        <f t="shared" si="396"/>
        <v>0</v>
      </c>
      <c r="AA903" s="191">
        <f t="shared" si="396"/>
        <v>0</v>
      </c>
      <c r="AB903" s="191">
        <f t="shared" si="396"/>
        <v>0</v>
      </c>
      <c r="AC903" s="191">
        <f t="shared" si="396"/>
        <v>0</v>
      </c>
      <c r="AD903" s="191">
        <f t="shared" si="396"/>
        <v>0</v>
      </c>
      <c r="AE903" s="191">
        <f t="shared" si="396"/>
        <v>0</v>
      </c>
      <c r="AF903" s="191">
        <f t="shared" si="396"/>
        <v>0</v>
      </c>
      <c r="AG903" s="191">
        <f t="shared" si="396"/>
        <v>0</v>
      </c>
      <c r="AH903" s="203">
        <f t="shared" si="396"/>
        <v>0</v>
      </c>
      <c r="AI903" s="203">
        <f t="shared" si="396"/>
        <v>0</v>
      </c>
      <c r="AJ903" s="203">
        <f t="shared" si="396"/>
        <v>0</v>
      </c>
      <c r="AK903" s="191">
        <f t="shared" si="396"/>
        <v>0</v>
      </c>
      <c r="AL903" s="191">
        <f t="shared" si="396"/>
        <v>0</v>
      </c>
      <c r="AM903" s="191">
        <f t="shared" si="396"/>
        <v>0</v>
      </c>
      <c r="AN903" s="191">
        <f t="shared" si="396"/>
        <v>0</v>
      </c>
      <c r="AO903" s="191">
        <f t="shared" si="396"/>
        <v>0</v>
      </c>
      <c r="AP903" s="191">
        <f t="shared" si="396"/>
        <v>0</v>
      </c>
      <c r="AQ903" s="191">
        <f t="shared" si="396"/>
        <v>0</v>
      </c>
      <c r="AR903" s="191">
        <f t="shared" si="396"/>
        <v>0</v>
      </c>
      <c r="AS903" s="191">
        <f t="shared" si="396"/>
        <v>0</v>
      </c>
      <c r="AT903" s="191">
        <f t="shared" si="396"/>
        <v>0</v>
      </c>
      <c r="AU903" s="203">
        <f t="shared" si="396"/>
        <v>0</v>
      </c>
      <c r="AV903" s="303"/>
    </row>
    <row r="904" spans="1:48" s="96" customFormat="1" x14ac:dyDescent="0.25">
      <c r="A904" s="580"/>
      <c r="B904" s="581"/>
      <c r="C904" s="581"/>
      <c r="D904" s="581"/>
      <c r="E904" s="582"/>
      <c r="F904" s="184"/>
      <c r="G904" s="184"/>
      <c r="H904" s="184"/>
      <c r="I904" s="184"/>
      <c r="J904" s="184"/>
      <c r="K904" s="184"/>
      <c r="L904" s="185">
        <f>L897+L883+L862+L849+L738+L646</f>
        <v>1810.1509999999998</v>
      </c>
      <c r="M904" s="185">
        <f>M897+M883+M862+M849+M738+M646</f>
        <v>266.76967424999998</v>
      </c>
      <c r="N904" s="185">
        <f>N883+N862+N849+N738+N646</f>
        <v>62.036451</v>
      </c>
      <c r="O904" s="185">
        <f>O883+O862+O849+O738+O646</f>
        <v>613.88002000000006</v>
      </c>
      <c r="P904" s="185">
        <f>P883+P862+P849+P738+P646</f>
        <v>80.239144890000006</v>
      </c>
      <c r="Q904" s="187">
        <f>SUM(Q899:Q903)</f>
        <v>292.84219899999999</v>
      </c>
      <c r="R904" s="186">
        <f>R883+R862+R849+R738+R646</f>
        <v>305.46113524999998</v>
      </c>
      <c r="S904" s="186">
        <f>S883+S862+S849+S738+S646</f>
        <v>152.10423</v>
      </c>
      <c r="T904" s="186">
        <f>T883+T862+T849+T738+T646</f>
        <v>162.32590000000002</v>
      </c>
      <c r="U904" s="186">
        <f>U883+U862+U849+U738+U646</f>
        <v>1668.8890801400003</v>
      </c>
      <c r="V904" s="341" t="s">
        <v>11</v>
      </c>
      <c r="W904" s="342">
        <f>SUM(W899:W903)</f>
        <v>292842.49699999997</v>
      </c>
      <c r="X904" s="342">
        <f>SUM(X899:X903)</f>
        <v>1199.172</v>
      </c>
      <c r="Y904" s="342">
        <f t="shared" ref="Y904:AU904" si="397">SUM(Y899:Y903)</f>
        <v>0</v>
      </c>
      <c r="Z904" s="342">
        <f t="shared" si="397"/>
        <v>0</v>
      </c>
      <c r="AA904" s="342">
        <f t="shared" si="397"/>
        <v>0</v>
      </c>
      <c r="AB904" s="342">
        <f t="shared" si="397"/>
        <v>0</v>
      </c>
      <c r="AC904" s="342">
        <f t="shared" si="397"/>
        <v>0</v>
      </c>
      <c r="AD904" s="342">
        <f t="shared" si="397"/>
        <v>0</v>
      </c>
      <c r="AE904" s="342">
        <f t="shared" si="397"/>
        <v>0</v>
      </c>
      <c r="AF904" s="342">
        <f t="shared" si="397"/>
        <v>31.5</v>
      </c>
      <c r="AG904" s="342">
        <f t="shared" si="397"/>
        <v>0</v>
      </c>
      <c r="AH904" s="202">
        <f t="shared" si="397"/>
        <v>0</v>
      </c>
      <c r="AI904" s="202">
        <f t="shared" si="397"/>
        <v>0</v>
      </c>
      <c r="AJ904" s="202">
        <f t="shared" si="397"/>
        <v>0</v>
      </c>
      <c r="AK904" s="201">
        <f t="shared" si="397"/>
        <v>1308.6600000000001</v>
      </c>
      <c r="AL904" s="201">
        <f>AL840</f>
        <v>251949.81492</v>
      </c>
      <c r="AM904" s="201">
        <f t="shared" si="397"/>
        <v>0</v>
      </c>
      <c r="AN904" s="201">
        <f t="shared" si="397"/>
        <v>0</v>
      </c>
      <c r="AO904" s="201">
        <f t="shared" si="397"/>
        <v>0</v>
      </c>
      <c r="AP904" s="201">
        <f t="shared" si="397"/>
        <v>0</v>
      </c>
      <c r="AQ904" s="201">
        <f t="shared" si="397"/>
        <v>0</v>
      </c>
      <c r="AR904" s="201">
        <f t="shared" si="397"/>
        <v>0</v>
      </c>
      <c r="AS904" s="201">
        <f t="shared" si="397"/>
        <v>0</v>
      </c>
      <c r="AT904" s="201">
        <f t="shared" si="397"/>
        <v>0</v>
      </c>
      <c r="AU904" s="202">
        <f t="shared" si="397"/>
        <v>0</v>
      </c>
      <c r="AV904" s="333"/>
    </row>
    <row r="905" spans="1:48" ht="15.75" customHeight="1" x14ac:dyDescent="0.25">
      <c r="B905" s="588" t="s">
        <v>921</v>
      </c>
      <c r="C905" s="589"/>
      <c r="D905" s="589"/>
      <c r="E905" s="589"/>
      <c r="F905" s="589"/>
      <c r="G905" s="589"/>
      <c r="H905" s="589"/>
      <c r="I905" s="589"/>
      <c r="J905" s="589"/>
      <c r="K905" s="589"/>
      <c r="L905" s="589"/>
      <c r="M905" s="590"/>
      <c r="N905" s="99"/>
      <c r="O905" s="99"/>
      <c r="P905" s="99"/>
      <c r="Q905" s="99"/>
      <c r="R905" s="99"/>
      <c r="S905" s="99"/>
      <c r="T905" s="99"/>
      <c r="U905" s="100"/>
      <c r="V905" s="174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89"/>
      <c r="AI905" s="189"/>
      <c r="AJ905" s="189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89"/>
      <c r="AV905" s="303"/>
    </row>
    <row r="906" spans="1:48" ht="15.75" customHeight="1" x14ac:dyDescent="0.25">
      <c r="A906" s="574"/>
      <c r="B906" s="575"/>
      <c r="C906" s="575"/>
      <c r="D906" s="575"/>
      <c r="E906" s="576"/>
      <c r="F906" s="8"/>
      <c r="G906" s="8"/>
      <c r="H906" s="8"/>
      <c r="I906" s="8"/>
      <c r="J906" s="8"/>
      <c r="K906" s="8"/>
      <c r="L906" s="8"/>
      <c r="M906" s="8"/>
      <c r="N906" s="102">
        <f t="shared" ref="N906:P911" si="398">N887+N864+N852+N740+N648</f>
        <v>0</v>
      </c>
      <c r="O906" s="102">
        <f t="shared" si="398"/>
        <v>0</v>
      </c>
      <c r="P906" s="102">
        <f t="shared" si="398"/>
        <v>0</v>
      </c>
      <c r="Q906" s="102">
        <f>Q899+Q520</f>
        <v>197.727419</v>
      </c>
      <c r="R906" s="102">
        <f t="shared" ref="R906:U911" si="399">R887+R864+R852+R740+R648</f>
        <v>0</v>
      </c>
      <c r="S906" s="102">
        <f t="shared" si="399"/>
        <v>0</v>
      </c>
      <c r="T906" s="102">
        <f t="shared" si="399"/>
        <v>0</v>
      </c>
      <c r="U906" s="102">
        <f t="shared" si="399"/>
        <v>0</v>
      </c>
      <c r="V906" s="173" t="s">
        <v>3</v>
      </c>
      <c r="W906" s="191">
        <f t="shared" ref="W906:AU910" si="400">W899+W520</f>
        <v>197727.717</v>
      </c>
      <c r="X906" s="191">
        <f t="shared" si="400"/>
        <v>4128.1880000000001</v>
      </c>
      <c r="Y906" s="191">
        <f t="shared" si="400"/>
        <v>0</v>
      </c>
      <c r="Z906" s="191">
        <f t="shared" si="400"/>
        <v>0</v>
      </c>
      <c r="AA906" s="191">
        <f t="shared" si="400"/>
        <v>0</v>
      </c>
      <c r="AB906" s="191">
        <f t="shared" si="400"/>
        <v>0</v>
      </c>
      <c r="AC906" s="191">
        <f t="shared" si="400"/>
        <v>0</v>
      </c>
      <c r="AD906" s="191">
        <f t="shared" si="400"/>
        <v>0</v>
      </c>
      <c r="AE906" s="191">
        <f t="shared" si="400"/>
        <v>24.7</v>
      </c>
      <c r="AF906" s="191">
        <f t="shared" si="400"/>
        <v>355.82500999999996</v>
      </c>
      <c r="AG906" s="191">
        <f t="shared" si="400"/>
        <v>24.7</v>
      </c>
      <c r="AH906" s="203">
        <f t="shared" si="400"/>
        <v>870.53</v>
      </c>
      <c r="AI906" s="203">
        <f t="shared" si="400"/>
        <v>870.53</v>
      </c>
      <c r="AJ906" s="203">
        <f t="shared" si="400"/>
        <v>870.53</v>
      </c>
      <c r="AK906" s="191">
        <f t="shared" si="400"/>
        <v>7842.6215599999996</v>
      </c>
      <c r="AL906" s="191">
        <f t="shared" si="400"/>
        <v>0</v>
      </c>
      <c r="AM906" s="191">
        <f t="shared" si="400"/>
        <v>0</v>
      </c>
      <c r="AN906" s="191">
        <f t="shared" si="400"/>
        <v>0</v>
      </c>
      <c r="AO906" s="191">
        <f t="shared" si="400"/>
        <v>0</v>
      </c>
      <c r="AP906" s="191">
        <f t="shared" si="400"/>
        <v>0</v>
      </c>
      <c r="AQ906" s="191">
        <f t="shared" si="400"/>
        <v>0</v>
      </c>
      <c r="AR906" s="191">
        <f t="shared" si="400"/>
        <v>0</v>
      </c>
      <c r="AS906" s="191">
        <f t="shared" si="400"/>
        <v>0</v>
      </c>
      <c r="AT906" s="191">
        <f t="shared" si="400"/>
        <v>0</v>
      </c>
      <c r="AU906" s="203">
        <f t="shared" si="400"/>
        <v>0</v>
      </c>
      <c r="AV906" s="303"/>
    </row>
    <row r="907" spans="1:48" ht="15.75" customHeight="1" x14ac:dyDescent="0.25">
      <c r="A907" s="577"/>
      <c r="B907" s="578"/>
      <c r="C907" s="578"/>
      <c r="D907" s="578"/>
      <c r="E907" s="579"/>
      <c r="F907" s="8"/>
      <c r="G907" s="8"/>
      <c r="H907" s="8"/>
      <c r="I907" s="8"/>
      <c r="J907" s="8"/>
      <c r="K907" s="8"/>
      <c r="L907" s="8"/>
      <c r="M907" s="8"/>
      <c r="N907" s="102">
        <f t="shared" si="398"/>
        <v>0</v>
      </c>
      <c r="O907" s="102">
        <f t="shared" si="398"/>
        <v>0</v>
      </c>
      <c r="P907" s="102">
        <f t="shared" si="398"/>
        <v>0</v>
      </c>
      <c r="Q907" s="102">
        <f>Q900+Q521</f>
        <v>319.62515999999999</v>
      </c>
      <c r="R907" s="102">
        <f t="shared" si="399"/>
        <v>0</v>
      </c>
      <c r="S907" s="102">
        <f t="shared" si="399"/>
        <v>0</v>
      </c>
      <c r="T907" s="102">
        <f t="shared" si="399"/>
        <v>0</v>
      </c>
      <c r="U907" s="102">
        <f t="shared" si="399"/>
        <v>0</v>
      </c>
      <c r="V907" s="173" t="s">
        <v>8</v>
      </c>
      <c r="W907" s="191">
        <f t="shared" si="400"/>
        <v>319725.15999999997</v>
      </c>
      <c r="X907" s="191">
        <f t="shared" si="400"/>
        <v>52759.93</v>
      </c>
      <c r="Y907" s="191">
        <f t="shared" si="400"/>
        <v>1070</v>
      </c>
      <c r="Z907" s="191">
        <f t="shared" si="400"/>
        <v>1070</v>
      </c>
      <c r="AA907" s="191">
        <f t="shared" si="400"/>
        <v>1070</v>
      </c>
      <c r="AB907" s="191">
        <f t="shared" si="400"/>
        <v>1070</v>
      </c>
      <c r="AC907" s="191">
        <f t="shared" si="400"/>
        <v>1070</v>
      </c>
      <c r="AD907" s="191">
        <f t="shared" si="400"/>
        <v>1070</v>
      </c>
      <c r="AE907" s="191">
        <f t="shared" si="400"/>
        <v>1070</v>
      </c>
      <c r="AF907" s="191">
        <f t="shared" si="400"/>
        <v>1476.5677700000001</v>
      </c>
      <c r="AG907" s="191">
        <f t="shared" si="400"/>
        <v>1720.587</v>
      </c>
      <c r="AH907" s="203">
        <f t="shared" si="400"/>
        <v>0</v>
      </c>
      <c r="AI907" s="203">
        <f t="shared" si="400"/>
        <v>0</v>
      </c>
      <c r="AJ907" s="203">
        <f t="shared" si="400"/>
        <v>0</v>
      </c>
      <c r="AK907" s="191">
        <f t="shared" si="400"/>
        <v>3855.2577699999997</v>
      </c>
      <c r="AL907" s="191">
        <f t="shared" si="400"/>
        <v>0</v>
      </c>
      <c r="AM907" s="191">
        <f t="shared" si="400"/>
        <v>0</v>
      </c>
      <c r="AN907" s="191">
        <f t="shared" si="400"/>
        <v>0</v>
      </c>
      <c r="AO907" s="191">
        <f t="shared" si="400"/>
        <v>0</v>
      </c>
      <c r="AP907" s="191">
        <f t="shared" si="400"/>
        <v>0</v>
      </c>
      <c r="AQ907" s="191">
        <f t="shared" si="400"/>
        <v>0</v>
      </c>
      <c r="AR907" s="191">
        <f t="shared" si="400"/>
        <v>0</v>
      </c>
      <c r="AS907" s="191">
        <f t="shared" si="400"/>
        <v>0</v>
      </c>
      <c r="AT907" s="191">
        <f t="shared" si="400"/>
        <v>0</v>
      </c>
      <c r="AU907" s="203">
        <f t="shared" si="400"/>
        <v>0</v>
      </c>
      <c r="AV907" s="303"/>
    </row>
    <row r="908" spans="1:48" ht="15.75" customHeight="1" x14ac:dyDescent="0.25">
      <c r="A908" s="577"/>
      <c r="B908" s="578"/>
      <c r="C908" s="578"/>
      <c r="D908" s="578"/>
      <c r="E908" s="579"/>
      <c r="F908" s="8"/>
      <c r="G908" s="8"/>
      <c r="H908" s="8"/>
      <c r="I908" s="8"/>
      <c r="J908" s="8"/>
      <c r="K908" s="8"/>
      <c r="L908" s="8"/>
      <c r="M908" s="8"/>
      <c r="N908" s="102">
        <f t="shared" si="398"/>
        <v>0</v>
      </c>
      <c r="O908" s="102">
        <f t="shared" si="398"/>
        <v>5.3708400000000003</v>
      </c>
      <c r="P908" s="102">
        <f t="shared" si="398"/>
        <v>0.19353999999999999</v>
      </c>
      <c r="Q908" s="102">
        <f>Q901+Q522</f>
        <v>0</v>
      </c>
      <c r="R908" s="102">
        <f t="shared" si="399"/>
        <v>0</v>
      </c>
      <c r="S908" s="102">
        <f t="shared" si="399"/>
        <v>0</v>
      </c>
      <c r="T908" s="102">
        <f t="shared" si="399"/>
        <v>0</v>
      </c>
      <c r="U908" s="102">
        <f t="shared" si="399"/>
        <v>84.120950000000008</v>
      </c>
      <c r="V908" s="173" t="s">
        <v>50</v>
      </c>
      <c r="W908" s="191">
        <f t="shared" si="400"/>
        <v>0</v>
      </c>
      <c r="X908" s="191">
        <f t="shared" si="400"/>
        <v>46</v>
      </c>
      <c r="Y908" s="191">
        <f t="shared" si="400"/>
        <v>0</v>
      </c>
      <c r="Z908" s="191">
        <f t="shared" si="400"/>
        <v>0</v>
      </c>
      <c r="AA908" s="191">
        <f t="shared" si="400"/>
        <v>0</v>
      </c>
      <c r="AB908" s="191">
        <f t="shared" si="400"/>
        <v>0</v>
      </c>
      <c r="AC908" s="191">
        <f t="shared" si="400"/>
        <v>0</v>
      </c>
      <c r="AD908" s="191">
        <f t="shared" si="400"/>
        <v>0</v>
      </c>
      <c r="AE908" s="191">
        <f t="shared" si="400"/>
        <v>0</v>
      </c>
      <c r="AF908" s="191">
        <f t="shared" si="400"/>
        <v>0</v>
      </c>
      <c r="AG908" s="191">
        <f t="shared" si="400"/>
        <v>0</v>
      </c>
      <c r="AH908" s="203">
        <f t="shared" si="400"/>
        <v>0</v>
      </c>
      <c r="AI908" s="203">
        <f t="shared" si="400"/>
        <v>0</v>
      </c>
      <c r="AJ908" s="203">
        <f t="shared" si="400"/>
        <v>0</v>
      </c>
      <c r="AK908" s="191">
        <f t="shared" si="400"/>
        <v>0</v>
      </c>
      <c r="AL908" s="191">
        <f t="shared" si="400"/>
        <v>0</v>
      </c>
      <c r="AM908" s="191">
        <f t="shared" si="400"/>
        <v>0</v>
      </c>
      <c r="AN908" s="191">
        <f t="shared" si="400"/>
        <v>0</v>
      </c>
      <c r="AO908" s="191">
        <f t="shared" si="400"/>
        <v>0</v>
      </c>
      <c r="AP908" s="191">
        <f t="shared" si="400"/>
        <v>0</v>
      </c>
      <c r="AQ908" s="191">
        <f t="shared" si="400"/>
        <v>0</v>
      </c>
      <c r="AR908" s="191">
        <f t="shared" si="400"/>
        <v>0</v>
      </c>
      <c r="AS908" s="191">
        <f t="shared" si="400"/>
        <v>0</v>
      </c>
      <c r="AT908" s="191">
        <f t="shared" si="400"/>
        <v>0</v>
      </c>
      <c r="AU908" s="203">
        <f t="shared" si="400"/>
        <v>0</v>
      </c>
      <c r="AV908" s="303"/>
    </row>
    <row r="909" spans="1:48" x14ac:dyDescent="0.25">
      <c r="A909" s="577"/>
      <c r="B909" s="578"/>
      <c r="C909" s="578"/>
      <c r="D909" s="578"/>
      <c r="E909" s="579"/>
      <c r="F909" s="8"/>
      <c r="G909" s="8"/>
      <c r="H909" s="8"/>
      <c r="I909" s="8"/>
      <c r="J909" s="8"/>
      <c r="K909" s="8"/>
      <c r="L909" s="8"/>
      <c r="M909" s="8"/>
      <c r="N909" s="102">
        <f t="shared" si="398"/>
        <v>0</v>
      </c>
      <c r="O909" s="102">
        <f t="shared" si="398"/>
        <v>0</v>
      </c>
      <c r="P909" s="102">
        <f t="shared" si="398"/>
        <v>0</v>
      </c>
      <c r="Q909" s="102">
        <f>Q902+Q523</f>
        <v>0</v>
      </c>
      <c r="R909" s="102">
        <f t="shared" si="399"/>
        <v>0</v>
      </c>
      <c r="S909" s="102">
        <f t="shared" si="399"/>
        <v>0</v>
      </c>
      <c r="T909" s="102">
        <f t="shared" si="399"/>
        <v>0</v>
      </c>
      <c r="U909" s="102">
        <f t="shared" si="399"/>
        <v>0</v>
      </c>
      <c r="V909" s="173" t="s">
        <v>51</v>
      </c>
      <c r="W909" s="191">
        <f t="shared" si="400"/>
        <v>0</v>
      </c>
      <c r="X909" s="191">
        <f t="shared" si="400"/>
        <v>0</v>
      </c>
      <c r="Y909" s="191">
        <f t="shared" si="400"/>
        <v>0</v>
      </c>
      <c r="Z909" s="191">
        <f t="shared" si="400"/>
        <v>0</v>
      </c>
      <c r="AA909" s="191">
        <f t="shared" si="400"/>
        <v>0</v>
      </c>
      <c r="AB909" s="191">
        <f t="shared" si="400"/>
        <v>0</v>
      </c>
      <c r="AC909" s="191">
        <f t="shared" si="400"/>
        <v>0</v>
      </c>
      <c r="AD909" s="191">
        <f t="shared" si="400"/>
        <v>0</v>
      </c>
      <c r="AE909" s="191">
        <f t="shared" si="400"/>
        <v>0</v>
      </c>
      <c r="AF909" s="191">
        <f t="shared" si="400"/>
        <v>0</v>
      </c>
      <c r="AG909" s="191">
        <f t="shared" si="400"/>
        <v>0</v>
      </c>
      <c r="AH909" s="203">
        <f t="shared" si="400"/>
        <v>0</v>
      </c>
      <c r="AI909" s="203">
        <f t="shared" si="400"/>
        <v>0</v>
      </c>
      <c r="AJ909" s="203">
        <f t="shared" si="400"/>
        <v>0</v>
      </c>
      <c r="AK909" s="191">
        <f t="shared" si="400"/>
        <v>0</v>
      </c>
      <c r="AL909" s="191">
        <f t="shared" si="400"/>
        <v>0</v>
      </c>
      <c r="AM909" s="191">
        <f t="shared" si="400"/>
        <v>0</v>
      </c>
      <c r="AN909" s="191">
        <f t="shared" si="400"/>
        <v>0</v>
      </c>
      <c r="AO909" s="191">
        <f t="shared" si="400"/>
        <v>0</v>
      </c>
      <c r="AP909" s="191">
        <f t="shared" si="400"/>
        <v>0</v>
      </c>
      <c r="AQ909" s="191">
        <f t="shared" si="400"/>
        <v>0</v>
      </c>
      <c r="AR909" s="191">
        <f t="shared" si="400"/>
        <v>0</v>
      </c>
      <c r="AS909" s="191">
        <f t="shared" si="400"/>
        <v>0</v>
      </c>
      <c r="AT909" s="191">
        <f t="shared" si="400"/>
        <v>0</v>
      </c>
      <c r="AU909" s="203">
        <f t="shared" si="400"/>
        <v>0</v>
      </c>
      <c r="AV909" s="303"/>
    </row>
    <row r="910" spans="1:48" x14ac:dyDescent="0.25">
      <c r="A910" s="577"/>
      <c r="B910" s="578"/>
      <c r="C910" s="578"/>
      <c r="D910" s="578"/>
      <c r="E910" s="579"/>
      <c r="F910" s="8"/>
      <c r="G910" s="8"/>
      <c r="H910" s="8"/>
      <c r="I910" s="8"/>
      <c r="J910" s="8"/>
      <c r="K910" s="8"/>
      <c r="L910" s="8"/>
      <c r="M910" s="8"/>
      <c r="N910" s="102">
        <f t="shared" si="398"/>
        <v>0</v>
      </c>
      <c r="O910" s="102">
        <f t="shared" si="398"/>
        <v>0</v>
      </c>
      <c r="P910" s="102">
        <f t="shared" si="398"/>
        <v>0</v>
      </c>
      <c r="Q910" s="102">
        <f>Q903+Q524</f>
        <v>2.23428</v>
      </c>
      <c r="R910" s="102">
        <f t="shared" si="399"/>
        <v>0</v>
      </c>
      <c r="S910" s="102">
        <f t="shared" si="399"/>
        <v>0</v>
      </c>
      <c r="T910" s="102">
        <f t="shared" si="399"/>
        <v>0</v>
      </c>
      <c r="U910" s="102">
        <f t="shared" si="399"/>
        <v>0</v>
      </c>
      <c r="V910" s="173" t="s">
        <v>52</v>
      </c>
      <c r="W910" s="191">
        <f t="shared" si="400"/>
        <v>2234.2800000000002</v>
      </c>
      <c r="X910" s="191">
        <f t="shared" si="400"/>
        <v>0</v>
      </c>
      <c r="Y910" s="191">
        <f t="shared" si="400"/>
        <v>0</v>
      </c>
      <c r="Z910" s="191">
        <f t="shared" si="400"/>
        <v>0</v>
      </c>
      <c r="AA910" s="191">
        <f t="shared" si="400"/>
        <v>0</v>
      </c>
      <c r="AB910" s="191">
        <f t="shared" si="400"/>
        <v>0</v>
      </c>
      <c r="AC910" s="191">
        <f t="shared" si="400"/>
        <v>0</v>
      </c>
      <c r="AD910" s="191">
        <f t="shared" si="400"/>
        <v>0</v>
      </c>
      <c r="AE910" s="191">
        <f t="shared" si="400"/>
        <v>0</v>
      </c>
      <c r="AF910" s="191">
        <f t="shared" si="400"/>
        <v>0</v>
      </c>
      <c r="AG910" s="191">
        <f t="shared" si="400"/>
        <v>0</v>
      </c>
      <c r="AH910" s="203">
        <f t="shared" si="400"/>
        <v>0</v>
      </c>
      <c r="AI910" s="203">
        <f t="shared" si="400"/>
        <v>0</v>
      </c>
      <c r="AJ910" s="203">
        <f t="shared" si="400"/>
        <v>0</v>
      </c>
      <c r="AK910" s="191">
        <f t="shared" si="400"/>
        <v>11.5</v>
      </c>
      <c r="AL910" s="191">
        <f t="shared" si="400"/>
        <v>0</v>
      </c>
      <c r="AM910" s="191">
        <f t="shared" si="400"/>
        <v>0</v>
      </c>
      <c r="AN910" s="191">
        <f t="shared" si="400"/>
        <v>0</v>
      </c>
      <c r="AO910" s="191">
        <f t="shared" si="400"/>
        <v>0</v>
      </c>
      <c r="AP910" s="191">
        <f t="shared" si="400"/>
        <v>0</v>
      </c>
      <c r="AQ910" s="191">
        <f t="shared" si="400"/>
        <v>0</v>
      </c>
      <c r="AR910" s="191">
        <f t="shared" si="400"/>
        <v>0</v>
      </c>
      <c r="AS910" s="191">
        <f t="shared" si="400"/>
        <v>0</v>
      </c>
      <c r="AT910" s="191">
        <f t="shared" si="400"/>
        <v>0</v>
      </c>
      <c r="AU910" s="203">
        <f t="shared" si="400"/>
        <v>0</v>
      </c>
      <c r="AV910" s="303"/>
    </row>
    <row r="911" spans="1:48" s="96" customFormat="1" x14ac:dyDescent="0.25">
      <c r="A911" s="580"/>
      <c r="B911" s="581"/>
      <c r="C911" s="581"/>
      <c r="D911" s="581"/>
      <c r="E911" s="582"/>
      <c r="F911" s="184"/>
      <c r="G911" s="184"/>
      <c r="H911" s="184"/>
      <c r="I911" s="184"/>
      <c r="J911" s="184"/>
      <c r="K911" s="184"/>
      <c r="L911" s="185">
        <f>L904+L892+L869+L857+L745+L653</f>
        <v>1811.4319999999998</v>
      </c>
      <c r="M911" s="185">
        <f>M904+M892+M869+M857+M745+M653</f>
        <v>268.05092724999997</v>
      </c>
      <c r="N911" s="185">
        <f t="shared" si="398"/>
        <v>0</v>
      </c>
      <c r="O911" s="185">
        <f t="shared" si="398"/>
        <v>0</v>
      </c>
      <c r="P911" s="185">
        <f t="shared" si="398"/>
        <v>0</v>
      </c>
      <c r="Q911" s="187">
        <f>SUM(Q906:Q910)</f>
        <v>519.586859</v>
      </c>
      <c r="R911" s="186">
        <f t="shared" si="399"/>
        <v>0.90333600000000003</v>
      </c>
      <c r="S911" s="186">
        <f t="shared" si="399"/>
        <v>0</v>
      </c>
      <c r="T911" s="186">
        <f t="shared" si="399"/>
        <v>0</v>
      </c>
      <c r="U911" s="186">
        <f t="shared" si="399"/>
        <v>1.281253</v>
      </c>
      <c r="V911" s="343" t="s">
        <v>11</v>
      </c>
      <c r="W911" s="344">
        <f>SUM(W906:W910)</f>
        <v>519687.15700000001</v>
      </c>
      <c r="X911" s="344">
        <f t="shared" ref="X911:AU911" si="401">SUM(X906:X910)</f>
        <v>56934.118000000002</v>
      </c>
      <c r="Y911" s="344">
        <f t="shared" si="401"/>
        <v>1070</v>
      </c>
      <c r="Z911" s="344">
        <f t="shared" si="401"/>
        <v>1070</v>
      </c>
      <c r="AA911" s="344">
        <f t="shared" si="401"/>
        <v>1070</v>
      </c>
      <c r="AB911" s="344">
        <f t="shared" si="401"/>
        <v>1070</v>
      </c>
      <c r="AC911" s="344">
        <f t="shared" si="401"/>
        <v>1070</v>
      </c>
      <c r="AD911" s="344">
        <f t="shared" si="401"/>
        <v>1070</v>
      </c>
      <c r="AE911" s="344">
        <f t="shared" si="401"/>
        <v>1094.7</v>
      </c>
      <c r="AF911" s="344">
        <f t="shared" si="401"/>
        <v>1832.3927800000001</v>
      </c>
      <c r="AG911" s="344">
        <f t="shared" si="401"/>
        <v>1745.287</v>
      </c>
      <c r="AH911" s="202">
        <f t="shared" si="401"/>
        <v>870.53</v>
      </c>
      <c r="AI911" s="202">
        <f t="shared" si="401"/>
        <v>870.53</v>
      </c>
      <c r="AJ911" s="202">
        <f t="shared" si="401"/>
        <v>870.53</v>
      </c>
      <c r="AK911" s="201">
        <f t="shared" si="401"/>
        <v>11709.37933</v>
      </c>
      <c r="AL911" s="201">
        <f>AL904+AL526</f>
        <v>262100.17092</v>
      </c>
      <c r="AM911" s="201">
        <f t="shared" si="401"/>
        <v>0</v>
      </c>
      <c r="AN911" s="201">
        <f t="shared" si="401"/>
        <v>0</v>
      </c>
      <c r="AO911" s="201">
        <f t="shared" si="401"/>
        <v>0</v>
      </c>
      <c r="AP911" s="201">
        <f t="shared" si="401"/>
        <v>0</v>
      </c>
      <c r="AQ911" s="201">
        <f t="shared" si="401"/>
        <v>0</v>
      </c>
      <c r="AR911" s="201">
        <f t="shared" si="401"/>
        <v>0</v>
      </c>
      <c r="AS911" s="201">
        <f t="shared" si="401"/>
        <v>0</v>
      </c>
      <c r="AT911" s="201">
        <f t="shared" si="401"/>
        <v>0</v>
      </c>
      <c r="AU911" s="202">
        <f t="shared" si="401"/>
        <v>0</v>
      </c>
      <c r="AV911" s="333"/>
    </row>
    <row r="915" spans="1:49" s="196" customFormat="1" x14ac:dyDescent="0.25">
      <c r="A915" s="1"/>
      <c r="B915" s="1"/>
      <c r="C915" s="9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210"/>
      <c r="AH915" s="197"/>
      <c r="AI915" s="197"/>
      <c r="AJ915" s="197"/>
      <c r="AU915" s="197"/>
      <c r="AV915" s="327"/>
      <c r="AW915" s="1"/>
    </row>
    <row r="916" spans="1:49" s="196" customFormat="1" x14ac:dyDescent="0.25">
      <c r="A916" s="1"/>
      <c r="B916" s="1"/>
      <c r="C916" s="9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211"/>
      <c r="AH916" s="197"/>
      <c r="AI916" s="197"/>
      <c r="AJ916" s="197"/>
      <c r="AU916" s="197"/>
      <c r="AV916" s="327"/>
      <c r="AW916" s="1"/>
    </row>
    <row r="917" spans="1:49" s="196" customFormat="1" x14ac:dyDescent="0.25">
      <c r="A917" s="1"/>
      <c r="B917" s="1"/>
      <c r="C917" s="9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210"/>
      <c r="AH917" s="197"/>
      <c r="AI917" s="197"/>
      <c r="AJ917" s="197"/>
      <c r="AU917" s="197"/>
      <c r="AV917" s="327"/>
      <c r="AW917" s="1"/>
    </row>
    <row r="918" spans="1:49" s="196" customFormat="1" x14ac:dyDescent="0.25">
      <c r="A918" s="1"/>
      <c r="B918" s="1"/>
      <c r="C918" s="9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210"/>
      <c r="AH918" s="197"/>
      <c r="AI918" s="197"/>
      <c r="AJ918" s="197"/>
      <c r="AU918" s="197"/>
      <c r="AV918" s="327"/>
      <c r="AW918" s="1"/>
    </row>
    <row r="919" spans="1:49" s="196" customFormat="1" x14ac:dyDescent="0.25">
      <c r="A919" s="1"/>
      <c r="B919" s="1"/>
      <c r="C919" s="9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211"/>
      <c r="AH919" s="197"/>
      <c r="AI919" s="197"/>
      <c r="AJ919" s="197"/>
      <c r="AU919" s="197"/>
      <c r="AV919" s="327"/>
      <c r="AW919" s="1"/>
    </row>
    <row r="920" spans="1:49" s="196" customFormat="1" x14ac:dyDescent="0.25">
      <c r="A920" s="1"/>
      <c r="B920" s="1"/>
      <c r="C920" s="35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42"/>
      <c r="AH920" s="197"/>
      <c r="AI920" s="197"/>
      <c r="AJ920" s="197"/>
      <c r="AU920" s="197"/>
      <c r="AV920" s="327"/>
      <c r="AW920" s="1"/>
    </row>
    <row r="921" spans="1:49" s="196" customFormat="1" x14ac:dyDescent="0.25">
      <c r="A921" s="1"/>
      <c r="B921" s="1"/>
      <c r="C921" s="9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210"/>
      <c r="AH921" s="197"/>
      <c r="AI921" s="197"/>
      <c r="AJ921" s="197"/>
      <c r="AU921" s="197"/>
      <c r="AV921" s="327"/>
      <c r="AW921" s="1"/>
    </row>
    <row r="922" spans="1:49" s="196" customFormat="1" x14ac:dyDescent="0.25">
      <c r="A922" s="1"/>
      <c r="B922" s="1"/>
      <c r="C922" s="9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211"/>
      <c r="AH922" s="197"/>
      <c r="AI922" s="197"/>
      <c r="AJ922" s="197"/>
      <c r="AU922" s="197"/>
      <c r="AV922" s="327"/>
      <c r="AW922" s="1"/>
    </row>
    <row r="923" spans="1:49" s="196" customFormat="1" x14ac:dyDescent="0.25">
      <c r="A923" s="1"/>
      <c r="B923" s="1"/>
      <c r="C923" s="9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210"/>
      <c r="AH923" s="197"/>
      <c r="AI923" s="197"/>
      <c r="AJ923" s="197"/>
      <c r="AU923" s="197"/>
      <c r="AV923" s="327"/>
      <c r="AW923" s="1"/>
    </row>
    <row r="924" spans="1:49" s="196" customFormat="1" x14ac:dyDescent="0.25">
      <c r="A924" s="1"/>
      <c r="B924" s="1"/>
      <c r="C924" s="9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210"/>
      <c r="AH924" s="197"/>
      <c r="AI924" s="197"/>
      <c r="AJ924" s="197"/>
      <c r="AU924" s="197"/>
      <c r="AV924" s="327"/>
      <c r="AW924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view="pageBreakPreview" zoomScale="80" zoomScaleNormal="100" zoomScaleSheetLayoutView="80" workbookViewId="0">
      <selection activeCell="B26" sqref="B26:C26"/>
    </sheetView>
  </sheetViews>
  <sheetFormatPr defaultColWidth="8.85546875" defaultRowHeight="15.75" x14ac:dyDescent="0.25"/>
  <cols>
    <col min="1" max="1" width="49.140625" style="75" customWidth="1"/>
    <col min="2" max="2" width="37" style="75" customWidth="1"/>
    <col min="3" max="3" width="64.42578125" style="75" customWidth="1"/>
    <col min="4" max="16384" width="8.85546875" style="75"/>
  </cols>
  <sheetData>
    <row r="1" spans="1:5" x14ac:dyDescent="0.25">
      <c r="C1" s="76" t="s">
        <v>574</v>
      </c>
    </row>
    <row r="2" spans="1:5" x14ac:dyDescent="0.25">
      <c r="C2" s="76" t="s">
        <v>575</v>
      </c>
    </row>
    <row r="3" spans="1:5" x14ac:dyDescent="0.25">
      <c r="C3" s="76" t="s">
        <v>842</v>
      </c>
    </row>
    <row r="4" spans="1:5" x14ac:dyDescent="0.25">
      <c r="C4" s="76" t="s">
        <v>574</v>
      </c>
    </row>
    <row r="5" spans="1:5" x14ac:dyDescent="0.25">
      <c r="C5" s="76" t="s">
        <v>575</v>
      </c>
    </row>
    <row r="6" spans="1:5" x14ac:dyDescent="0.25">
      <c r="C6" s="76" t="s">
        <v>576</v>
      </c>
    </row>
    <row r="7" spans="1:5" x14ac:dyDescent="0.25">
      <c r="A7" s="77" t="s">
        <v>577</v>
      </c>
    </row>
    <row r="8" spans="1:5" x14ac:dyDescent="0.25">
      <c r="A8" s="615" t="s">
        <v>578</v>
      </c>
      <c r="B8" s="615"/>
      <c r="C8" s="615"/>
    </row>
    <row r="9" spans="1:5" x14ac:dyDescent="0.25">
      <c r="A9" s="616" t="s">
        <v>622</v>
      </c>
      <c r="B9" s="616"/>
      <c r="C9" s="616"/>
    </row>
    <row r="10" spans="1:5" x14ac:dyDescent="0.25">
      <c r="C10" s="77" t="s">
        <v>579</v>
      </c>
    </row>
    <row r="11" spans="1:5" ht="47.45" customHeight="1" x14ac:dyDescent="0.25">
      <c r="A11" s="78" t="s">
        <v>580</v>
      </c>
      <c r="B11" s="613" t="s">
        <v>581</v>
      </c>
      <c r="C11" s="613"/>
      <c r="E11" s="79"/>
    </row>
    <row r="12" spans="1:5" ht="31.5" x14ac:dyDescent="0.25">
      <c r="A12" s="78" t="s">
        <v>582</v>
      </c>
      <c r="B12" s="613" t="s">
        <v>583</v>
      </c>
      <c r="C12" s="613"/>
    </row>
    <row r="13" spans="1:5" ht="15" customHeight="1" x14ac:dyDescent="0.25">
      <c r="A13" s="78" t="s">
        <v>584</v>
      </c>
      <c r="B13" s="613"/>
      <c r="C13" s="613"/>
    </row>
    <row r="14" spans="1:5" ht="24.6" customHeight="1" x14ac:dyDescent="0.25">
      <c r="A14" s="78" t="s">
        <v>585</v>
      </c>
      <c r="B14" s="613" t="s">
        <v>586</v>
      </c>
      <c r="C14" s="613"/>
    </row>
    <row r="15" spans="1:5" ht="25.9" customHeight="1" x14ac:dyDescent="0.25">
      <c r="A15" s="617" t="s">
        <v>587</v>
      </c>
      <c r="B15" s="613" t="s">
        <v>588</v>
      </c>
      <c r="C15" s="613"/>
    </row>
    <row r="16" spans="1:5" ht="25.9" customHeight="1" x14ac:dyDescent="0.25">
      <c r="A16" s="618"/>
      <c r="B16" s="613" t="s">
        <v>589</v>
      </c>
      <c r="C16" s="613"/>
    </row>
    <row r="17" spans="1:3" ht="25.9" customHeight="1" x14ac:dyDescent="0.25">
      <c r="A17" s="618"/>
      <c r="B17" s="613" t="s">
        <v>590</v>
      </c>
      <c r="C17" s="613"/>
    </row>
    <row r="18" spans="1:3" ht="25.9" customHeight="1" x14ac:dyDescent="0.25">
      <c r="A18" s="618"/>
      <c r="B18" s="613" t="s">
        <v>591</v>
      </c>
      <c r="C18" s="613"/>
    </row>
    <row r="19" spans="1:3" ht="25.9" customHeight="1" x14ac:dyDescent="0.25">
      <c r="A19" s="619"/>
      <c r="B19" s="613" t="s">
        <v>592</v>
      </c>
      <c r="C19" s="613"/>
    </row>
    <row r="20" spans="1:3" ht="84.6" customHeight="1" x14ac:dyDescent="0.25">
      <c r="A20" s="78" t="s">
        <v>593</v>
      </c>
      <c r="B20" s="613" t="s">
        <v>594</v>
      </c>
      <c r="C20" s="613"/>
    </row>
    <row r="21" spans="1:3" ht="27" customHeight="1" x14ac:dyDescent="0.25">
      <c r="A21" s="78" t="s">
        <v>595</v>
      </c>
      <c r="B21" s="613" t="s">
        <v>596</v>
      </c>
      <c r="C21" s="613"/>
    </row>
    <row r="22" spans="1:3" ht="27" customHeight="1" x14ac:dyDescent="0.25">
      <c r="A22" s="78" t="s">
        <v>597</v>
      </c>
      <c r="B22" s="613" t="s">
        <v>598</v>
      </c>
      <c r="C22" s="613"/>
    </row>
    <row r="23" spans="1:3" ht="31.5" x14ac:dyDescent="0.25">
      <c r="A23" s="78" t="s">
        <v>599</v>
      </c>
      <c r="B23" s="613" t="s">
        <v>600</v>
      </c>
      <c r="C23" s="613"/>
    </row>
    <row r="24" spans="1:3" ht="26.45" customHeight="1" x14ac:dyDescent="0.25">
      <c r="A24" s="78" t="s">
        <v>601</v>
      </c>
      <c r="B24" s="613" t="s">
        <v>602</v>
      </c>
      <c r="C24" s="613"/>
    </row>
    <row r="25" spans="1:3" ht="47.25" x14ac:dyDescent="0.25">
      <c r="A25" s="78" t="s">
        <v>603</v>
      </c>
      <c r="B25" s="613" t="s">
        <v>604</v>
      </c>
      <c r="C25" s="613"/>
    </row>
    <row r="26" spans="1:3" ht="26.45" customHeight="1" x14ac:dyDescent="0.25">
      <c r="A26" s="78" t="s">
        <v>605</v>
      </c>
      <c r="B26" s="613" t="s">
        <v>604</v>
      </c>
      <c r="C26" s="613"/>
    </row>
    <row r="27" spans="1:3" ht="25.15" customHeight="1" x14ac:dyDescent="0.25">
      <c r="A27" s="78" t="s">
        <v>606</v>
      </c>
      <c r="B27" s="613" t="s">
        <v>607</v>
      </c>
      <c r="C27" s="613"/>
    </row>
    <row r="28" spans="1:3" ht="28.15" customHeight="1" x14ac:dyDescent="0.25">
      <c r="A28" s="78" t="s">
        <v>608</v>
      </c>
      <c r="B28" s="613" t="s">
        <v>607</v>
      </c>
      <c r="C28" s="613"/>
    </row>
    <row r="29" spans="1:3" ht="70.150000000000006" customHeight="1" x14ac:dyDescent="0.25">
      <c r="A29" s="78" t="s">
        <v>609</v>
      </c>
      <c r="B29" s="613" t="s">
        <v>610</v>
      </c>
      <c r="C29" s="613"/>
    </row>
    <row r="30" spans="1:3" ht="99" customHeight="1" x14ac:dyDescent="0.25">
      <c r="A30" s="78" t="s">
        <v>611</v>
      </c>
      <c r="B30" s="613" t="s">
        <v>612</v>
      </c>
      <c r="C30" s="613"/>
    </row>
    <row r="31" spans="1:3" ht="34.9" customHeight="1" x14ac:dyDescent="0.25">
      <c r="A31" s="78" t="s">
        <v>613</v>
      </c>
      <c r="B31" s="613" t="s">
        <v>614</v>
      </c>
      <c r="C31" s="613"/>
    </row>
    <row r="32" spans="1:3" ht="25.9" customHeight="1" x14ac:dyDescent="0.25">
      <c r="A32" s="78" t="s">
        <v>615</v>
      </c>
      <c r="B32" s="613" t="s">
        <v>623</v>
      </c>
      <c r="C32" s="613"/>
    </row>
    <row r="33" spans="1:3" ht="33.6" customHeight="1" x14ac:dyDescent="0.25">
      <c r="A33" s="78" t="s">
        <v>616</v>
      </c>
      <c r="B33" s="614" t="s">
        <v>617</v>
      </c>
      <c r="C33" s="614"/>
    </row>
    <row r="34" spans="1:3" ht="83.45" customHeight="1" x14ac:dyDescent="0.25">
      <c r="A34" s="78" t="s">
        <v>618</v>
      </c>
      <c r="B34" s="613" t="s">
        <v>619</v>
      </c>
      <c r="C34" s="613"/>
    </row>
    <row r="35" spans="1:3" ht="49.9" customHeight="1" x14ac:dyDescent="0.25">
      <c r="A35" s="78" t="s">
        <v>620</v>
      </c>
      <c r="B35" s="613" t="s">
        <v>621</v>
      </c>
      <c r="C35" s="613"/>
    </row>
    <row r="36" spans="1:3" x14ac:dyDescent="0.25">
      <c r="A36" s="80"/>
      <c r="B36" s="80"/>
    </row>
    <row r="37" spans="1:3" x14ac:dyDescent="0.25">
      <c r="A37" s="80"/>
      <c r="B37" s="80"/>
    </row>
  </sheetData>
  <mergeCells count="27">
    <mergeCell ref="A15:A19"/>
    <mergeCell ref="B15:C15"/>
    <mergeCell ref="B16:C16"/>
    <mergeCell ref="B17:C17"/>
    <mergeCell ref="B18:C18"/>
    <mergeCell ref="A8:C8"/>
    <mergeCell ref="A9:C9"/>
    <mergeCell ref="B11:C11"/>
    <mergeCell ref="B12:C13"/>
    <mergeCell ref="B14:C14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V563"/>
  <sheetViews>
    <sheetView tabSelected="1" zoomScale="85" zoomScaleNormal="85" zoomScaleSheetLayoutView="80" workbookViewId="0">
      <pane ySplit="10" topLeftCell="A11" activePane="bottomLeft" state="frozen"/>
      <selection pane="bottomLeft" activeCell="AA428" sqref="AA428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33.710937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20" width="10.85546875" style="1" hidden="1" customWidth="1"/>
    <col min="21" max="21" width="13" style="1" hidden="1" customWidth="1"/>
    <col min="22" max="22" width="18.7109375" style="1" customWidth="1"/>
    <col min="23" max="23" width="14.7109375" style="362" customWidth="1"/>
    <col min="24" max="24" width="14.7109375" style="1" customWidth="1"/>
    <col min="25" max="25" width="14.7109375" style="1" hidden="1" customWidth="1"/>
    <col min="26" max="26" width="14.140625" style="1" hidden="1" customWidth="1"/>
    <col min="27" max="27" width="13.7109375" style="1" customWidth="1"/>
    <col min="28" max="28" width="14.7109375" style="1" customWidth="1"/>
    <col min="29" max="32" width="9.140625" style="1" hidden="1" customWidth="1"/>
    <col min="33" max="33" width="14.7109375" style="1" customWidth="1"/>
    <col min="34" max="34" width="12.7109375" style="1" hidden="1" customWidth="1"/>
    <col min="35" max="35" width="14.7109375" style="1" customWidth="1"/>
    <col min="36" max="36" width="9.140625" style="1" hidden="1" customWidth="1"/>
    <col min="37" max="37" width="4.85546875" style="1" hidden="1" customWidth="1"/>
    <col min="38" max="38" width="12.7109375" style="1" customWidth="1"/>
    <col min="39" max="39" width="14.42578125" style="1" hidden="1" customWidth="1"/>
    <col min="40" max="40" width="9.140625" style="1" customWidth="1"/>
    <col min="41" max="42" width="9.140625" style="1" hidden="1" customWidth="1"/>
    <col min="43" max="16384" width="9.140625" style="1"/>
  </cols>
  <sheetData>
    <row r="1" spans="1:48" ht="18.75" x14ac:dyDescent="0.3">
      <c r="AV1" s="162" t="s">
        <v>904</v>
      </c>
    </row>
    <row r="2" spans="1:48" ht="18.75" x14ac:dyDescent="0.3">
      <c r="AV2" s="162" t="s">
        <v>905</v>
      </c>
    </row>
    <row r="3" spans="1:48" ht="18.75" x14ac:dyDescent="0.3">
      <c r="AV3" s="163" t="s">
        <v>995</v>
      </c>
    </row>
    <row r="4" spans="1:48" ht="18.75" x14ac:dyDescent="0.25">
      <c r="AV4" s="164" t="s">
        <v>906</v>
      </c>
    </row>
    <row r="5" spans="1:48" ht="23.25" customHeight="1" x14ac:dyDescent="0.25">
      <c r="B5" s="628" t="s">
        <v>1031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/>
      <c r="AV5" s="629"/>
    </row>
    <row r="6" spans="1:48" ht="19.899999999999999" customHeight="1" x14ac:dyDescent="0.25">
      <c r="B6" s="628" t="s">
        <v>1066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</row>
    <row r="7" spans="1:48" s="2" customFormat="1" ht="13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59"/>
      <c r="O7" s="659"/>
      <c r="P7" s="659"/>
      <c r="Q7" s="659"/>
      <c r="R7" s="659"/>
      <c r="S7" s="659"/>
      <c r="T7" s="659"/>
      <c r="U7" s="659"/>
      <c r="V7" s="659"/>
      <c r="W7" s="363"/>
    </row>
    <row r="8" spans="1:48" ht="21.75" customHeight="1" x14ac:dyDescent="0.25">
      <c r="A8" s="401" t="s">
        <v>7</v>
      </c>
      <c r="B8" s="401"/>
      <c r="C8" s="402" t="s">
        <v>40</v>
      </c>
      <c r="D8" s="402" t="s">
        <v>41</v>
      </c>
      <c r="E8" s="402" t="s">
        <v>42</v>
      </c>
      <c r="F8" s="402" t="s">
        <v>12</v>
      </c>
      <c r="G8" s="402"/>
      <c r="H8" s="402"/>
      <c r="I8" s="402"/>
      <c r="J8" s="402" t="s">
        <v>1</v>
      </c>
      <c r="K8" s="402" t="s">
        <v>2</v>
      </c>
      <c r="L8" s="446" t="s">
        <v>289</v>
      </c>
      <c r="M8" s="660"/>
      <c r="N8" s="660"/>
      <c r="O8" s="660"/>
      <c r="P8" s="660"/>
      <c r="Q8" s="660"/>
      <c r="R8" s="660"/>
      <c r="S8" s="660"/>
      <c r="T8" s="660"/>
      <c r="U8" s="660"/>
      <c r="V8" s="661"/>
      <c r="W8" s="630" t="s">
        <v>1060</v>
      </c>
      <c r="X8" s="631"/>
      <c r="Y8" s="634" t="s">
        <v>879</v>
      </c>
      <c r="Z8" s="635"/>
      <c r="AA8" s="630" t="s">
        <v>1061</v>
      </c>
      <c r="AB8" s="631"/>
      <c r="AC8" s="630" t="s">
        <v>881</v>
      </c>
      <c r="AD8" s="631"/>
      <c r="AE8" s="638" t="s">
        <v>882</v>
      </c>
      <c r="AF8" s="639"/>
      <c r="AG8" s="630" t="s">
        <v>883</v>
      </c>
      <c r="AH8" s="642"/>
      <c r="AI8" s="642"/>
      <c r="AJ8" s="642"/>
      <c r="AK8" s="643"/>
      <c r="AL8" s="630" t="s">
        <v>884</v>
      </c>
      <c r="AM8" s="642"/>
      <c r="AN8" s="642"/>
      <c r="AO8" s="642"/>
      <c r="AP8" s="647"/>
      <c r="AQ8" s="651" t="s">
        <v>885</v>
      </c>
      <c r="AR8" s="654" t="s">
        <v>886</v>
      </c>
      <c r="AS8" s="655"/>
      <c r="AT8" s="655"/>
      <c r="AU8" s="656"/>
      <c r="AV8" s="665" t="s">
        <v>887</v>
      </c>
    </row>
    <row r="9" spans="1:48" ht="57" customHeight="1" x14ac:dyDescent="0.25">
      <c r="A9" s="401"/>
      <c r="B9" s="401"/>
      <c r="C9" s="402"/>
      <c r="D9" s="402"/>
      <c r="E9" s="402"/>
      <c r="F9" s="402" t="s">
        <v>13</v>
      </c>
      <c r="G9" s="402" t="s">
        <v>14</v>
      </c>
      <c r="H9" s="402" t="s">
        <v>15</v>
      </c>
      <c r="I9" s="402"/>
      <c r="J9" s="402"/>
      <c r="K9" s="402"/>
      <c r="L9" s="662"/>
      <c r="M9" s="663"/>
      <c r="N9" s="663"/>
      <c r="O9" s="663"/>
      <c r="P9" s="663"/>
      <c r="Q9" s="663"/>
      <c r="R9" s="663"/>
      <c r="S9" s="663"/>
      <c r="T9" s="663"/>
      <c r="U9" s="663"/>
      <c r="V9" s="664"/>
      <c r="W9" s="632"/>
      <c r="X9" s="633"/>
      <c r="Y9" s="636"/>
      <c r="Z9" s="637"/>
      <c r="AA9" s="632"/>
      <c r="AB9" s="633"/>
      <c r="AC9" s="632"/>
      <c r="AD9" s="633"/>
      <c r="AE9" s="640"/>
      <c r="AF9" s="641"/>
      <c r="AG9" s="644"/>
      <c r="AH9" s="645"/>
      <c r="AI9" s="645"/>
      <c r="AJ9" s="645"/>
      <c r="AK9" s="646"/>
      <c r="AL9" s="648"/>
      <c r="AM9" s="649"/>
      <c r="AN9" s="649"/>
      <c r="AO9" s="649"/>
      <c r="AP9" s="650"/>
      <c r="AQ9" s="652"/>
      <c r="AR9" s="668" t="s">
        <v>888</v>
      </c>
      <c r="AS9" s="668" t="s">
        <v>479</v>
      </c>
      <c r="AT9" s="669" t="s">
        <v>889</v>
      </c>
      <c r="AU9" s="669"/>
      <c r="AV9" s="666"/>
    </row>
    <row r="10" spans="1:48" ht="59.25" customHeight="1" x14ac:dyDescent="0.25">
      <c r="A10" s="401"/>
      <c r="B10" s="401"/>
      <c r="C10" s="402"/>
      <c r="D10" s="402"/>
      <c r="E10" s="402"/>
      <c r="F10" s="402"/>
      <c r="G10" s="402"/>
      <c r="H10" s="7" t="s">
        <v>16</v>
      </c>
      <c r="I10" s="7" t="s">
        <v>17</v>
      </c>
      <c r="J10" s="402"/>
      <c r="K10" s="402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397" t="s">
        <v>350</v>
      </c>
      <c r="X10" s="159" t="s">
        <v>890</v>
      </c>
      <c r="Y10" s="160" t="s">
        <v>891</v>
      </c>
      <c r="Z10" s="349" t="s">
        <v>892</v>
      </c>
      <c r="AA10" s="158" t="s">
        <v>891</v>
      </c>
      <c r="AB10" s="159" t="s">
        <v>892</v>
      </c>
      <c r="AC10" s="159" t="s">
        <v>893</v>
      </c>
      <c r="AD10" s="159" t="s">
        <v>892</v>
      </c>
      <c r="AE10" s="160" t="s">
        <v>893</v>
      </c>
      <c r="AF10" s="160" t="s">
        <v>892</v>
      </c>
      <c r="AG10" s="158" t="s">
        <v>1012</v>
      </c>
      <c r="AH10" s="350" t="s">
        <v>895</v>
      </c>
      <c r="AI10" s="158" t="s">
        <v>901</v>
      </c>
      <c r="AJ10" s="159" t="s">
        <v>897</v>
      </c>
      <c r="AK10" s="159" t="s">
        <v>898</v>
      </c>
      <c r="AL10" s="159" t="s">
        <v>1013</v>
      </c>
      <c r="AM10" s="159" t="s">
        <v>900</v>
      </c>
      <c r="AN10" s="159" t="s">
        <v>901</v>
      </c>
      <c r="AO10" s="159" t="s">
        <v>897</v>
      </c>
      <c r="AP10" s="159" t="s">
        <v>898</v>
      </c>
      <c r="AQ10" s="653"/>
      <c r="AR10" s="668"/>
      <c r="AS10" s="668"/>
      <c r="AT10" s="160" t="s">
        <v>902</v>
      </c>
      <c r="AU10" s="160" t="s">
        <v>903</v>
      </c>
      <c r="AV10" s="667"/>
    </row>
    <row r="11" spans="1:48" s="347" customFormat="1" ht="24" customHeight="1" x14ac:dyDescent="0.25">
      <c r="A11" s="657">
        <v>1</v>
      </c>
      <c r="B11" s="658"/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3</v>
      </c>
      <c r="S11" s="7">
        <v>21</v>
      </c>
      <c r="T11" s="7">
        <v>22</v>
      </c>
      <c r="U11" s="7">
        <v>23</v>
      </c>
      <c r="V11" s="7">
        <v>4</v>
      </c>
      <c r="W11" s="7">
        <v>5</v>
      </c>
      <c r="X11" s="346">
        <v>6</v>
      </c>
      <c r="Y11" s="346">
        <v>7</v>
      </c>
      <c r="Z11" s="346">
        <v>8</v>
      </c>
      <c r="AA11" s="346">
        <v>7</v>
      </c>
      <c r="AB11" s="346">
        <v>8</v>
      </c>
      <c r="AC11" s="346"/>
      <c r="AD11" s="346"/>
      <c r="AE11" s="346"/>
      <c r="AF11" s="346"/>
      <c r="AG11" s="346">
        <v>9</v>
      </c>
      <c r="AH11" s="346">
        <v>10</v>
      </c>
      <c r="AI11" s="346">
        <v>10</v>
      </c>
      <c r="AJ11" s="346"/>
      <c r="AK11" s="346"/>
      <c r="AL11" s="346">
        <v>11</v>
      </c>
      <c r="AM11" s="346">
        <v>12</v>
      </c>
      <c r="AN11" s="346">
        <v>12</v>
      </c>
      <c r="AO11" s="346"/>
      <c r="AP11" s="346"/>
      <c r="AQ11" s="346">
        <v>13</v>
      </c>
      <c r="AR11" s="346">
        <v>14</v>
      </c>
      <c r="AS11" s="346">
        <v>15</v>
      </c>
      <c r="AT11" s="346">
        <v>16</v>
      </c>
      <c r="AU11" s="346">
        <v>17</v>
      </c>
      <c r="AV11" s="346">
        <v>18</v>
      </c>
    </row>
    <row r="12" spans="1:48" ht="15.75" customHeight="1" x14ac:dyDescent="0.25">
      <c r="A12" s="406" t="s">
        <v>23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624"/>
      <c r="X12" s="624"/>
      <c r="Y12" s="624"/>
      <c r="Z12" s="624"/>
      <c r="AA12" s="624"/>
      <c r="AB12" s="624"/>
      <c r="AC12" s="624"/>
      <c r="AD12" s="624"/>
      <c r="AE12" s="624"/>
      <c r="AF12" s="624"/>
      <c r="AG12" s="624"/>
      <c r="AH12" s="624"/>
      <c r="AI12" s="624"/>
      <c r="AJ12" s="624"/>
      <c r="AK12" s="624"/>
      <c r="AL12" s="624"/>
      <c r="AM12" s="624"/>
      <c r="AN12" s="624"/>
      <c r="AO12" s="624"/>
      <c r="AP12" s="624"/>
      <c r="AQ12" s="624"/>
      <c r="AR12" s="624"/>
      <c r="AS12" s="624"/>
      <c r="AT12" s="624"/>
      <c r="AU12" s="624"/>
      <c r="AV12" s="625"/>
    </row>
    <row r="13" spans="1:48" ht="15.75" customHeight="1" x14ac:dyDescent="0.25">
      <c r="A13" s="410" t="s">
        <v>24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7"/>
    </row>
    <row r="14" spans="1:48" ht="15.75" customHeight="1" x14ac:dyDescent="0.25">
      <c r="A14" s="414" t="s">
        <v>150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3"/>
    </row>
    <row r="15" spans="1:48" ht="19.5" customHeight="1" x14ac:dyDescent="0.25">
      <c r="A15" s="418"/>
      <c r="B15" s="421" t="s">
        <v>151</v>
      </c>
      <c r="C15" s="422" t="s">
        <v>63</v>
      </c>
      <c r="D15" s="421" t="s">
        <v>257</v>
      </c>
      <c r="E15" s="42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464">
        <v>2021</v>
      </c>
      <c r="K15" s="464">
        <v>2023</v>
      </c>
      <c r="L15" s="462">
        <v>6.8157399999999999</v>
      </c>
      <c r="M15" s="46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4">
        <v>6809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8"/>
    </row>
    <row r="16" spans="1:48" ht="19.5" customHeight="1" x14ac:dyDescent="0.25">
      <c r="A16" s="419"/>
      <c r="B16" s="421"/>
      <c r="C16" s="422"/>
      <c r="D16" s="421"/>
      <c r="E16" s="423"/>
      <c r="F16" s="6" t="s">
        <v>19</v>
      </c>
      <c r="G16" s="6" t="s">
        <v>22</v>
      </c>
      <c r="H16" s="10" t="s">
        <v>59</v>
      </c>
      <c r="I16" s="6" t="s">
        <v>56</v>
      </c>
      <c r="J16" s="464"/>
      <c r="K16" s="464"/>
      <c r="L16" s="462"/>
      <c r="M16" s="46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4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8"/>
    </row>
    <row r="17" spans="1:48" ht="19.5" customHeight="1" x14ac:dyDescent="0.25">
      <c r="A17" s="419"/>
      <c r="B17" s="421"/>
      <c r="C17" s="422"/>
      <c r="D17" s="421"/>
      <c r="E17" s="423"/>
      <c r="F17" s="423" t="s">
        <v>39</v>
      </c>
      <c r="G17" s="423" t="s">
        <v>21</v>
      </c>
      <c r="H17" s="423" t="s">
        <v>59</v>
      </c>
      <c r="I17" s="423" t="s">
        <v>365</v>
      </c>
      <c r="J17" s="464"/>
      <c r="K17" s="464"/>
      <c r="L17" s="462"/>
      <c r="M17" s="46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4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8"/>
    </row>
    <row r="18" spans="1:48" ht="19.5" customHeight="1" x14ac:dyDescent="0.25">
      <c r="A18" s="419"/>
      <c r="B18" s="421"/>
      <c r="C18" s="422"/>
      <c r="D18" s="421"/>
      <c r="E18" s="423"/>
      <c r="F18" s="423"/>
      <c r="G18" s="423"/>
      <c r="H18" s="423"/>
      <c r="I18" s="423"/>
      <c r="J18" s="464"/>
      <c r="K18" s="464"/>
      <c r="L18" s="462"/>
      <c r="M18" s="46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4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8"/>
    </row>
    <row r="19" spans="1:48" ht="18" customHeight="1" x14ac:dyDescent="0.25">
      <c r="A19" s="419"/>
      <c r="B19" s="421"/>
      <c r="C19" s="422"/>
      <c r="D19" s="421"/>
      <c r="E19" s="423"/>
      <c r="F19" s="423"/>
      <c r="G19" s="423"/>
      <c r="H19" s="423"/>
      <c r="I19" s="423"/>
      <c r="J19" s="464"/>
      <c r="K19" s="464"/>
      <c r="L19" s="462"/>
      <c r="M19" s="46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4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8"/>
    </row>
    <row r="20" spans="1:48" ht="23.25" customHeight="1" x14ac:dyDescent="0.25">
      <c r="A20" s="419"/>
      <c r="B20" s="421"/>
      <c r="C20" s="422"/>
      <c r="D20" s="421"/>
      <c r="E20" s="423"/>
      <c r="F20" s="423"/>
      <c r="G20" s="423"/>
      <c r="H20" s="423"/>
      <c r="I20" s="423"/>
      <c r="J20" s="464"/>
      <c r="K20" s="464"/>
      <c r="L20" s="462"/>
      <c r="M20" s="462"/>
      <c r="N20" s="152">
        <f t="shared" ref="N20:T20" si="1">SUM(N15:N19)</f>
        <v>0</v>
      </c>
      <c r="O20" s="152">
        <f t="shared" si="1"/>
        <v>0</v>
      </c>
      <c r="P20" s="152">
        <f t="shared" si="1"/>
        <v>7.1999999999999998E-3</v>
      </c>
      <c r="Q20" s="152">
        <f>SUM(Q15:Q19)</f>
        <v>0</v>
      </c>
      <c r="R20" s="152">
        <f t="shared" si="1"/>
        <v>6.8085399999999998</v>
      </c>
      <c r="S20" s="152">
        <f t="shared" si="1"/>
        <v>0</v>
      </c>
      <c r="T20" s="152">
        <f t="shared" si="1"/>
        <v>0</v>
      </c>
      <c r="U20" s="153">
        <f t="shared" si="0"/>
        <v>6.8157399999999999</v>
      </c>
      <c r="V20" s="153" t="s">
        <v>11</v>
      </c>
      <c r="W20" s="364">
        <f>SUM(W15:W19)</f>
        <v>6809</v>
      </c>
      <c r="X20" s="152">
        <f t="shared" ref="X20" si="2">SUM(X15:X19)</f>
        <v>0</v>
      </c>
      <c r="Y20" s="152">
        <f t="shared" ref="Y20" si="3">SUM(Y15:Y19)</f>
        <v>0</v>
      </c>
      <c r="Z20" s="152">
        <f t="shared" ref="Z20" si="4">SUM(Z15:Z19)</f>
        <v>0</v>
      </c>
      <c r="AA20" s="152">
        <f t="shared" ref="AA20" si="5">SUM(AA15:AA19)</f>
        <v>0</v>
      </c>
      <c r="AB20" s="152">
        <f t="shared" ref="AB20" si="6">SUM(AB15:AB19)</f>
        <v>0</v>
      </c>
      <c r="AC20" s="152">
        <f t="shared" ref="AC20" si="7">SUM(AC15:AC19)</f>
        <v>0</v>
      </c>
      <c r="AD20" s="152">
        <f t="shared" ref="AD20" si="8">SUM(AD15:AD19)</f>
        <v>0</v>
      </c>
      <c r="AE20" s="152">
        <f t="shared" ref="AE20" si="9">SUM(AE15:AE19)</f>
        <v>0</v>
      </c>
      <c r="AF20" s="152">
        <f t="shared" ref="AF20" si="10">SUM(AF15:AF19)</f>
        <v>0</v>
      </c>
      <c r="AG20" s="152">
        <f t="shared" ref="AG20" si="11">SUM(AG15:AG19)</f>
        <v>0</v>
      </c>
      <c r="AH20" s="152">
        <f t="shared" ref="AH20" si="12">SUM(AH15:AH19)</f>
        <v>0</v>
      </c>
      <c r="AI20" s="152">
        <f t="shared" ref="AI20" si="13">SUM(AI15:AI19)</f>
        <v>0</v>
      </c>
      <c r="AJ20" s="152">
        <f t="shared" ref="AJ20" si="14">SUM(AJ15:AJ19)</f>
        <v>0</v>
      </c>
      <c r="AK20" s="152">
        <f t="shared" ref="AK20" si="15">SUM(AK15:AK19)</f>
        <v>0</v>
      </c>
      <c r="AL20" s="152">
        <f t="shared" ref="AL20" si="16">SUM(AL15:AL19)</f>
        <v>0</v>
      </c>
      <c r="AM20" s="152">
        <f t="shared" ref="AM20" si="17">SUM(AM15:AM19)</f>
        <v>0</v>
      </c>
      <c r="AN20" s="152">
        <f t="shared" ref="AN20" si="18">SUM(AN15:AN19)</f>
        <v>0</v>
      </c>
      <c r="AO20" s="152">
        <f t="shared" ref="AO20" si="19">SUM(AO15:AO19)</f>
        <v>0</v>
      </c>
      <c r="AP20" s="152">
        <f t="shared" ref="AP20" si="20">SUM(AP15:AP19)</f>
        <v>0</v>
      </c>
      <c r="AQ20" s="152">
        <f t="shared" ref="AQ20" si="21">SUM(AQ15:AQ19)</f>
        <v>0</v>
      </c>
      <c r="AR20" s="152">
        <f t="shared" ref="AR20" si="22">SUM(AR15:AR19)</f>
        <v>0</v>
      </c>
      <c r="AS20" s="152">
        <f t="shared" ref="AS20" si="23">SUM(AS15:AS19)</f>
        <v>0</v>
      </c>
      <c r="AT20" s="152">
        <f t="shared" ref="AT20" si="24">SUM(AT15:AT19)</f>
        <v>0</v>
      </c>
      <c r="AU20" s="152">
        <f t="shared" ref="AU20" si="25">SUM(AU15:AU19)</f>
        <v>0</v>
      </c>
      <c r="AV20" s="161"/>
    </row>
    <row r="21" spans="1:48" ht="15.75" customHeight="1" x14ac:dyDescent="0.25">
      <c r="A21" s="419"/>
      <c r="B21" s="463" t="s">
        <v>152</v>
      </c>
      <c r="C21" s="422" t="s">
        <v>64</v>
      </c>
      <c r="D21" s="421" t="s">
        <v>257</v>
      </c>
      <c r="E21" s="42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464">
        <v>2023</v>
      </c>
      <c r="K21" s="464">
        <v>2023</v>
      </c>
      <c r="L21" s="462">
        <v>2.5399099999999999</v>
      </c>
      <c r="M21" s="46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2">
        <v>1517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8"/>
    </row>
    <row r="22" spans="1:48" ht="15.75" customHeight="1" x14ac:dyDescent="0.25">
      <c r="A22" s="419"/>
      <c r="B22" s="463"/>
      <c r="C22" s="422"/>
      <c r="D22" s="421"/>
      <c r="E22" s="423"/>
      <c r="F22" s="6" t="s">
        <v>19</v>
      </c>
      <c r="G22" s="6" t="s">
        <v>22</v>
      </c>
      <c r="H22" s="10" t="s">
        <v>59</v>
      </c>
      <c r="I22" s="6" t="s">
        <v>58</v>
      </c>
      <c r="J22" s="464"/>
      <c r="K22" s="464"/>
      <c r="L22" s="462"/>
      <c r="M22" s="46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2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8"/>
    </row>
    <row r="23" spans="1:48" ht="15.75" customHeight="1" x14ac:dyDescent="0.25">
      <c r="A23" s="419"/>
      <c r="B23" s="463"/>
      <c r="C23" s="422"/>
      <c r="D23" s="421"/>
      <c r="E23" s="423"/>
      <c r="F23" s="423" t="s">
        <v>39</v>
      </c>
      <c r="G23" s="423" t="s">
        <v>21</v>
      </c>
      <c r="H23" s="423" t="s">
        <v>59</v>
      </c>
      <c r="I23" s="423" t="s">
        <v>302</v>
      </c>
      <c r="J23" s="464"/>
      <c r="K23" s="464"/>
      <c r="L23" s="462"/>
      <c r="M23" s="46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2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8"/>
    </row>
    <row r="24" spans="1:48" ht="15.75" customHeight="1" x14ac:dyDescent="0.25">
      <c r="A24" s="419"/>
      <c r="B24" s="463"/>
      <c r="C24" s="422"/>
      <c r="D24" s="421"/>
      <c r="E24" s="423"/>
      <c r="F24" s="423"/>
      <c r="G24" s="423"/>
      <c r="H24" s="423"/>
      <c r="I24" s="423"/>
      <c r="J24" s="464"/>
      <c r="K24" s="464"/>
      <c r="L24" s="462"/>
      <c r="M24" s="46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2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8"/>
    </row>
    <row r="25" spans="1:48" ht="20.25" customHeight="1" x14ac:dyDescent="0.25">
      <c r="A25" s="419"/>
      <c r="B25" s="463"/>
      <c r="C25" s="422"/>
      <c r="D25" s="421"/>
      <c r="E25" s="423"/>
      <c r="F25" s="423"/>
      <c r="G25" s="423"/>
      <c r="H25" s="423"/>
      <c r="I25" s="423"/>
      <c r="J25" s="464"/>
      <c r="K25" s="464"/>
      <c r="L25" s="462"/>
      <c r="M25" s="46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2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8"/>
    </row>
    <row r="26" spans="1:48" ht="19.5" customHeight="1" x14ac:dyDescent="0.25">
      <c r="A26" s="420"/>
      <c r="B26" s="463"/>
      <c r="C26" s="422"/>
      <c r="D26" s="421"/>
      <c r="E26" s="423"/>
      <c r="F26" s="423"/>
      <c r="G26" s="423"/>
      <c r="H26" s="423"/>
      <c r="I26" s="423"/>
      <c r="J26" s="464"/>
      <c r="K26" s="464"/>
      <c r="L26" s="462"/>
      <c r="M26" s="462"/>
      <c r="N26" s="152">
        <f t="shared" ref="N26:T26" si="26">SUM(N21:N25)</f>
        <v>0</v>
      </c>
      <c r="O26" s="152">
        <f t="shared" si="26"/>
        <v>0</v>
      </c>
      <c r="P26" s="152">
        <f t="shared" si="26"/>
        <v>0</v>
      </c>
      <c r="Q26" s="152">
        <f t="shared" si="26"/>
        <v>1.0231399999999999</v>
      </c>
      <c r="R26" s="152">
        <f t="shared" si="26"/>
        <v>1.51677</v>
      </c>
      <c r="S26" s="152">
        <f t="shared" si="26"/>
        <v>0</v>
      </c>
      <c r="T26" s="152">
        <f t="shared" si="26"/>
        <v>0</v>
      </c>
      <c r="U26" s="153">
        <f t="shared" si="0"/>
        <v>2.5399099999999999</v>
      </c>
      <c r="V26" s="153" t="s">
        <v>11</v>
      </c>
      <c r="W26" s="364">
        <f t="shared" ref="W26:X26" si="27">SUM(W21:W25)</f>
        <v>1517</v>
      </c>
      <c r="X26" s="152">
        <f t="shared" si="27"/>
        <v>0</v>
      </c>
      <c r="Y26" s="152">
        <f t="shared" ref="Y26:AU26" si="28">SUM(Y21:Y25)</f>
        <v>0</v>
      </c>
      <c r="Z26" s="152">
        <f t="shared" si="28"/>
        <v>0</v>
      </c>
      <c r="AA26" s="152">
        <f t="shared" si="28"/>
        <v>0</v>
      </c>
      <c r="AB26" s="152">
        <f t="shared" si="28"/>
        <v>0</v>
      </c>
      <c r="AC26" s="152">
        <f t="shared" si="28"/>
        <v>0</v>
      </c>
      <c r="AD26" s="152">
        <f t="shared" si="28"/>
        <v>0</v>
      </c>
      <c r="AE26" s="152">
        <f t="shared" si="28"/>
        <v>0</v>
      </c>
      <c r="AF26" s="152">
        <f t="shared" si="28"/>
        <v>0</v>
      </c>
      <c r="AG26" s="152">
        <f t="shared" si="28"/>
        <v>0</v>
      </c>
      <c r="AH26" s="152">
        <f t="shared" si="28"/>
        <v>0</v>
      </c>
      <c r="AI26" s="152">
        <f t="shared" si="28"/>
        <v>0</v>
      </c>
      <c r="AJ26" s="152">
        <f t="shared" si="28"/>
        <v>0</v>
      </c>
      <c r="AK26" s="152">
        <f t="shared" si="28"/>
        <v>0</v>
      </c>
      <c r="AL26" s="152">
        <f t="shared" si="28"/>
        <v>0</v>
      </c>
      <c r="AM26" s="152">
        <f t="shared" si="28"/>
        <v>0</v>
      </c>
      <c r="AN26" s="152">
        <f t="shared" si="28"/>
        <v>0</v>
      </c>
      <c r="AO26" s="152">
        <f t="shared" si="28"/>
        <v>0</v>
      </c>
      <c r="AP26" s="152">
        <f t="shared" si="28"/>
        <v>0</v>
      </c>
      <c r="AQ26" s="152">
        <f t="shared" si="28"/>
        <v>0</v>
      </c>
      <c r="AR26" s="152">
        <f t="shared" si="28"/>
        <v>0</v>
      </c>
      <c r="AS26" s="152">
        <f t="shared" si="28"/>
        <v>0</v>
      </c>
      <c r="AT26" s="152">
        <f t="shared" si="28"/>
        <v>0</v>
      </c>
      <c r="AU26" s="152">
        <f t="shared" si="28"/>
        <v>0</v>
      </c>
      <c r="AV26" s="161"/>
    </row>
    <row r="27" spans="1:48" ht="15.75" customHeight="1" x14ac:dyDescent="0.25">
      <c r="A27" s="414" t="s">
        <v>153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65"/>
      <c r="W27" s="365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48" ht="19.5" customHeight="1" x14ac:dyDescent="0.25">
      <c r="A28" s="418"/>
      <c r="B28" s="421" t="s">
        <v>200</v>
      </c>
      <c r="C28" s="422" t="s">
        <v>62</v>
      </c>
      <c r="D28" s="421" t="s">
        <v>260</v>
      </c>
      <c r="E28" s="42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464">
        <v>2023</v>
      </c>
      <c r="K28" s="464">
        <v>2025</v>
      </c>
      <c r="L28" s="462">
        <v>17.071010000000001</v>
      </c>
      <c r="M28" s="46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4">
        <v>1290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/>
    </row>
    <row r="29" spans="1:48" ht="19.5" customHeight="1" x14ac:dyDescent="0.25">
      <c r="A29" s="419"/>
      <c r="B29" s="421"/>
      <c r="C29" s="422"/>
      <c r="D29" s="421"/>
      <c r="E29" s="423"/>
      <c r="F29" s="6" t="s">
        <v>19</v>
      </c>
      <c r="G29" s="6" t="s">
        <v>22</v>
      </c>
      <c r="H29" s="10" t="s">
        <v>59</v>
      </c>
      <c r="I29" s="6" t="s">
        <v>291</v>
      </c>
      <c r="J29" s="464"/>
      <c r="K29" s="464"/>
      <c r="L29" s="462"/>
      <c r="M29" s="46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4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/>
    </row>
    <row r="30" spans="1:48" ht="19.5" customHeight="1" x14ac:dyDescent="0.25">
      <c r="A30" s="419"/>
      <c r="B30" s="421"/>
      <c r="C30" s="422"/>
      <c r="D30" s="421"/>
      <c r="E30" s="423"/>
      <c r="F30" s="423" t="s">
        <v>39</v>
      </c>
      <c r="G30" s="423" t="s">
        <v>21</v>
      </c>
      <c r="H30" s="423" t="s">
        <v>59</v>
      </c>
      <c r="I30" s="423" t="s">
        <v>366</v>
      </c>
      <c r="J30" s="464"/>
      <c r="K30" s="464"/>
      <c r="L30" s="462"/>
      <c r="M30" s="46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4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/>
    </row>
    <row r="31" spans="1:48" ht="19.5" customHeight="1" x14ac:dyDescent="0.25">
      <c r="A31" s="419"/>
      <c r="B31" s="421"/>
      <c r="C31" s="422"/>
      <c r="D31" s="421"/>
      <c r="E31" s="423"/>
      <c r="F31" s="423"/>
      <c r="G31" s="423"/>
      <c r="H31" s="423"/>
      <c r="I31" s="423"/>
      <c r="J31" s="464"/>
      <c r="K31" s="464"/>
      <c r="L31" s="462"/>
      <c r="M31" s="46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4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/>
    </row>
    <row r="32" spans="1:48" ht="18" customHeight="1" x14ac:dyDescent="0.25">
      <c r="A32" s="419"/>
      <c r="B32" s="421"/>
      <c r="C32" s="422"/>
      <c r="D32" s="421"/>
      <c r="E32" s="423"/>
      <c r="F32" s="423"/>
      <c r="G32" s="423"/>
      <c r="H32" s="423"/>
      <c r="I32" s="423"/>
      <c r="J32" s="464"/>
      <c r="K32" s="464"/>
      <c r="L32" s="462"/>
      <c r="M32" s="46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4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/>
    </row>
    <row r="33" spans="1:48" ht="19.5" customHeight="1" x14ac:dyDescent="0.25">
      <c r="A33" s="419"/>
      <c r="B33" s="421"/>
      <c r="C33" s="422"/>
      <c r="D33" s="421"/>
      <c r="E33" s="423"/>
      <c r="F33" s="423"/>
      <c r="G33" s="423"/>
      <c r="H33" s="423"/>
      <c r="I33" s="423"/>
      <c r="J33" s="464"/>
      <c r="K33" s="464"/>
      <c r="L33" s="462"/>
      <c r="M33" s="462"/>
      <c r="N33" s="152">
        <f t="shared" ref="N33:U33" si="29">SUM(N28:N32)</f>
        <v>0</v>
      </c>
      <c r="O33" s="152">
        <f t="shared" si="29"/>
        <v>0</v>
      </c>
      <c r="P33" s="152">
        <f t="shared" si="29"/>
        <v>0</v>
      </c>
      <c r="Q33" s="152">
        <f t="shared" si="29"/>
        <v>0</v>
      </c>
      <c r="R33" s="152">
        <f t="shared" si="29"/>
        <v>1.29</v>
      </c>
      <c r="S33" s="152">
        <f t="shared" si="29"/>
        <v>1.29</v>
      </c>
      <c r="T33" s="152">
        <f t="shared" si="29"/>
        <v>1.29</v>
      </c>
      <c r="U33" s="153">
        <f t="shared" si="29"/>
        <v>3.87</v>
      </c>
      <c r="V33" s="153" t="s">
        <v>11</v>
      </c>
      <c r="W33" s="364">
        <f t="shared" ref="W33:AU33" si="30">SUM(W28:W32)</f>
        <v>1290</v>
      </c>
      <c r="X33" s="152">
        <f t="shared" si="30"/>
        <v>0</v>
      </c>
      <c r="Y33" s="152">
        <f t="shared" si="30"/>
        <v>0</v>
      </c>
      <c r="Z33" s="152">
        <f t="shared" si="30"/>
        <v>0</v>
      </c>
      <c r="AA33" s="152">
        <f t="shared" si="30"/>
        <v>0</v>
      </c>
      <c r="AB33" s="152">
        <f t="shared" si="30"/>
        <v>0</v>
      </c>
      <c r="AC33" s="152">
        <f t="shared" si="30"/>
        <v>0</v>
      </c>
      <c r="AD33" s="152">
        <f t="shared" si="30"/>
        <v>0</v>
      </c>
      <c r="AE33" s="152">
        <f t="shared" si="30"/>
        <v>0</v>
      </c>
      <c r="AF33" s="152">
        <f t="shared" si="30"/>
        <v>0</v>
      </c>
      <c r="AG33" s="152">
        <f t="shared" si="30"/>
        <v>0</v>
      </c>
      <c r="AH33" s="152">
        <f t="shared" si="30"/>
        <v>0</v>
      </c>
      <c r="AI33" s="152">
        <f t="shared" si="30"/>
        <v>0</v>
      </c>
      <c r="AJ33" s="152">
        <f t="shared" si="30"/>
        <v>0</v>
      </c>
      <c r="AK33" s="152">
        <f t="shared" si="30"/>
        <v>0</v>
      </c>
      <c r="AL33" s="152">
        <f t="shared" si="30"/>
        <v>0</v>
      </c>
      <c r="AM33" s="152">
        <f t="shared" si="30"/>
        <v>0</v>
      </c>
      <c r="AN33" s="152">
        <f t="shared" si="30"/>
        <v>0</v>
      </c>
      <c r="AO33" s="152">
        <f t="shared" si="30"/>
        <v>0</v>
      </c>
      <c r="AP33" s="152">
        <f t="shared" si="30"/>
        <v>0</v>
      </c>
      <c r="AQ33" s="152">
        <f t="shared" si="30"/>
        <v>0</v>
      </c>
      <c r="AR33" s="152">
        <f t="shared" si="30"/>
        <v>0</v>
      </c>
      <c r="AS33" s="152">
        <f t="shared" si="30"/>
        <v>0</v>
      </c>
      <c r="AT33" s="152">
        <f t="shared" si="30"/>
        <v>0</v>
      </c>
      <c r="AU33" s="152">
        <f t="shared" si="30"/>
        <v>0</v>
      </c>
      <c r="AV33" s="152"/>
    </row>
    <row r="34" spans="1:48" ht="15.75" customHeight="1" x14ac:dyDescent="0.25">
      <c r="A34" s="419"/>
      <c r="B34" s="463" t="s">
        <v>201</v>
      </c>
      <c r="C34" s="422" t="s">
        <v>874</v>
      </c>
      <c r="D34" s="421" t="s">
        <v>257</v>
      </c>
      <c r="E34" s="42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464">
        <v>2023</v>
      </c>
      <c r="K34" s="464">
        <v>2025</v>
      </c>
      <c r="L34" s="462">
        <v>22.295649999999998</v>
      </c>
      <c r="M34" s="46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31">SUM(N34:T34)</f>
        <v>3.87</v>
      </c>
      <c r="V34" s="7" t="s">
        <v>3</v>
      </c>
      <c r="W34" s="192">
        <v>1290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</row>
    <row r="35" spans="1:48" ht="15.75" customHeight="1" x14ac:dyDescent="0.25">
      <c r="A35" s="419"/>
      <c r="B35" s="463"/>
      <c r="C35" s="422"/>
      <c r="D35" s="421"/>
      <c r="E35" s="423"/>
      <c r="F35" s="6" t="s">
        <v>19</v>
      </c>
      <c r="G35" s="6" t="s">
        <v>22</v>
      </c>
      <c r="H35" s="10" t="s">
        <v>59</v>
      </c>
      <c r="I35" s="6" t="s">
        <v>292</v>
      </c>
      <c r="J35" s="464"/>
      <c r="K35" s="464"/>
      <c r="L35" s="462"/>
      <c r="M35" s="46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31"/>
        <v>0</v>
      </c>
      <c r="V35" s="5" t="s">
        <v>8</v>
      </c>
      <c r="W35" s="192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</row>
    <row r="36" spans="1:48" ht="15.75" customHeight="1" x14ac:dyDescent="0.25">
      <c r="A36" s="419"/>
      <c r="B36" s="463"/>
      <c r="C36" s="422"/>
      <c r="D36" s="421"/>
      <c r="E36" s="423"/>
      <c r="F36" s="423" t="s">
        <v>39</v>
      </c>
      <c r="G36" s="423" t="s">
        <v>21</v>
      </c>
      <c r="H36" s="423" t="s">
        <v>59</v>
      </c>
      <c r="I36" s="423" t="s">
        <v>365</v>
      </c>
      <c r="J36" s="464"/>
      <c r="K36" s="464"/>
      <c r="L36" s="462"/>
      <c r="M36" s="46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31"/>
        <v>0</v>
      </c>
      <c r="V36" s="7" t="s">
        <v>50</v>
      </c>
      <c r="W36" s="192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/>
    </row>
    <row r="37" spans="1:48" ht="15.75" customHeight="1" x14ac:dyDescent="0.25">
      <c r="A37" s="419"/>
      <c r="B37" s="463"/>
      <c r="C37" s="422"/>
      <c r="D37" s="421"/>
      <c r="E37" s="423"/>
      <c r="F37" s="423"/>
      <c r="G37" s="423"/>
      <c r="H37" s="423"/>
      <c r="I37" s="423"/>
      <c r="J37" s="464"/>
      <c r="K37" s="464"/>
      <c r="L37" s="462"/>
      <c r="M37" s="46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31"/>
        <v>0</v>
      </c>
      <c r="V37" s="7" t="s">
        <v>51</v>
      </c>
      <c r="W37" s="192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/>
    </row>
    <row r="38" spans="1:48" ht="20.25" customHeight="1" x14ac:dyDescent="0.25">
      <c r="A38" s="419"/>
      <c r="B38" s="463"/>
      <c r="C38" s="422"/>
      <c r="D38" s="421"/>
      <c r="E38" s="423"/>
      <c r="F38" s="423"/>
      <c r="G38" s="423"/>
      <c r="H38" s="423"/>
      <c r="I38" s="423"/>
      <c r="J38" s="464"/>
      <c r="K38" s="464"/>
      <c r="L38" s="462"/>
      <c r="M38" s="46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31"/>
        <v>0</v>
      </c>
      <c r="V38" s="7" t="s">
        <v>52</v>
      </c>
      <c r="W38" s="192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/>
    </row>
    <row r="39" spans="1:48" ht="63.75" customHeight="1" x14ac:dyDescent="0.25">
      <c r="A39" s="420"/>
      <c r="B39" s="463"/>
      <c r="C39" s="422"/>
      <c r="D39" s="421"/>
      <c r="E39" s="423"/>
      <c r="F39" s="423"/>
      <c r="G39" s="423"/>
      <c r="H39" s="423"/>
      <c r="I39" s="423"/>
      <c r="J39" s="464"/>
      <c r="K39" s="464"/>
      <c r="L39" s="462"/>
      <c r="M39" s="462"/>
      <c r="N39" s="152">
        <f t="shared" ref="N39:T39" si="32">SUM(N34:N38)</f>
        <v>0</v>
      </c>
      <c r="O39" s="152">
        <f t="shared" si="32"/>
        <v>0</v>
      </c>
      <c r="P39" s="152">
        <f t="shared" si="32"/>
        <v>0</v>
      </c>
      <c r="Q39" s="152">
        <f t="shared" si="32"/>
        <v>0</v>
      </c>
      <c r="R39" s="152">
        <f>SUM(R34:R38)</f>
        <v>1.29</v>
      </c>
      <c r="S39" s="152">
        <f t="shared" si="32"/>
        <v>1.29</v>
      </c>
      <c r="T39" s="152">
        <f t="shared" si="32"/>
        <v>1.29</v>
      </c>
      <c r="U39" s="153">
        <f t="shared" si="31"/>
        <v>3.87</v>
      </c>
      <c r="V39" s="153" t="s">
        <v>11</v>
      </c>
      <c r="W39" s="364">
        <f t="shared" ref="W39:AU39" si="33">SUM(W34:W38)</f>
        <v>1290</v>
      </c>
      <c r="X39" s="152">
        <f t="shared" si="33"/>
        <v>0</v>
      </c>
      <c r="Y39" s="152">
        <f t="shared" si="33"/>
        <v>0</v>
      </c>
      <c r="Z39" s="152">
        <f t="shared" si="33"/>
        <v>0</v>
      </c>
      <c r="AA39" s="152">
        <f t="shared" si="33"/>
        <v>0</v>
      </c>
      <c r="AB39" s="152">
        <f t="shared" si="33"/>
        <v>0</v>
      </c>
      <c r="AC39" s="152">
        <f t="shared" si="33"/>
        <v>0</v>
      </c>
      <c r="AD39" s="152">
        <f t="shared" si="33"/>
        <v>0</v>
      </c>
      <c r="AE39" s="152">
        <f t="shared" si="33"/>
        <v>0</v>
      </c>
      <c r="AF39" s="152">
        <f t="shared" si="33"/>
        <v>0</v>
      </c>
      <c r="AG39" s="152">
        <f t="shared" si="33"/>
        <v>0</v>
      </c>
      <c r="AH39" s="152">
        <f t="shared" si="33"/>
        <v>0</v>
      </c>
      <c r="AI39" s="152">
        <f t="shared" si="33"/>
        <v>0</v>
      </c>
      <c r="AJ39" s="152">
        <f t="shared" si="33"/>
        <v>0</v>
      </c>
      <c r="AK39" s="152">
        <f t="shared" si="33"/>
        <v>0</v>
      </c>
      <c r="AL39" s="152">
        <f t="shared" si="33"/>
        <v>0</v>
      </c>
      <c r="AM39" s="152">
        <f t="shared" si="33"/>
        <v>0</v>
      </c>
      <c r="AN39" s="152">
        <f t="shared" si="33"/>
        <v>0</v>
      </c>
      <c r="AO39" s="152">
        <f t="shared" si="33"/>
        <v>0</v>
      </c>
      <c r="AP39" s="152">
        <f t="shared" si="33"/>
        <v>0</v>
      </c>
      <c r="AQ39" s="152">
        <f t="shared" si="33"/>
        <v>0</v>
      </c>
      <c r="AR39" s="152">
        <f t="shared" si="33"/>
        <v>0</v>
      </c>
      <c r="AS39" s="152">
        <f t="shared" si="33"/>
        <v>0</v>
      </c>
      <c r="AT39" s="152">
        <f t="shared" si="33"/>
        <v>0</v>
      </c>
      <c r="AU39" s="152">
        <f t="shared" si="33"/>
        <v>0</v>
      </c>
      <c r="AV39" s="152"/>
    </row>
    <row r="40" spans="1:48" ht="15.75" customHeight="1" x14ac:dyDescent="0.25">
      <c r="A40" s="414" t="s">
        <v>154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65"/>
      <c r="W40" s="3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1:48" ht="15.75" customHeight="1" x14ac:dyDescent="0.25">
      <c r="A41" s="466"/>
      <c r="B41" s="463" t="s">
        <v>207</v>
      </c>
      <c r="C41" s="422" t="s">
        <v>60</v>
      </c>
      <c r="D41" s="421" t="s">
        <v>257</v>
      </c>
      <c r="E41" s="42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464">
        <v>2023</v>
      </c>
      <c r="K41" s="464">
        <v>2025</v>
      </c>
      <c r="L41" s="462">
        <v>3.4368099999999999</v>
      </c>
      <c r="M41" s="46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34">SUM(N41:T41)</f>
        <v>3.4361999999999999</v>
      </c>
      <c r="V41" s="7" t="s">
        <v>3</v>
      </c>
      <c r="W41" s="192">
        <v>1146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8"/>
    </row>
    <row r="42" spans="1:48" ht="15.75" customHeight="1" x14ac:dyDescent="0.25">
      <c r="A42" s="467"/>
      <c r="B42" s="463"/>
      <c r="C42" s="422"/>
      <c r="D42" s="421"/>
      <c r="E42" s="423"/>
      <c r="F42" s="6" t="s">
        <v>19</v>
      </c>
      <c r="G42" s="6" t="s">
        <v>22</v>
      </c>
      <c r="H42" s="10" t="s">
        <v>59</v>
      </c>
      <c r="I42" s="6" t="s">
        <v>293</v>
      </c>
      <c r="J42" s="464"/>
      <c r="K42" s="464"/>
      <c r="L42" s="462"/>
      <c r="M42" s="46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34"/>
        <v>0</v>
      </c>
      <c r="V42" s="5" t="s">
        <v>8</v>
      </c>
      <c r="W42" s="192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8"/>
    </row>
    <row r="43" spans="1:48" ht="15.75" customHeight="1" x14ac:dyDescent="0.25">
      <c r="A43" s="467"/>
      <c r="B43" s="463"/>
      <c r="C43" s="422"/>
      <c r="D43" s="421"/>
      <c r="E43" s="423"/>
      <c r="F43" s="423" t="s">
        <v>39</v>
      </c>
      <c r="G43" s="423" t="s">
        <v>21</v>
      </c>
      <c r="H43" s="423" t="s">
        <v>59</v>
      </c>
      <c r="I43" s="423" t="s">
        <v>367</v>
      </c>
      <c r="J43" s="464"/>
      <c r="K43" s="464"/>
      <c r="L43" s="462"/>
      <c r="M43" s="46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34"/>
        <v>0</v>
      </c>
      <c r="V43" s="7" t="s">
        <v>50</v>
      </c>
      <c r="W43" s="192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8"/>
    </row>
    <row r="44" spans="1:48" ht="15.75" customHeight="1" x14ac:dyDescent="0.25">
      <c r="A44" s="467"/>
      <c r="B44" s="463"/>
      <c r="C44" s="422"/>
      <c r="D44" s="421"/>
      <c r="E44" s="423"/>
      <c r="F44" s="423"/>
      <c r="G44" s="423"/>
      <c r="H44" s="423"/>
      <c r="I44" s="423"/>
      <c r="J44" s="464"/>
      <c r="K44" s="464"/>
      <c r="L44" s="462"/>
      <c r="M44" s="46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34"/>
        <v>0</v>
      </c>
      <c r="V44" s="7" t="s">
        <v>51</v>
      </c>
      <c r="W44" s="192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8"/>
    </row>
    <row r="45" spans="1:48" ht="20.25" customHeight="1" x14ac:dyDescent="0.25">
      <c r="A45" s="467"/>
      <c r="B45" s="463"/>
      <c r="C45" s="422"/>
      <c r="D45" s="421"/>
      <c r="E45" s="423"/>
      <c r="F45" s="423"/>
      <c r="G45" s="423"/>
      <c r="H45" s="423"/>
      <c r="I45" s="423"/>
      <c r="J45" s="464"/>
      <c r="K45" s="464"/>
      <c r="L45" s="462"/>
      <c r="M45" s="46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34"/>
        <v>0</v>
      </c>
      <c r="V45" s="7" t="s">
        <v>52</v>
      </c>
      <c r="W45" s="192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8"/>
    </row>
    <row r="46" spans="1:48" ht="19.5" customHeight="1" x14ac:dyDescent="0.25">
      <c r="A46" s="468"/>
      <c r="B46" s="463"/>
      <c r="C46" s="422"/>
      <c r="D46" s="421"/>
      <c r="E46" s="423"/>
      <c r="F46" s="423"/>
      <c r="G46" s="423"/>
      <c r="H46" s="423"/>
      <c r="I46" s="423"/>
      <c r="J46" s="464"/>
      <c r="K46" s="464"/>
      <c r="L46" s="462"/>
      <c r="M46" s="462"/>
      <c r="N46" s="152">
        <f t="shared" ref="N46:T46" si="35">SUM(N41:N45)</f>
        <v>0</v>
      </c>
      <c r="O46" s="152">
        <f t="shared" si="35"/>
        <v>0</v>
      </c>
      <c r="P46" s="152">
        <f t="shared" si="35"/>
        <v>0</v>
      </c>
      <c r="Q46" s="152">
        <f t="shared" si="35"/>
        <v>0</v>
      </c>
      <c r="R46" s="152">
        <f t="shared" si="35"/>
        <v>1.1456</v>
      </c>
      <c r="S46" s="152">
        <f t="shared" si="35"/>
        <v>1.1456</v>
      </c>
      <c r="T46" s="152">
        <f t="shared" si="35"/>
        <v>1.145</v>
      </c>
      <c r="U46" s="153">
        <f t="shared" si="34"/>
        <v>3.4361999999999999</v>
      </c>
      <c r="V46" s="153" t="s">
        <v>11</v>
      </c>
      <c r="W46" s="364">
        <f t="shared" ref="W46:AU46" si="36">SUM(W41:W45)</f>
        <v>1146</v>
      </c>
      <c r="X46" s="152">
        <f t="shared" si="36"/>
        <v>0</v>
      </c>
      <c r="Y46" s="152">
        <f t="shared" si="36"/>
        <v>0</v>
      </c>
      <c r="Z46" s="152">
        <f t="shared" si="36"/>
        <v>0</v>
      </c>
      <c r="AA46" s="152">
        <f t="shared" si="36"/>
        <v>0</v>
      </c>
      <c r="AB46" s="152">
        <f t="shared" si="36"/>
        <v>0</v>
      </c>
      <c r="AC46" s="152">
        <f t="shared" si="36"/>
        <v>0</v>
      </c>
      <c r="AD46" s="152">
        <f t="shared" si="36"/>
        <v>0</v>
      </c>
      <c r="AE46" s="152">
        <f t="shared" si="36"/>
        <v>0</v>
      </c>
      <c r="AF46" s="152">
        <f t="shared" si="36"/>
        <v>0</v>
      </c>
      <c r="AG46" s="152">
        <f t="shared" si="36"/>
        <v>0</v>
      </c>
      <c r="AH46" s="152">
        <f t="shared" si="36"/>
        <v>0</v>
      </c>
      <c r="AI46" s="152">
        <f t="shared" si="36"/>
        <v>0</v>
      </c>
      <c r="AJ46" s="152">
        <f t="shared" si="36"/>
        <v>0</v>
      </c>
      <c r="AK46" s="152">
        <f t="shared" si="36"/>
        <v>0</v>
      </c>
      <c r="AL46" s="152">
        <f t="shared" si="36"/>
        <v>0</v>
      </c>
      <c r="AM46" s="152">
        <f t="shared" si="36"/>
        <v>0</v>
      </c>
      <c r="AN46" s="152">
        <f t="shared" si="36"/>
        <v>0</v>
      </c>
      <c r="AO46" s="152">
        <f t="shared" si="36"/>
        <v>0</v>
      </c>
      <c r="AP46" s="152">
        <f t="shared" si="36"/>
        <v>0</v>
      </c>
      <c r="AQ46" s="152">
        <f t="shared" si="36"/>
        <v>0</v>
      </c>
      <c r="AR46" s="152">
        <f t="shared" si="36"/>
        <v>0</v>
      </c>
      <c r="AS46" s="152">
        <f t="shared" si="36"/>
        <v>0</v>
      </c>
      <c r="AT46" s="152">
        <f t="shared" si="36"/>
        <v>0</v>
      </c>
      <c r="AU46" s="152">
        <f t="shared" si="36"/>
        <v>0</v>
      </c>
      <c r="AV46" s="161"/>
    </row>
    <row r="47" spans="1:48" ht="15.75" customHeight="1" x14ac:dyDescent="0.25">
      <c r="A47" s="414" t="s">
        <v>155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65"/>
      <c r="W47" s="365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5.75" customHeight="1" x14ac:dyDescent="0.25">
      <c r="A48" s="466"/>
      <c r="B48" s="463" t="s">
        <v>208</v>
      </c>
      <c r="C48" s="422" t="s">
        <v>61</v>
      </c>
      <c r="D48" s="421" t="s">
        <v>260</v>
      </c>
      <c r="E48" s="423" t="s">
        <v>122</v>
      </c>
      <c r="F48" s="6" t="s">
        <v>18</v>
      </c>
      <c r="G48" s="6" t="s">
        <v>20</v>
      </c>
      <c r="H48" s="6" t="s">
        <v>368</v>
      </c>
      <c r="I48" s="6" t="s">
        <v>57</v>
      </c>
      <c r="J48" s="464">
        <v>2022</v>
      </c>
      <c r="K48" s="464">
        <v>2023</v>
      </c>
      <c r="L48" s="462">
        <v>1.18391</v>
      </c>
      <c r="M48" s="46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37">SUM(N48:T48)</f>
        <v>4.4399999999999995E-3</v>
      </c>
      <c r="V48" s="7" t="s">
        <v>3</v>
      </c>
      <c r="W48" s="192">
        <v>1.5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8"/>
    </row>
    <row r="49" spans="1:48" ht="15.75" customHeight="1" x14ac:dyDescent="0.25">
      <c r="A49" s="467"/>
      <c r="B49" s="463"/>
      <c r="C49" s="422"/>
      <c r="D49" s="421"/>
      <c r="E49" s="423"/>
      <c r="F49" s="6" t="s">
        <v>19</v>
      </c>
      <c r="G49" s="6" t="s">
        <v>22</v>
      </c>
      <c r="H49" s="6" t="s">
        <v>294</v>
      </c>
      <c r="I49" s="6" t="s">
        <v>294</v>
      </c>
      <c r="J49" s="464"/>
      <c r="K49" s="464"/>
      <c r="L49" s="462"/>
      <c r="M49" s="46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37"/>
        <v>0</v>
      </c>
      <c r="V49" s="5" t="s">
        <v>8</v>
      </c>
      <c r="W49" s="192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8"/>
    </row>
    <row r="50" spans="1:48" ht="15.75" customHeight="1" x14ac:dyDescent="0.25">
      <c r="A50" s="467"/>
      <c r="B50" s="463"/>
      <c r="C50" s="422"/>
      <c r="D50" s="421"/>
      <c r="E50" s="423"/>
      <c r="F50" s="423" t="s">
        <v>39</v>
      </c>
      <c r="G50" s="423" t="s">
        <v>21</v>
      </c>
      <c r="H50" s="423" t="s">
        <v>316</v>
      </c>
      <c r="I50" s="423" t="s">
        <v>58</v>
      </c>
      <c r="J50" s="464"/>
      <c r="K50" s="464"/>
      <c r="L50" s="462"/>
      <c r="M50" s="46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37"/>
        <v>0</v>
      </c>
      <c r="V50" s="7" t="s">
        <v>50</v>
      </c>
      <c r="W50" s="192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8"/>
    </row>
    <row r="51" spans="1:48" ht="15.75" customHeight="1" x14ac:dyDescent="0.25">
      <c r="A51" s="467"/>
      <c r="B51" s="463"/>
      <c r="C51" s="422"/>
      <c r="D51" s="421"/>
      <c r="E51" s="423"/>
      <c r="F51" s="423"/>
      <c r="G51" s="423"/>
      <c r="H51" s="423"/>
      <c r="I51" s="423"/>
      <c r="J51" s="464"/>
      <c r="K51" s="464"/>
      <c r="L51" s="462"/>
      <c r="M51" s="46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37"/>
        <v>0</v>
      </c>
      <c r="V51" s="7" t="s">
        <v>51</v>
      </c>
      <c r="W51" s="192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8"/>
    </row>
    <row r="52" spans="1:48" ht="20.25" customHeight="1" x14ac:dyDescent="0.25">
      <c r="A52" s="467"/>
      <c r="B52" s="463"/>
      <c r="C52" s="422"/>
      <c r="D52" s="421"/>
      <c r="E52" s="423"/>
      <c r="F52" s="423"/>
      <c r="G52" s="423"/>
      <c r="H52" s="423"/>
      <c r="I52" s="423"/>
      <c r="J52" s="464"/>
      <c r="K52" s="464"/>
      <c r="L52" s="462"/>
      <c r="M52" s="46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37"/>
        <v>0</v>
      </c>
      <c r="V52" s="7" t="s">
        <v>52</v>
      </c>
      <c r="W52" s="192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8"/>
    </row>
    <row r="53" spans="1:48" ht="19.5" customHeight="1" x14ac:dyDescent="0.25">
      <c r="A53" s="468"/>
      <c r="B53" s="463"/>
      <c r="C53" s="422"/>
      <c r="D53" s="421"/>
      <c r="E53" s="423"/>
      <c r="F53" s="423"/>
      <c r="G53" s="423"/>
      <c r="H53" s="423"/>
      <c r="I53" s="423"/>
      <c r="J53" s="464"/>
      <c r="K53" s="464"/>
      <c r="L53" s="462"/>
      <c r="M53" s="462"/>
      <c r="N53" s="152">
        <f t="shared" ref="N53:T53" si="38">SUM(N48:N52)</f>
        <v>0</v>
      </c>
      <c r="O53" s="152">
        <f t="shared" si="38"/>
        <v>0</v>
      </c>
      <c r="P53" s="152">
        <f t="shared" si="38"/>
        <v>0</v>
      </c>
      <c r="Q53" s="152">
        <f t="shared" si="38"/>
        <v>0</v>
      </c>
      <c r="R53" s="152">
        <f t="shared" si="38"/>
        <v>1.48E-3</v>
      </c>
      <c r="S53" s="152">
        <f t="shared" si="38"/>
        <v>1.48E-3</v>
      </c>
      <c r="T53" s="152">
        <f t="shared" si="38"/>
        <v>1.48E-3</v>
      </c>
      <c r="U53" s="153">
        <f t="shared" si="37"/>
        <v>4.4399999999999995E-3</v>
      </c>
      <c r="V53" s="153" t="s">
        <v>11</v>
      </c>
      <c r="W53" s="364">
        <f t="shared" ref="W53:AU53" si="39">SUM(W48:W52)</f>
        <v>1.5</v>
      </c>
      <c r="X53" s="152">
        <f t="shared" si="39"/>
        <v>0</v>
      </c>
      <c r="Y53" s="152">
        <f t="shared" si="39"/>
        <v>0</v>
      </c>
      <c r="Z53" s="152">
        <f t="shared" si="39"/>
        <v>0</v>
      </c>
      <c r="AA53" s="152">
        <f t="shared" si="39"/>
        <v>0</v>
      </c>
      <c r="AB53" s="152">
        <f t="shared" si="39"/>
        <v>0</v>
      </c>
      <c r="AC53" s="152">
        <f t="shared" si="39"/>
        <v>0</v>
      </c>
      <c r="AD53" s="152">
        <f t="shared" si="39"/>
        <v>0</v>
      </c>
      <c r="AE53" s="152">
        <f t="shared" si="39"/>
        <v>0</v>
      </c>
      <c r="AF53" s="152">
        <f t="shared" si="39"/>
        <v>0</v>
      </c>
      <c r="AG53" s="152">
        <f t="shared" si="39"/>
        <v>0</v>
      </c>
      <c r="AH53" s="152">
        <f t="shared" si="39"/>
        <v>0</v>
      </c>
      <c r="AI53" s="152">
        <f t="shared" si="39"/>
        <v>0</v>
      </c>
      <c r="AJ53" s="152">
        <f t="shared" si="39"/>
        <v>0</v>
      </c>
      <c r="AK53" s="152">
        <f t="shared" si="39"/>
        <v>0</v>
      </c>
      <c r="AL53" s="152">
        <f t="shared" si="39"/>
        <v>0</v>
      </c>
      <c r="AM53" s="152">
        <f t="shared" si="39"/>
        <v>0</v>
      </c>
      <c r="AN53" s="152">
        <f t="shared" si="39"/>
        <v>0</v>
      </c>
      <c r="AO53" s="152">
        <f t="shared" si="39"/>
        <v>0</v>
      </c>
      <c r="AP53" s="152">
        <f t="shared" si="39"/>
        <v>0</v>
      </c>
      <c r="AQ53" s="152">
        <f t="shared" si="39"/>
        <v>0</v>
      </c>
      <c r="AR53" s="152">
        <f t="shared" si="39"/>
        <v>0</v>
      </c>
      <c r="AS53" s="152">
        <f t="shared" si="39"/>
        <v>0</v>
      </c>
      <c r="AT53" s="152">
        <f t="shared" si="39"/>
        <v>0</v>
      </c>
      <c r="AU53" s="152">
        <f t="shared" si="39"/>
        <v>0</v>
      </c>
      <c r="AV53" s="161"/>
    </row>
    <row r="54" spans="1:48" ht="15.75" customHeight="1" x14ac:dyDescent="0.25">
      <c r="A54" s="410" t="s">
        <v>27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  <c r="AN54" s="626"/>
      <c r="AO54" s="626"/>
      <c r="AP54" s="626"/>
      <c r="AQ54" s="626"/>
      <c r="AR54" s="626"/>
      <c r="AS54" s="626"/>
      <c r="AT54" s="626"/>
      <c r="AU54" s="626"/>
      <c r="AV54" s="627"/>
    </row>
    <row r="55" spans="1:48" ht="15.75" customHeight="1" x14ac:dyDescent="0.25">
      <c r="A55" s="414" t="s">
        <v>156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622"/>
      <c r="X55" s="622"/>
      <c r="Y55" s="622"/>
      <c r="Z55" s="622"/>
      <c r="AA55" s="622"/>
      <c r="AB55" s="622"/>
      <c r="AC55" s="622"/>
      <c r="AD55" s="622"/>
      <c r="AE55" s="622"/>
      <c r="AF55" s="622"/>
      <c r="AG55" s="622"/>
      <c r="AH55" s="622"/>
      <c r="AI55" s="622"/>
      <c r="AJ55" s="622"/>
      <c r="AK55" s="622"/>
      <c r="AL55" s="622"/>
      <c r="AM55" s="622"/>
      <c r="AN55" s="622"/>
      <c r="AO55" s="622"/>
      <c r="AP55" s="622"/>
      <c r="AQ55" s="622"/>
      <c r="AR55" s="622"/>
      <c r="AS55" s="622"/>
      <c r="AT55" s="622"/>
      <c r="AU55" s="622"/>
      <c r="AV55" s="623"/>
    </row>
    <row r="56" spans="1:48" ht="23.25" customHeight="1" x14ac:dyDescent="0.25">
      <c r="A56" s="469" t="s">
        <v>65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1"/>
      <c r="W56" s="365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5.75" customHeight="1" x14ac:dyDescent="0.25">
      <c r="A57" s="414" t="s">
        <v>157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65"/>
      <c r="W57" s="365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23.25" customHeight="1" x14ac:dyDescent="0.25">
      <c r="A58" s="469" t="s">
        <v>65</v>
      </c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1"/>
      <c r="W58" s="365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1:48" ht="15.75" customHeight="1" x14ac:dyDescent="0.25">
      <c r="A59" s="414" t="s">
        <v>158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65"/>
      <c r="W59" s="365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8" ht="19.5" customHeight="1" x14ac:dyDescent="0.25">
      <c r="A60" s="472"/>
      <c r="B60" s="421" t="s">
        <v>209</v>
      </c>
      <c r="C60" s="475" t="s">
        <v>67</v>
      </c>
      <c r="D60" s="421" t="s">
        <v>258</v>
      </c>
      <c r="E60" s="423" t="s">
        <v>276</v>
      </c>
      <c r="F60" s="6" t="s">
        <v>18</v>
      </c>
      <c r="G60" s="6" t="s">
        <v>20</v>
      </c>
      <c r="H60" s="6" t="s">
        <v>296</v>
      </c>
      <c r="I60" s="6" t="s">
        <v>296</v>
      </c>
      <c r="J60" s="464">
        <v>2023</v>
      </c>
      <c r="K60" s="464">
        <v>2023</v>
      </c>
      <c r="L60" s="462">
        <v>981.74878000000001</v>
      </c>
      <c r="M60" s="46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40">SUM(N60:T60)</f>
        <v>0</v>
      </c>
      <c r="V60" s="7" t="s">
        <v>3</v>
      </c>
      <c r="W60" s="94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8"/>
    </row>
    <row r="61" spans="1:48" ht="19.5" customHeight="1" x14ac:dyDescent="0.25">
      <c r="A61" s="473"/>
      <c r="B61" s="421"/>
      <c r="C61" s="475"/>
      <c r="D61" s="421"/>
      <c r="E61" s="423"/>
      <c r="F61" s="6" t="s">
        <v>19</v>
      </c>
      <c r="G61" s="6" t="s">
        <v>22</v>
      </c>
      <c r="H61" s="6" t="s">
        <v>296</v>
      </c>
      <c r="I61" s="6" t="s">
        <v>296</v>
      </c>
      <c r="J61" s="464"/>
      <c r="K61" s="464"/>
      <c r="L61" s="462"/>
      <c r="M61" s="46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40"/>
        <v>0</v>
      </c>
      <c r="V61" s="5" t="s">
        <v>8</v>
      </c>
      <c r="W61" s="94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8"/>
    </row>
    <row r="62" spans="1:48" ht="19.5" customHeight="1" x14ac:dyDescent="0.25">
      <c r="A62" s="473"/>
      <c r="B62" s="421"/>
      <c r="C62" s="475"/>
      <c r="D62" s="421"/>
      <c r="E62" s="423"/>
      <c r="F62" s="423" t="s">
        <v>39</v>
      </c>
      <c r="G62" s="423" t="s">
        <v>21</v>
      </c>
      <c r="H62" s="423" t="s">
        <v>59</v>
      </c>
      <c r="I62" s="423" t="s">
        <v>295</v>
      </c>
      <c r="J62" s="464"/>
      <c r="K62" s="464"/>
      <c r="L62" s="462"/>
      <c r="M62" s="46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40"/>
        <v>0</v>
      </c>
      <c r="V62" s="7" t="s">
        <v>50</v>
      </c>
      <c r="W62" s="94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8"/>
    </row>
    <row r="63" spans="1:48" ht="19.5" customHeight="1" x14ac:dyDescent="0.25">
      <c r="A63" s="473"/>
      <c r="B63" s="421"/>
      <c r="C63" s="475"/>
      <c r="D63" s="421"/>
      <c r="E63" s="423"/>
      <c r="F63" s="423"/>
      <c r="G63" s="423"/>
      <c r="H63" s="423"/>
      <c r="I63" s="423"/>
      <c r="J63" s="464"/>
      <c r="K63" s="464"/>
      <c r="L63" s="462"/>
      <c r="M63" s="46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40"/>
        <v>0</v>
      </c>
      <c r="V63" s="7" t="s">
        <v>51</v>
      </c>
      <c r="W63" s="94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8"/>
    </row>
    <row r="64" spans="1:48" ht="18" customHeight="1" x14ac:dyDescent="0.25">
      <c r="A64" s="473"/>
      <c r="B64" s="421"/>
      <c r="C64" s="475"/>
      <c r="D64" s="421"/>
      <c r="E64" s="423"/>
      <c r="F64" s="423"/>
      <c r="G64" s="423"/>
      <c r="H64" s="423"/>
      <c r="I64" s="423"/>
      <c r="J64" s="464"/>
      <c r="K64" s="464"/>
      <c r="L64" s="462"/>
      <c r="M64" s="46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40"/>
        <v>981.74878000000001</v>
      </c>
      <c r="V64" s="7" t="s">
        <v>52</v>
      </c>
      <c r="W64" s="94">
        <v>396734</v>
      </c>
      <c r="X64" s="5">
        <f>X65</f>
        <v>13.86</v>
      </c>
      <c r="Y64" s="5">
        <f t="shared" ref="Y64:AR64" si="41">Y65</f>
        <v>0</v>
      </c>
      <c r="Z64" s="5">
        <f t="shared" si="41"/>
        <v>0</v>
      </c>
      <c r="AA64" s="5">
        <f t="shared" si="41"/>
        <v>13.86</v>
      </c>
      <c r="AB64" s="5">
        <f t="shared" si="41"/>
        <v>13.86</v>
      </c>
      <c r="AC64" s="5">
        <f t="shared" si="41"/>
        <v>0</v>
      </c>
      <c r="AD64" s="5">
        <f t="shared" si="41"/>
        <v>0</v>
      </c>
      <c r="AE64" s="5">
        <f t="shared" si="41"/>
        <v>0</v>
      </c>
      <c r="AF64" s="5">
        <f t="shared" si="41"/>
        <v>0</v>
      </c>
      <c r="AG64" s="5">
        <f t="shared" si="41"/>
        <v>0</v>
      </c>
      <c r="AH64" s="5">
        <f t="shared" si="41"/>
        <v>0</v>
      </c>
      <c r="AI64" s="5">
        <f t="shared" si="41"/>
        <v>0</v>
      </c>
      <c r="AJ64" s="5">
        <f t="shared" si="41"/>
        <v>0</v>
      </c>
      <c r="AK64" s="5">
        <f t="shared" si="41"/>
        <v>0</v>
      </c>
      <c r="AL64" s="5">
        <f t="shared" si="41"/>
        <v>0</v>
      </c>
      <c r="AM64" s="5">
        <f t="shared" si="41"/>
        <v>0</v>
      </c>
      <c r="AN64" s="5">
        <f t="shared" si="41"/>
        <v>0</v>
      </c>
      <c r="AO64" s="5">
        <f t="shared" si="41"/>
        <v>0</v>
      </c>
      <c r="AP64" s="5">
        <f t="shared" si="41"/>
        <v>0</v>
      </c>
      <c r="AQ64" s="5">
        <f t="shared" si="41"/>
        <v>0</v>
      </c>
      <c r="AR64" s="5">
        <f t="shared" si="41"/>
        <v>0</v>
      </c>
      <c r="AS64" s="5">
        <v>0</v>
      </c>
      <c r="AT64" s="5">
        <v>0</v>
      </c>
      <c r="AU64" s="5">
        <v>0</v>
      </c>
      <c r="AV64" s="8"/>
    </row>
    <row r="65" spans="1:48" s="276" customFormat="1" ht="18" hidden="1" customHeight="1" x14ac:dyDescent="0.2">
      <c r="A65" s="473"/>
      <c r="B65" s="421"/>
      <c r="C65" s="475"/>
      <c r="D65" s="421"/>
      <c r="E65" s="423"/>
      <c r="F65" s="423"/>
      <c r="G65" s="423"/>
      <c r="H65" s="423"/>
      <c r="I65" s="423"/>
      <c r="J65" s="464"/>
      <c r="K65" s="464"/>
      <c r="L65" s="462"/>
      <c r="M65" s="462"/>
      <c r="N65" s="274"/>
      <c r="O65" s="274"/>
      <c r="P65" s="274"/>
      <c r="Q65" s="274"/>
      <c r="R65" s="274"/>
      <c r="S65" s="274"/>
      <c r="T65" s="274"/>
      <c r="U65" s="274"/>
      <c r="V65" s="280" t="s">
        <v>1045</v>
      </c>
      <c r="W65" s="275"/>
      <c r="X65" s="274">
        <f>AB65</f>
        <v>13.86</v>
      </c>
      <c r="Y65" s="274"/>
      <c r="Z65" s="274"/>
      <c r="AA65" s="274">
        <f>AB65</f>
        <v>13.86</v>
      </c>
      <c r="AB65" s="274">
        <v>13.86</v>
      </c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348"/>
    </row>
    <row r="66" spans="1:48" ht="17.25" customHeight="1" x14ac:dyDescent="0.25">
      <c r="A66" s="473"/>
      <c r="B66" s="421"/>
      <c r="C66" s="475"/>
      <c r="D66" s="421"/>
      <c r="E66" s="423"/>
      <c r="F66" s="423"/>
      <c r="G66" s="423"/>
      <c r="H66" s="423"/>
      <c r="I66" s="423"/>
      <c r="J66" s="464"/>
      <c r="K66" s="464"/>
      <c r="L66" s="462"/>
      <c r="M66" s="462"/>
      <c r="N66" s="152">
        <f t="shared" ref="N66:T66" si="42">SUM(N60:N64)</f>
        <v>0</v>
      </c>
      <c r="O66" s="152">
        <f t="shared" si="42"/>
        <v>0</v>
      </c>
      <c r="P66" s="152">
        <f t="shared" si="42"/>
        <v>0</v>
      </c>
      <c r="Q66" s="152">
        <f t="shared" si="42"/>
        <v>0</v>
      </c>
      <c r="R66" s="152">
        <f t="shared" si="42"/>
        <v>396.73378000000002</v>
      </c>
      <c r="S66" s="152">
        <f t="shared" si="42"/>
        <v>585.01499999999999</v>
      </c>
      <c r="T66" s="152">
        <f t="shared" si="42"/>
        <v>0</v>
      </c>
      <c r="U66" s="153">
        <f t="shared" si="40"/>
        <v>981.74878000000001</v>
      </c>
      <c r="V66" s="153" t="s">
        <v>11</v>
      </c>
      <c r="W66" s="364">
        <f t="shared" ref="W66:AU66" si="43">SUM(W60:W64)</f>
        <v>396734</v>
      </c>
      <c r="X66" s="152">
        <f>X64</f>
        <v>13.86</v>
      </c>
      <c r="Y66" s="152">
        <f t="shared" ref="Y66:AR66" si="44">Y64</f>
        <v>0</v>
      </c>
      <c r="Z66" s="152">
        <f t="shared" si="44"/>
        <v>0</v>
      </c>
      <c r="AA66" s="152">
        <f t="shared" si="44"/>
        <v>13.86</v>
      </c>
      <c r="AB66" s="152">
        <f t="shared" si="44"/>
        <v>13.86</v>
      </c>
      <c r="AC66" s="152">
        <f t="shared" si="44"/>
        <v>0</v>
      </c>
      <c r="AD66" s="152">
        <f t="shared" si="44"/>
        <v>0</v>
      </c>
      <c r="AE66" s="152">
        <f t="shared" si="44"/>
        <v>0</v>
      </c>
      <c r="AF66" s="152">
        <f t="shared" si="44"/>
        <v>0</v>
      </c>
      <c r="AG66" s="152">
        <f t="shared" si="44"/>
        <v>0</v>
      </c>
      <c r="AH66" s="152">
        <f t="shared" si="44"/>
        <v>0</v>
      </c>
      <c r="AI66" s="152">
        <f t="shared" si="44"/>
        <v>0</v>
      </c>
      <c r="AJ66" s="152">
        <f t="shared" si="44"/>
        <v>0</v>
      </c>
      <c r="AK66" s="152">
        <f t="shared" si="44"/>
        <v>0</v>
      </c>
      <c r="AL66" s="152">
        <f t="shared" si="44"/>
        <v>0</v>
      </c>
      <c r="AM66" s="152">
        <f t="shared" si="44"/>
        <v>0</v>
      </c>
      <c r="AN66" s="152">
        <f t="shared" si="44"/>
        <v>0</v>
      </c>
      <c r="AO66" s="152">
        <f t="shared" si="44"/>
        <v>0</v>
      </c>
      <c r="AP66" s="152">
        <f t="shared" si="44"/>
        <v>0</v>
      </c>
      <c r="AQ66" s="152">
        <f t="shared" si="44"/>
        <v>0</v>
      </c>
      <c r="AR66" s="152">
        <f t="shared" si="44"/>
        <v>0</v>
      </c>
      <c r="AS66" s="152">
        <f t="shared" si="43"/>
        <v>0</v>
      </c>
      <c r="AT66" s="152">
        <f t="shared" si="43"/>
        <v>0</v>
      </c>
      <c r="AU66" s="152">
        <f t="shared" si="43"/>
        <v>0</v>
      </c>
      <c r="AV66" s="161"/>
    </row>
    <row r="67" spans="1:48" ht="19.5" customHeight="1" x14ac:dyDescent="0.25">
      <c r="A67" s="473"/>
      <c r="B67" s="421" t="s">
        <v>210</v>
      </c>
      <c r="C67" s="475" t="s">
        <v>68</v>
      </c>
      <c r="D67" s="421" t="s">
        <v>259</v>
      </c>
      <c r="E67" s="423" t="s">
        <v>277</v>
      </c>
      <c r="F67" s="6" t="s">
        <v>18</v>
      </c>
      <c r="G67" s="6" t="s">
        <v>20</v>
      </c>
      <c r="H67" s="6" t="s">
        <v>296</v>
      </c>
      <c r="I67" s="6" t="s">
        <v>296</v>
      </c>
      <c r="J67" s="464">
        <v>2023</v>
      </c>
      <c r="K67" s="464">
        <v>2023</v>
      </c>
      <c r="L67" s="462">
        <v>97.070650000000001</v>
      </c>
      <c r="M67" s="46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40"/>
        <v>0</v>
      </c>
      <c r="V67" s="7" t="s">
        <v>3</v>
      </c>
      <c r="W67" s="94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8"/>
    </row>
    <row r="68" spans="1:48" ht="19.5" customHeight="1" x14ac:dyDescent="0.25">
      <c r="A68" s="473"/>
      <c r="B68" s="421"/>
      <c r="C68" s="475"/>
      <c r="D68" s="421"/>
      <c r="E68" s="423"/>
      <c r="F68" s="6" t="s">
        <v>19</v>
      </c>
      <c r="G68" s="6" t="s">
        <v>22</v>
      </c>
      <c r="H68" s="6" t="s">
        <v>296</v>
      </c>
      <c r="I68" s="6" t="s">
        <v>296</v>
      </c>
      <c r="J68" s="464"/>
      <c r="K68" s="464"/>
      <c r="L68" s="462"/>
      <c r="M68" s="46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40"/>
        <v>0</v>
      </c>
      <c r="V68" s="5" t="s">
        <v>8</v>
      </c>
      <c r="W68" s="94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8"/>
    </row>
    <row r="69" spans="1:48" ht="19.5" customHeight="1" x14ac:dyDescent="0.25">
      <c r="A69" s="473"/>
      <c r="B69" s="421"/>
      <c r="C69" s="475"/>
      <c r="D69" s="421"/>
      <c r="E69" s="423"/>
      <c r="F69" s="423" t="s">
        <v>39</v>
      </c>
      <c r="G69" s="423" t="s">
        <v>21</v>
      </c>
      <c r="H69" s="423" t="s">
        <v>59</v>
      </c>
      <c r="I69" s="423" t="s">
        <v>297</v>
      </c>
      <c r="J69" s="464"/>
      <c r="K69" s="464"/>
      <c r="L69" s="462"/>
      <c r="M69" s="46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40"/>
        <v>0</v>
      </c>
      <c r="V69" s="7" t="s">
        <v>50</v>
      </c>
      <c r="W69" s="94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8"/>
    </row>
    <row r="70" spans="1:48" ht="19.5" customHeight="1" x14ac:dyDescent="0.25">
      <c r="A70" s="473"/>
      <c r="B70" s="421"/>
      <c r="C70" s="475"/>
      <c r="D70" s="421"/>
      <c r="E70" s="423"/>
      <c r="F70" s="423"/>
      <c r="G70" s="423"/>
      <c r="H70" s="423"/>
      <c r="I70" s="423"/>
      <c r="J70" s="464"/>
      <c r="K70" s="464"/>
      <c r="L70" s="462"/>
      <c r="M70" s="46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40"/>
        <v>0</v>
      </c>
      <c r="V70" s="7" t="s">
        <v>51</v>
      </c>
      <c r="W70" s="94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8"/>
    </row>
    <row r="71" spans="1:48" ht="18" customHeight="1" x14ac:dyDescent="0.25">
      <c r="A71" s="473"/>
      <c r="B71" s="421"/>
      <c r="C71" s="475"/>
      <c r="D71" s="421"/>
      <c r="E71" s="423"/>
      <c r="F71" s="423"/>
      <c r="G71" s="423"/>
      <c r="H71" s="423"/>
      <c r="I71" s="423"/>
      <c r="J71" s="464"/>
      <c r="K71" s="464"/>
      <c r="L71" s="462"/>
      <c r="M71" s="46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40"/>
        <v>97.070650000000001</v>
      </c>
      <c r="V71" s="7" t="s">
        <v>52</v>
      </c>
      <c r="W71" s="94">
        <v>23658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8"/>
    </row>
    <row r="72" spans="1:48" ht="17.25" customHeight="1" x14ac:dyDescent="0.25">
      <c r="A72" s="474"/>
      <c r="B72" s="421"/>
      <c r="C72" s="475"/>
      <c r="D72" s="421"/>
      <c r="E72" s="423"/>
      <c r="F72" s="423"/>
      <c r="G72" s="423"/>
      <c r="H72" s="423"/>
      <c r="I72" s="423"/>
      <c r="J72" s="464"/>
      <c r="K72" s="464"/>
      <c r="L72" s="462"/>
      <c r="M72" s="462"/>
      <c r="N72" s="152">
        <f t="shared" ref="N72:T72" si="45">SUM(N67:N71)</f>
        <v>0</v>
      </c>
      <c r="O72" s="152">
        <f t="shared" si="45"/>
        <v>0</v>
      </c>
      <c r="P72" s="152">
        <f t="shared" si="45"/>
        <v>0</v>
      </c>
      <c r="Q72" s="152">
        <f t="shared" si="45"/>
        <v>0</v>
      </c>
      <c r="R72" s="152">
        <f t="shared" si="45"/>
        <v>23.657599999999999</v>
      </c>
      <c r="S72" s="152">
        <f t="shared" si="45"/>
        <v>73.413049999999998</v>
      </c>
      <c r="T72" s="152">
        <f t="shared" si="45"/>
        <v>0</v>
      </c>
      <c r="U72" s="153">
        <f t="shared" si="40"/>
        <v>97.070650000000001</v>
      </c>
      <c r="V72" s="153" t="s">
        <v>11</v>
      </c>
      <c r="W72" s="364">
        <f t="shared" ref="W72:AU72" si="46">SUM(W67:W71)</f>
        <v>23658</v>
      </c>
      <c r="X72" s="152">
        <f t="shared" si="46"/>
        <v>0</v>
      </c>
      <c r="Y72" s="152">
        <f t="shared" si="46"/>
        <v>0</v>
      </c>
      <c r="Z72" s="152">
        <f t="shared" si="46"/>
        <v>0</v>
      </c>
      <c r="AA72" s="152">
        <f t="shared" si="46"/>
        <v>0</v>
      </c>
      <c r="AB72" s="152">
        <f t="shared" si="46"/>
        <v>0</v>
      </c>
      <c r="AC72" s="152">
        <f t="shared" si="46"/>
        <v>0</v>
      </c>
      <c r="AD72" s="152">
        <f t="shared" si="46"/>
        <v>0</v>
      </c>
      <c r="AE72" s="152">
        <f t="shared" si="46"/>
        <v>0</v>
      </c>
      <c r="AF72" s="152">
        <f t="shared" si="46"/>
        <v>0</v>
      </c>
      <c r="AG72" s="152">
        <f t="shared" si="46"/>
        <v>0</v>
      </c>
      <c r="AH72" s="152">
        <f t="shared" si="46"/>
        <v>0</v>
      </c>
      <c r="AI72" s="152">
        <f t="shared" si="46"/>
        <v>0</v>
      </c>
      <c r="AJ72" s="152">
        <f t="shared" si="46"/>
        <v>0</v>
      </c>
      <c r="AK72" s="152">
        <f t="shared" si="46"/>
        <v>0</v>
      </c>
      <c r="AL72" s="152">
        <f t="shared" si="46"/>
        <v>0</v>
      </c>
      <c r="AM72" s="152">
        <f t="shared" si="46"/>
        <v>0</v>
      </c>
      <c r="AN72" s="152">
        <f t="shared" si="46"/>
        <v>0</v>
      </c>
      <c r="AO72" s="152">
        <f t="shared" si="46"/>
        <v>0</v>
      </c>
      <c r="AP72" s="152">
        <f t="shared" si="46"/>
        <v>0</v>
      </c>
      <c r="AQ72" s="152">
        <f t="shared" si="46"/>
        <v>0</v>
      </c>
      <c r="AR72" s="152">
        <f t="shared" si="46"/>
        <v>0</v>
      </c>
      <c r="AS72" s="152">
        <f t="shared" si="46"/>
        <v>0</v>
      </c>
      <c r="AT72" s="152">
        <f t="shared" si="46"/>
        <v>0</v>
      </c>
      <c r="AU72" s="152">
        <f t="shared" si="46"/>
        <v>0</v>
      </c>
      <c r="AV72" s="161"/>
    </row>
    <row r="73" spans="1:48" ht="15.75" customHeight="1" x14ac:dyDescent="0.25">
      <c r="A73" s="414" t="s">
        <v>159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65"/>
      <c r="W73" s="365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</row>
    <row r="74" spans="1:48" ht="29.25" customHeight="1" x14ac:dyDescent="0.25">
      <c r="A74" s="469" t="s">
        <v>65</v>
      </c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1"/>
      <c r="W74" s="365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</row>
    <row r="75" spans="1:48" ht="15.75" customHeight="1" x14ac:dyDescent="0.25">
      <c r="A75" s="410" t="s">
        <v>25</v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  <c r="AN75" s="626"/>
      <c r="AO75" s="626"/>
      <c r="AP75" s="626"/>
      <c r="AQ75" s="626"/>
      <c r="AR75" s="626"/>
      <c r="AS75" s="626"/>
      <c r="AT75" s="626"/>
      <c r="AU75" s="626"/>
      <c r="AV75" s="627"/>
    </row>
    <row r="76" spans="1:48" ht="15.75" customHeight="1" x14ac:dyDescent="0.25">
      <c r="A76" s="414" t="s">
        <v>160</v>
      </c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  <c r="AJ76" s="622"/>
      <c r="AK76" s="622"/>
      <c r="AL76" s="622"/>
      <c r="AM76" s="622"/>
      <c r="AN76" s="622"/>
      <c r="AO76" s="622"/>
      <c r="AP76" s="622"/>
      <c r="AQ76" s="622"/>
      <c r="AR76" s="622"/>
      <c r="AS76" s="622"/>
      <c r="AT76" s="622"/>
      <c r="AU76" s="622"/>
      <c r="AV76" s="623"/>
    </row>
    <row r="77" spans="1:48" ht="40.5" customHeight="1" x14ac:dyDescent="0.25">
      <c r="A77" s="472"/>
      <c r="B77" s="421" t="s">
        <v>211</v>
      </c>
      <c r="C77" s="422" t="s">
        <v>203</v>
      </c>
      <c r="D77" s="421" t="s">
        <v>257</v>
      </c>
      <c r="E77" s="423" t="s">
        <v>204</v>
      </c>
      <c r="F77" s="6" t="s">
        <v>18</v>
      </c>
      <c r="G77" s="6" t="s">
        <v>20</v>
      </c>
      <c r="H77" s="6" t="s">
        <v>57</v>
      </c>
      <c r="I77" s="6" t="s">
        <v>298</v>
      </c>
      <c r="J77" s="464">
        <v>2023</v>
      </c>
      <c r="K77" s="464">
        <v>2023</v>
      </c>
      <c r="L77" s="462">
        <v>4.9589999999999996</v>
      </c>
      <c r="M77" s="46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8" si="47">SUM(N77:T77)</f>
        <v>0</v>
      </c>
      <c r="V77" s="7" t="s">
        <v>3</v>
      </c>
      <c r="W77" s="94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/>
    </row>
    <row r="78" spans="1:48" ht="28.5" customHeight="1" x14ac:dyDescent="0.25">
      <c r="A78" s="473"/>
      <c r="B78" s="421"/>
      <c r="C78" s="422"/>
      <c r="D78" s="421"/>
      <c r="E78" s="423"/>
      <c r="F78" s="6" t="s">
        <v>19</v>
      </c>
      <c r="G78" s="6" t="s">
        <v>22</v>
      </c>
      <c r="H78" s="6" t="s">
        <v>58</v>
      </c>
      <c r="I78" s="6" t="s">
        <v>299</v>
      </c>
      <c r="J78" s="464"/>
      <c r="K78" s="464"/>
      <c r="L78" s="462"/>
      <c r="M78" s="46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47"/>
        <v>0</v>
      </c>
      <c r="V78" s="5" t="s">
        <v>8</v>
      </c>
      <c r="W78" s="94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/>
    </row>
    <row r="79" spans="1:48" ht="19.5" customHeight="1" x14ac:dyDescent="0.25">
      <c r="A79" s="473"/>
      <c r="B79" s="421"/>
      <c r="C79" s="422"/>
      <c r="D79" s="421"/>
      <c r="E79" s="423"/>
      <c r="F79" s="423" t="s">
        <v>39</v>
      </c>
      <c r="G79" s="423" t="s">
        <v>21</v>
      </c>
      <c r="H79" s="423" t="s">
        <v>59</v>
      </c>
      <c r="I79" s="423" t="s">
        <v>369</v>
      </c>
      <c r="J79" s="464"/>
      <c r="K79" s="464"/>
      <c r="L79" s="462"/>
      <c r="M79" s="46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47"/>
        <v>0</v>
      </c>
      <c r="V79" s="7" t="s">
        <v>50</v>
      </c>
      <c r="W79" s="94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/>
    </row>
    <row r="80" spans="1:48" ht="19.5" customHeight="1" x14ac:dyDescent="0.25">
      <c r="A80" s="473"/>
      <c r="B80" s="421"/>
      <c r="C80" s="422"/>
      <c r="D80" s="421"/>
      <c r="E80" s="423"/>
      <c r="F80" s="423"/>
      <c r="G80" s="423"/>
      <c r="H80" s="423"/>
      <c r="I80" s="423"/>
      <c r="J80" s="464"/>
      <c r="K80" s="464"/>
      <c r="L80" s="462"/>
      <c r="M80" s="46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47"/>
        <v>0</v>
      </c>
      <c r="V80" s="7" t="s">
        <v>51</v>
      </c>
      <c r="W80" s="94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/>
    </row>
    <row r="81" spans="1:48" ht="18" customHeight="1" x14ac:dyDescent="0.25">
      <c r="A81" s="473"/>
      <c r="B81" s="421"/>
      <c r="C81" s="422"/>
      <c r="D81" s="421"/>
      <c r="E81" s="423"/>
      <c r="F81" s="423"/>
      <c r="G81" s="423"/>
      <c r="H81" s="423"/>
      <c r="I81" s="423"/>
      <c r="J81" s="464"/>
      <c r="K81" s="464"/>
      <c r="L81" s="462"/>
      <c r="M81" s="46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47"/>
        <v>4.9589999999999996</v>
      </c>
      <c r="V81" s="7" t="s">
        <v>52</v>
      </c>
      <c r="W81" s="94">
        <v>2725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/>
    </row>
    <row r="82" spans="1:48" ht="17.25" customHeight="1" x14ac:dyDescent="0.25">
      <c r="A82" s="473"/>
      <c r="B82" s="421"/>
      <c r="C82" s="422"/>
      <c r="D82" s="421"/>
      <c r="E82" s="423"/>
      <c r="F82" s="423"/>
      <c r="G82" s="423"/>
      <c r="H82" s="423"/>
      <c r="I82" s="423"/>
      <c r="J82" s="464"/>
      <c r="K82" s="464"/>
      <c r="L82" s="462"/>
      <c r="M82" s="462"/>
      <c r="N82" s="152">
        <f t="shared" ref="N82" si="48">SUM(N77:N81)</f>
        <v>0</v>
      </c>
      <c r="O82" s="152">
        <f t="shared" ref="O82" si="49">SUM(O77:O81)</f>
        <v>0</v>
      </c>
      <c r="P82" s="152">
        <f t="shared" ref="P82" si="50">SUM(P77:P81)</f>
        <v>0</v>
      </c>
      <c r="Q82" s="152">
        <f t="shared" ref="Q82" si="51">SUM(Q77:Q81)</f>
        <v>2.23428</v>
      </c>
      <c r="R82" s="152">
        <f t="shared" ref="R82" si="52">SUM(R77:R81)</f>
        <v>2.72472</v>
      </c>
      <c r="S82" s="152">
        <f t="shared" ref="S82" si="53">SUM(S77:S81)</f>
        <v>0</v>
      </c>
      <c r="T82" s="152">
        <f t="shared" ref="T82" si="54">SUM(T77:T81)</f>
        <v>0</v>
      </c>
      <c r="U82" s="153">
        <f t="shared" si="47"/>
        <v>4.9589999999999996</v>
      </c>
      <c r="V82" s="153" t="s">
        <v>11</v>
      </c>
      <c r="W82" s="364">
        <f t="shared" ref="W82:AU82" si="55">SUM(W77:W81)</f>
        <v>2725</v>
      </c>
      <c r="X82" s="152">
        <f t="shared" si="55"/>
        <v>0</v>
      </c>
      <c r="Y82" s="152">
        <f t="shared" si="55"/>
        <v>0</v>
      </c>
      <c r="Z82" s="152">
        <f t="shared" si="55"/>
        <v>0</v>
      </c>
      <c r="AA82" s="152">
        <f t="shared" si="55"/>
        <v>0</v>
      </c>
      <c r="AB82" s="152">
        <f t="shared" si="55"/>
        <v>0</v>
      </c>
      <c r="AC82" s="152">
        <f t="shared" si="55"/>
        <v>0</v>
      </c>
      <c r="AD82" s="152">
        <f t="shared" si="55"/>
        <v>0</v>
      </c>
      <c r="AE82" s="152">
        <f t="shared" si="55"/>
        <v>0</v>
      </c>
      <c r="AF82" s="152">
        <f t="shared" si="55"/>
        <v>0</v>
      </c>
      <c r="AG82" s="152">
        <f t="shared" si="55"/>
        <v>0</v>
      </c>
      <c r="AH82" s="152">
        <f t="shared" si="55"/>
        <v>0</v>
      </c>
      <c r="AI82" s="152">
        <f t="shared" si="55"/>
        <v>0</v>
      </c>
      <c r="AJ82" s="152">
        <f t="shared" si="55"/>
        <v>0</v>
      </c>
      <c r="AK82" s="152">
        <f t="shared" si="55"/>
        <v>0</v>
      </c>
      <c r="AL82" s="152">
        <f t="shared" si="55"/>
        <v>0</v>
      </c>
      <c r="AM82" s="152">
        <f t="shared" si="55"/>
        <v>0</v>
      </c>
      <c r="AN82" s="152">
        <f t="shared" si="55"/>
        <v>0</v>
      </c>
      <c r="AO82" s="152">
        <f t="shared" si="55"/>
        <v>0</v>
      </c>
      <c r="AP82" s="152">
        <f t="shared" si="55"/>
        <v>0</v>
      </c>
      <c r="AQ82" s="152">
        <f t="shared" si="55"/>
        <v>0</v>
      </c>
      <c r="AR82" s="152">
        <f t="shared" si="55"/>
        <v>0</v>
      </c>
      <c r="AS82" s="152">
        <f t="shared" si="55"/>
        <v>0</v>
      </c>
      <c r="AT82" s="152">
        <f t="shared" si="55"/>
        <v>0</v>
      </c>
      <c r="AU82" s="152">
        <f t="shared" si="55"/>
        <v>0</v>
      </c>
      <c r="AV82" s="152"/>
    </row>
    <row r="83" spans="1:48" ht="19.5" customHeight="1" x14ac:dyDescent="0.25">
      <c r="A83" s="473"/>
      <c r="B83" s="421" t="s">
        <v>212</v>
      </c>
      <c r="C83" s="422" t="s">
        <v>66</v>
      </c>
      <c r="D83" s="421" t="s">
        <v>257</v>
      </c>
      <c r="E83" s="423" t="s">
        <v>123</v>
      </c>
      <c r="F83" s="6" t="s">
        <v>18</v>
      </c>
      <c r="G83" s="6" t="s">
        <v>20</v>
      </c>
      <c r="H83" s="6" t="s">
        <v>370</v>
      </c>
      <c r="I83" s="6" t="s">
        <v>371</v>
      </c>
      <c r="J83" s="464">
        <v>2023</v>
      </c>
      <c r="K83" s="464">
        <v>2023</v>
      </c>
      <c r="L83" s="462">
        <v>6.0289200000000003</v>
      </c>
      <c r="M83" s="462">
        <f>Q88+R88+S88+T88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47"/>
        <v>0</v>
      </c>
      <c r="V83" s="7" t="s">
        <v>3</v>
      </c>
      <c r="W83" s="94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/>
    </row>
    <row r="84" spans="1:48" ht="19.5" customHeight="1" x14ac:dyDescent="0.25">
      <c r="A84" s="473"/>
      <c r="B84" s="421"/>
      <c r="C84" s="422"/>
      <c r="D84" s="421"/>
      <c r="E84" s="423"/>
      <c r="F84" s="6" t="s">
        <v>19</v>
      </c>
      <c r="G84" s="6" t="s">
        <v>22</v>
      </c>
      <c r="H84" s="6" t="s">
        <v>307</v>
      </c>
      <c r="I84" s="6" t="s">
        <v>307</v>
      </c>
      <c r="J84" s="464"/>
      <c r="K84" s="464"/>
      <c r="L84" s="462"/>
      <c r="M84" s="46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47"/>
        <v>6.0289200000000003</v>
      </c>
      <c r="V84" s="5" t="s">
        <v>8</v>
      </c>
      <c r="W84" s="94">
        <v>6029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/>
    </row>
    <row r="85" spans="1:48" ht="19.5" customHeight="1" x14ac:dyDescent="0.25">
      <c r="A85" s="473"/>
      <c r="B85" s="421"/>
      <c r="C85" s="422"/>
      <c r="D85" s="421"/>
      <c r="E85" s="423"/>
      <c r="F85" s="423" t="s">
        <v>39</v>
      </c>
      <c r="G85" s="423" t="s">
        <v>21</v>
      </c>
      <c r="H85" s="423" t="s">
        <v>372</v>
      </c>
      <c r="I85" s="423" t="s">
        <v>373</v>
      </c>
      <c r="J85" s="464"/>
      <c r="K85" s="464"/>
      <c r="L85" s="462"/>
      <c r="M85" s="462"/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f t="shared" si="47"/>
        <v>0</v>
      </c>
      <c r="V85" s="7" t="s">
        <v>50</v>
      </c>
      <c r="W85" s="94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/>
    </row>
    <row r="86" spans="1:48" ht="19.5" customHeight="1" x14ac:dyDescent="0.25">
      <c r="A86" s="473"/>
      <c r="B86" s="421"/>
      <c r="C86" s="422"/>
      <c r="D86" s="421"/>
      <c r="E86" s="423"/>
      <c r="F86" s="423"/>
      <c r="G86" s="423"/>
      <c r="H86" s="423"/>
      <c r="I86" s="423"/>
      <c r="J86" s="464"/>
      <c r="K86" s="464"/>
      <c r="L86" s="462"/>
      <c r="M86" s="46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47"/>
        <v>0</v>
      </c>
      <c r="V86" s="7" t="s">
        <v>51</v>
      </c>
      <c r="W86" s="94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/>
    </row>
    <row r="87" spans="1:48" ht="18" customHeight="1" x14ac:dyDescent="0.25">
      <c r="A87" s="473"/>
      <c r="B87" s="421"/>
      <c r="C87" s="422"/>
      <c r="D87" s="421"/>
      <c r="E87" s="423"/>
      <c r="F87" s="423"/>
      <c r="G87" s="423"/>
      <c r="H87" s="423"/>
      <c r="I87" s="423"/>
      <c r="J87" s="464"/>
      <c r="K87" s="464"/>
      <c r="L87" s="462"/>
      <c r="M87" s="46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47"/>
        <v>0</v>
      </c>
      <c r="V87" s="7" t="s">
        <v>52</v>
      </c>
      <c r="W87" s="94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/>
    </row>
    <row r="88" spans="1:48" ht="17.25" customHeight="1" x14ac:dyDescent="0.25">
      <c r="A88" s="474"/>
      <c r="B88" s="421"/>
      <c r="C88" s="422"/>
      <c r="D88" s="421"/>
      <c r="E88" s="423"/>
      <c r="F88" s="423"/>
      <c r="G88" s="423"/>
      <c r="H88" s="423"/>
      <c r="I88" s="423"/>
      <c r="J88" s="464"/>
      <c r="K88" s="464"/>
      <c r="L88" s="462"/>
      <c r="M88" s="462"/>
      <c r="N88" s="152">
        <f t="shared" ref="N88:T88" si="56">SUM(N83:N87)</f>
        <v>0</v>
      </c>
      <c r="O88" s="152">
        <f t="shared" si="56"/>
        <v>0</v>
      </c>
      <c r="P88" s="152">
        <f t="shared" si="56"/>
        <v>0</v>
      </c>
      <c r="Q88" s="152">
        <f t="shared" si="56"/>
        <v>0</v>
      </c>
      <c r="R88" s="152">
        <f t="shared" si="56"/>
        <v>6.0289200000000003</v>
      </c>
      <c r="S88" s="152">
        <f t="shared" si="56"/>
        <v>0</v>
      </c>
      <c r="T88" s="152">
        <f t="shared" si="56"/>
        <v>0</v>
      </c>
      <c r="U88" s="153">
        <f t="shared" si="47"/>
        <v>6.0289200000000003</v>
      </c>
      <c r="V88" s="153" t="s">
        <v>11</v>
      </c>
      <c r="W88" s="364">
        <f t="shared" ref="W88:AU88" si="57">SUM(W83:W87)</f>
        <v>6029</v>
      </c>
      <c r="X88" s="152">
        <f t="shared" si="57"/>
        <v>0</v>
      </c>
      <c r="Y88" s="152">
        <f t="shared" si="57"/>
        <v>0</v>
      </c>
      <c r="Z88" s="152">
        <f t="shared" si="57"/>
        <v>0</v>
      </c>
      <c r="AA88" s="152">
        <f t="shared" si="57"/>
        <v>0</v>
      </c>
      <c r="AB88" s="152">
        <f t="shared" si="57"/>
        <v>0</v>
      </c>
      <c r="AC88" s="152">
        <f t="shared" si="57"/>
        <v>0</v>
      </c>
      <c r="AD88" s="152">
        <f t="shared" si="57"/>
        <v>0</v>
      </c>
      <c r="AE88" s="152">
        <f t="shared" si="57"/>
        <v>0</v>
      </c>
      <c r="AF88" s="152">
        <f t="shared" si="57"/>
        <v>0</v>
      </c>
      <c r="AG88" s="152">
        <f t="shared" si="57"/>
        <v>0</v>
      </c>
      <c r="AH88" s="152">
        <f t="shared" si="57"/>
        <v>0</v>
      </c>
      <c r="AI88" s="152">
        <f t="shared" si="57"/>
        <v>0</v>
      </c>
      <c r="AJ88" s="152">
        <f t="shared" si="57"/>
        <v>0</v>
      </c>
      <c r="AK88" s="152">
        <f t="shared" si="57"/>
        <v>0</v>
      </c>
      <c r="AL88" s="152">
        <f t="shared" si="57"/>
        <v>0</v>
      </c>
      <c r="AM88" s="152">
        <f t="shared" si="57"/>
        <v>0</v>
      </c>
      <c r="AN88" s="152">
        <f t="shared" si="57"/>
        <v>0</v>
      </c>
      <c r="AO88" s="152">
        <f t="shared" si="57"/>
        <v>0</v>
      </c>
      <c r="AP88" s="152">
        <f t="shared" si="57"/>
        <v>0</v>
      </c>
      <c r="AQ88" s="152">
        <f t="shared" si="57"/>
        <v>0</v>
      </c>
      <c r="AR88" s="152">
        <f t="shared" si="57"/>
        <v>0</v>
      </c>
      <c r="AS88" s="152">
        <f t="shared" si="57"/>
        <v>0</v>
      </c>
      <c r="AT88" s="152">
        <f t="shared" si="57"/>
        <v>0</v>
      </c>
      <c r="AU88" s="152">
        <f t="shared" si="57"/>
        <v>0</v>
      </c>
      <c r="AV88" s="152"/>
    </row>
    <row r="89" spans="1:48" ht="15.75" customHeight="1" x14ac:dyDescent="0.25">
      <c r="A89" s="414" t="s">
        <v>161</v>
      </c>
      <c r="B89" s="415"/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622"/>
      <c r="X89" s="622"/>
      <c r="Y89" s="622"/>
      <c r="Z89" s="622"/>
      <c r="AA89" s="622"/>
      <c r="AB89" s="622"/>
      <c r="AC89" s="622"/>
      <c r="AD89" s="622"/>
      <c r="AE89" s="622"/>
      <c r="AF89" s="622"/>
      <c r="AG89" s="622"/>
      <c r="AH89" s="622"/>
      <c r="AI89" s="622"/>
      <c r="AJ89" s="622"/>
      <c r="AK89" s="622"/>
      <c r="AL89" s="622"/>
      <c r="AM89" s="622"/>
      <c r="AN89" s="622"/>
      <c r="AO89" s="622"/>
      <c r="AP89" s="622"/>
      <c r="AQ89" s="622"/>
      <c r="AR89" s="622"/>
      <c r="AS89" s="622"/>
      <c r="AT89" s="622"/>
      <c r="AU89" s="622"/>
      <c r="AV89" s="623"/>
    </row>
    <row r="90" spans="1:48" ht="19.5" customHeight="1" x14ac:dyDescent="0.25">
      <c r="A90" s="472"/>
      <c r="B90" s="421" t="s">
        <v>213</v>
      </c>
      <c r="C90" s="422" t="s">
        <v>69</v>
      </c>
      <c r="D90" s="421" t="s">
        <v>257</v>
      </c>
      <c r="E90" s="423" t="s">
        <v>124</v>
      </c>
      <c r="F90" s="6" t="s">
        <v>18</v>
      </c>
      <c r="G90" s="6" t="s">
        <v>20</v>
      </c>
      <c r="H90" s="6" t="s">
        <v>57</v>
      </c>
      <c r="I90" s="6" t="s">
        <v>55</v>
      </c>
      <c r="J90" s="464">
        <v>2023</v>
      </c>
      <c r="K90" s="464">
        <v>2025</v>
      </c>
      <c r="L90" s="462">
        <v>17.377500000000001</v>
      </c>
      <c r="M90" s="462">
        <f>Q95+R95+S95+T95</f>
        <v>17.377510000000001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f t="shared" ref="U90:U101" si="58">SUM(N90:T90)</f>
        <v>0</v>
      </c>
      <c r="V90" s="7" t="s">
        <v>3</v>
      </c>
      <c r="W90" s="94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8"/>
    </row>
    <row r="91" spans="1:48" ht="19.5" customHeight="1" x14ac:dyDescent="0.25">
      <c r="A91" s="473"/>
      <c r="B91" s="421"/>
      <c r="C91" s="422"/>
      <c r="D91" s="421"/>
      <c r="E91" s="423"/>
      <c r="F91" s="6" t="s">
        <v>19</v>
      </c>
      <c r="G91" s="6" t="s">
        <v>22</v>
      </c>
      <c r="H91" s="6" t="s">
        <v>300</v>
      </c>
      <c r="I91" s="6" t="s">
        <v>300</v>
      </c>
      <c r="J91" s="464"/>
      <c r="K91" s="464"/>
      <c r="L91" s="462"/>
      <c r="M91" s="462"/>
      <c r="N91" s="5">
        <v>0</v>
      </c>
      <c r="O91" s="5">
        <v>0</v>
      </c>
      <c r="P91" s="5">
        <v>0</v>
      </c>
      <c r="Q91" s="5">
        <v>0</v>
      </c>
      <c r="R91" s="5">
        <v>7.31027</v>
      </c>
      <c r="S91" s="5">
        <v>5.03362</v>
      </c>
      <c r="T91" s="5">
        <v>5.03362</v>
      </c>
      <c r="U91" s="5">
        <f t="shared" si="58"/>
        <v>17.377510000000001</v>
      </c>
      <c r="V91" s="5" t="s">
        <v>8</v>
      </c>
      <c r="W91" s="94">
        <v>7310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8"/>
    </row>
    <row r="92" spans="1:48" ht="19.5" customHeight="1" x14ac:dyDescent="0.25">
      <c r="A92" s="473"/>
      <c r="B92" s="421"/>
      <c r="C92" s="422"/>
      <c r="D92" s="421"/>
      <c r="E92" s="423"/>
      <c r="F92" s="423" t="s">
        <v>39</v>
      </c>
      <c r="G92" s="423" t="s">
        <v>21</v>
      </c>
      <c r="H92" s="423" t="s">
        <v>374</v>
      </c>
      <c r="I92" s="423" t="s">
        <v>365</v>
      </c>
      <c r="J92" s="464"/>
      <c r="K92" s="464"/>
      <c r="L92" s="462"/>
      <c r="M92" s="462"/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si="58"/>
        <v>0</v>
      </c>
      <c r="V92" s="7" t="s">
        <v>50</v>
      </c>
      <c r="W92" s="94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8"/>
    </row>
    <row r="93" spans="1:48" ht="19.5" customHeight="1" x14ac:dyDescent="0.25">
      <c r="A93" s="473"/>
      <c r="B93" s="421"/>
      <c r="C93" s="422"/>
      <c r="D93" s="421"/>
      <c r="E93" s="423"/>
      <c r="F93" s="423"/>
      <c r="G93" s="423"/>
      <c r="H93" s="423"/>
      <c r="I93" s="423"/>
      <c r="J93" s="464"/>
      <c r="K93" s="464"/>
      <c r="L93" s="462"/>
      <c r="M93" s="46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58"/>
        <v>0</v>
      </c>
      <c r="V93" s="7" t="s">
        <v>51</v>
      </c>
      <c r="W93" s="94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8"/>
    </row>
    <row r="94" spans="1:48" ht="18" customHeight="1" x14ac:dyDescent="0.25">
      <c r="A94" s="473"/>
      <c r="B94" s="421"/>
      <c r="C94" s="422"/>
      <c r="D94" s="421"/>
      <c r="E94" s="423"/>
      <c r="F94" s="423"/>
      <c r="G94" s="423"/>
      <c r="H94" s="423"/>
      <c r="I94" s="423"/>
      <c r="J94" s="464"/>
      <c r="K94" s="464"/>
      <c r="L94" s="462"/>
      <c r="M94" s="46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58"/>
        <v>0</v>
      </c>
      <c r="V94" s="7" t="s">
        <v>52</v>
      </c>
      <c r="W94" s="94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8"/>
    </row>
    <row r="95" spans="1:48" ht="17.25" customHeight="1" x14ac:dyDescent="0.25">
      <c r="A95" s="473"/>
      <c r="B95" s="421"/>
      <c r="C95" s="422"/>
      <c r="D95" s="421"/>
      <c r="E95" s="423"/>
      <c r="F95" s="423"/>
      <c r="G95" s="423"/>
      <c r="H95" s="423"/>
      <c r="I95" s="423"/>
      <c r="J95" s="464"/>
      <c r="K95" s="464"/>
      <c r="L95" s="462"/>
      <c r="M95" s="462"/>
      <c r="N95" s="152">
        <f t="shared" ref="N95:T95" si="59">SUM(N90:N94)</f>
        <v>0</v>
      </c>
      <c r="O95" s="152">
        <f t="shared" si="59"/>
        <v>0</v>
      </c>
      <c r="P95" s="152">
        <f t="shared" si="59"/>
        <v>0</v>
      </c>
      <c r="Q95" s="152">
        <f t="shared" si="59"/>
        <v>0</v>
      </c>
      <c r="R95" s="152">
        <f t="shared" si="59"/>
        <v>7.31027</v>
      </c>
      <c r="S95" s="152">
        <f t="shared" si="59"/>
        <v>5.03362</v>
      </c>
      <c r="T95" s="152">
        <f t="shared" si="59"/>
        <v>5.03362</v>
      </c>
      <c r="U95" s="153">
        <f t="shared" si="58"/>
        <v>17.377510000000001</v>
      </c>
      <c r="V95" s="153" t="s">
        <v>11</v>
      </c>
      <c r="W95" s="364">
        <f t="shared" ref="W95:AU95" si="60">SUM(W90:W94)</f>
        <v>7310</v>
      </c>
      <c r="X95" s="152">
        <f t="shared" si="60"/>
        <v>0</v>
      </c>
      <c r="Y95" s="152">
        <f t="shared" si="60"/>
        <v>0</v>
      </c>
      <c r="Z95" s="152">
        <f t="shared" si="60"/>
        <v>0</v>
      </c>
      <c r="AA95" s="152">
        <f t="shared" si="60"/>
        <v>0</v>
      </c>
      <c r="AB95" s="152">
        <f t="shared" si="60"/>
        <v>0</v>
      </c>
      <c r="AC95" s="152">
        <f t="shared" si="60"/>
        <v>0</v>
      </c>
      <c r="AD95" s="152">
        <f t="shared" si="60"/>
        <v>0</v>
      </c>
      <c r="AE95" s="152">
        <f t="shared" si="60"/>
        <v>0</v>
      </c>
      <c r="AF95" s="152">
        <f t="shared" si="60"/>
        <v>0</v>
      </c>
      <c r="AG95" s="152">
        <f t="shared" si="60"/>
        <v>0</v>
      </c>
      <c r="AH95" s="152">
        <f t="shared" si="60"/>
        <v>0</v>
      </c>
      <c r="AI95" s="152">
        <f t="shared" si="60"/>
        <v>0</v>
      </c>
      <c r="AJ95" s="152">
        <f t="shared" si="60"/>
        <v>0</v>
      </c>
      <c r="AK95" s="152">
        <f t="shared" si="60"/>
        <v>0</v>
      </c>
      <c r="AL95" s="152">
        <f t="shared" si="60"/>
        <v>0</v>
      </c>
      <c r="AM95" s="152">
        <f t="shared" si="60"/>
        <v>0</v>
      </c>
      <c r="AN95" s="152">
        <f t="shared" si="60"/>
        <v>0</v>
      </c>
      <c r="AO95" s="152">
        <f t="shared" si="60"/>
        <v>0</v>
      </c>
      <c r="AP95" s="152">
        <f t="shared" si="60"/>
        <v>0</v>
      </c>
      <c r="AQ95" s="152">
        <f t="shared" si="60"/>
        <v>0</v>
      </c>
      <c r="AR95" s="152">
        <f t="shared" si="60"/>
        <v>0</v>
      </c>
      <c r="AS95" s="152">
        <f t="shared" si="60"/>
        <v>0</v>
      </c>
      <c r="AT95" s="152">
        <f t="shared" si="60"/>
        <v>0</v>
      </c>
      <c r="AU95" s="152">
        <f t="shared" si="60"/>
        <v>0</v>
      </c>
      <c r="AV95" s="161"/>
    </row>
    <row r="96" spans="1:48" ht="19.5" customHeight="1" x14ac:dyDescent="0.25">
      <c r="A96" s="473"/>
      <c r="B96" s="421" t="s">
        <v>214</v>
      </c>
      <c r="C96" s="422" t="s">
        <v>70</v>
      </c>
      <c r="D96" s="421" t="s">
        <v>261</v>
      </c>
      <c r="E96" s="423" t="s">
        <v>125</v>
      </c>
      <c r="F96" s="6" t="s">
        <v>18</v>
      </c>
      <c r="G96" s="6" t="s">
        <v>20</v>
      </c>
      <c r="H96" s="6" t="s">
        <v>302</v>
      </c>
      <c r="I96" s="6" t="s">
        <v>55</v>
      </c>
      <c r="J96" s="464">
        <v>2023</v>
      </c>
      <c r="K96" s="464">
        <v>2023</v>
      </c>
      <c r="L96" s="462">
        <v>10.231680000000001</v>
      </c>
      <c r="M96" s="462">
        <f>Q101+R101+S101+T101</f>
        <v>10.231680000000001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58"/>
        <v>0</v>
      </c>
      <c r="V96" s="7" t="s">
        <v>3</v>
      </c>
      <c r="W96" s="94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8"/>
    </row>
    <row r="97" spans="1:48" ht="19.5" customHeight="1" x14ac:dyDescent="0.25">
      <c r="A97" s="473"/>
      <c r="B97" s="421"/>
      <c r="C97" s="422"/>
      <c r="D97" s="421"/>
      <c r="E97" s="423"/>
      <c r="F97" s="6" t="s">
        <v>19</v>
      </c>
      <c r="G97" s="6" t="s">
        <v>22</v>
      </c>
      <c r="H97" s="6" t="s">
        <v>301</v>
      </c>
      <c r="I97" s="6" t="s">
        <v>301</v>
      </c>
      <c r="J97" s="464"/>
      <c r="K97" s="464"/>
      <c r="L97" s="462"/>
      <c r="M97" s="462"/>
      <c r="N97" s="5">
        <v>0</v>
      </c>
      <c r="O97" s="5">
        <v>0</v>
      </c>
      <c r="P97" s="5">
        <v>0</v>
      </c>
      <c r="Q97" s="5">
        <v>0</v>
      </c>
      <c r="R97" s="5">
        <v>4.5963200000000004</v>
      </c>
      <c r="S97" s="5">
        <v>2.8176800000000002</v>
      </c>
      <c r="T97" s="5">
        <v>2.8176800000000002</v>
      </c>
      <c r="U97" s="5">
        <f t="shared" si="58"/>
        <v>10.231680000000001</v>
      </c>
      <c r="V97" s="5" t="s">
        <v>8</v>
      </c>
      <c r="W97" s="94">
        <v>4596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8"/>
    </row>
    <row r="98" spans="1:48" ht="19.5" customHeight="1" x14ac:dyDescent="0.25">
      <c r="A98" s="473"/>
      <c r="B98" s="421"/>
      <c r="C98" s="422"/>
      <c r="D98" s="421"/>
      <c r="E98" s="423"/>
      <c r="F98" s="423" t="s">
        <v>39</v>
      </c>
      <c r="G98" s="423" t="s">
        <v>21</v>
      </c>
      <c r="H98" s="423" t="s">
        <v>374</v>
      </c>
      <c r="I98" s="423" t="s">
        <v>365</v>
      </c>
      <c r="J98" s="464"/>
      <c r="K98" s="464"/>
      <c r="L98" s="462"/>
      <c r="M98" s="462"/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58"/>
        <v>0</v>
      </c>
      <c r="V98" s="7" t="s">
        <v>50</v>
      </c>
      <c r="W98" s="94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8"/>
    </row>
    <row r="99" spans="1:48" ht="19.5" customHeight="1" x14ac:dyDescent="0.25">
      <c r="A99" s="473"/>
      <c r="B99" s="421"/>
      <c r="C99" s="422"/>
      <c r="D99" s="421"/>
      <c r="E99" s="423"/>
      <c r="F99" s="423"/>
      <c r="G99" s="423"/>
      <c r="H99" s="423"/>
      <c r="I99" s="423"/>
      <c r="J99" s="464"/>
      <c r="K99" s="464"/>
      <c r="L99" s="462"/>
      <c r="M99" s="46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58"/>
        <v>0</v>
      </c>
      <c r="V99" s="7" t="s">
        <v>51</v>
      </c>
      <c r="W99" s="94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8"/>
    </row>
    <row r="100" spans="1:48" ht="18" customHeight="1" x14ac:dyDescent="0.25">
      <c r="A100" s="473"/>
      <c r="B100" s="421"/>
      <c r="C100" s="422"/>
      <c r="D100" s="421"/>
      <c r="E100" s="423"/>
      <c r="F100" s="423"/>
      <c r="G100" s="423"/>
      <c r="H100" s="423"/>
      <c r="I100" s="423"/>
      <c r="J100" s="464"/>
      <c r="K100" s="464"/>
      <c r="L100" s="462"/>
      <c r="M100" s="46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58"/>
        <v>0</v>
      </c>
      <c r="V100" s="7" t="s">
        <v>52</v>
      </c>
      <c r="W100" s="94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8"/>
    </row>
    <row r="101" spans="1:48" ht="17.25" customHeight="1" x14ac:dyDescent="0.25">
      <c r="A101" s="474"/>
      <c r="B101" s="421"/>
      <c r="C101" s="422"/>
      <c r="D101" s="421"/>
      <c r="E101" s="423"/>
      <c r="F101" s="423"/>
      <c r="G101" s="423"/>
      <c r="H101" s="423"/>
      <c r="I101" s="423"/>
      <c r="J101" s="464"/>
      <c r="K101" s="464"/>
      <c r="L101" s="462"/>
      <c r="M101" s="462"/>
      <c r="N101" s="152">
        <f t="shared" ref="N101:T101" si="61">SUM(N96:N100)</f>
        <v>0</v>
      </c>
      <c r="O101" s="152">
        <f t="shared" si="61"/>
        <v>0</v>
      </c>
      <c r="P101" s="152">
        <f t="shared" si="61"/>
        <v>0</v>
      </c>
      <c r="Q101" s="152">
        <f t="shared" si="61"/>
        <v>0</v>
      </c>
      <c r="R101" s="152">
        <f t="shared" si="61"/>
        <v>4.5963200000000004</v>
      </c>
      <c r="S101" s="152">
        <f t="shared" si="61"/>
        <v>2.8176800000000002</v>
      </c>
      <c r="T101" s="152">
        <f t="shared" si="61"/>
        <v>2.8176800000000002</v>
      </c>
      <c r="U101" s="153">
        <f t="shared" si="58"/>
        <v>10.231680000000001</v>
      </c>
      <c r="V101" s="153" t="s">
        <v>11</v>
      </c>
      <c r="W101" s="364">
        <f t="shared" ref="W101:AU101" si="62">SUM(W96:W100)</f>
        <v>4596</v>
      </c>
      <c r="X101" s="152">
        <f t="shared" si="62"/>
        <v>0</v>
      </c>
      <c r="Y101" s="152">
        <f t="shared" si="62"/>
        <v>0</v>
      </c>
      <c r="Z101" s="152">
        <f t="shared" si="62"/>
        <v>0</v>
      </c>
      <c r="AA101" s="152">
        <f t="shared" si="62"/>
        <v>0</v>
      </c>
      <c r="AB101" s="152">
        <f t="shared" si="62"/>
        <v>0</v>
      </c>
      <c r="AC101" s="152">
        <f t="shared" si="62"/>
        <v>0</v>
      </c>
      <c r="AD101" s="152">
        <f t="shared" si="62"/>
        <v>0</v>
      </c>
      <c r="AE101" s="152">
        <f t="shared" si="62"/>
        <v>0</v>
      </c>
      <c r="AF101" s="152">
        <f t="shared" si="62"/>
        <v>0</v>
      </c>
      <c r="AG101" s="152">
        <f t="shared" si="62"/>
        <v>0</v>
      </c>
      <c r="AH101" s="152">
        <f t="shared" si="62"/>
        <v>0</v>
      </c>
      <c r="AI101" s="152">
        <f t="shared" si="62"/>
        <v>0</v>
      </c>
      <c r="AJ101" s="152">
        <f t="shared" si="62"/>
        <v>0</v>
      </c>
      <c r="AK101" s="152">
        <f t="shared" si="62"/>
        <v>0</v>
      </c>
      <c r="AL101" s="152">
        <f t="shared" si="62"/>
        <v>0</v>
      </c>
      <c r="AM101" s="152">
        <f t="shared" si="62"/>
        <v>0</v>
      </c>
      <c r="AN101" s="152">
        <f t="shared" si="62"/>
        <v>0</v>
      </c>
      <c r="AO101" s="152">
        <f t="shared" si="62"/>
        <v>0</v>
      </c>
      <c r="AP101" s="152">
        <f t="shared" si="62"/>
        <v>0</v>
      </c>
      <c r="AQ101" s="152">
        <f t="shared" si="62"/>
        <v>0</v>
      </c>
      <c r="AR101" s="152">
        <f t="shared" si="62"/>
        <v>0</v>
      </c>
      <c r="AS101" s="152">
        <f t="shared" si="62"/>
        <v>0</v>
      </c>
      <c r="AT101" s="152">
        <f t="shared" si="62"/>
        <v>0</v>
      </c>
      <c r="AU101" s="152">
        <f t="shared" si="62"/>
        <v>0</v>
      </c>
      <c r="AV101" s="161"/>
    </row>
    <row r="102" spans="1:48" ht="15.75" customHeight="1" x14ac:dyDescent="0.25">
      <c r="A102" s="414" t="s">
        <v>162</v>
      </c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622"/>
      <c r="X102" s="622"/>
      <c r="Y102" s="622"/>
      <c r="Z102" s="622"/>
      <c r="AA102" s="622"/>
      <c r="AB102" s="622"/>
      <c r="AC102" s="622"/>
      <c r="AD102" s="622"/>
      <c r="AE102" s="622"/>
      <c r="AF102" s="622"/>
      <c r="AG102" s="622"/>
      <c r="AH102" s="622"/>
      <c r="AI102" s="622"/>
      <c r="AJ102" s="622"/>
      <c r="AK102" s="622"/>
      <c r="AL102" s="622"/>
      <c r="AM102" s="622"/>
      <c r="AN102" s="622"/>
      <c r="AO102" s="622"/>
      <c r="AP102" s="622"/>
      <c r="AQ102" s="622"/>
      <c r="AR102" s="622"/>
      <c r="AS102" s="622"/>
      <c r="AT102" s="622"/>
      <c r="AU102" s="622"/>
      <c r="AV102" s="623"/>
    </row>
    <row r="103" spans="1:48" ht="19.5" customHeight="1" x14ac:dyDescent="0.25">
      <c r="A103" s="476"/>
      <c r="B103" s="421" t="s">
        <v>215</v>
      </c>
      <c r="C103" s="422" t="s">
        <v>71</v>
      </c>
      <c r="D103" s="421" t="s">
        <v>261</v>
      </c>
      <c r="E103" s="423" t="s">
        <v>126</v>
      </c>
      <c r="F103" s="6" t="s">
        <v>18</v>
      </c>
      <c r="G103" s="6" t="s">
        <v>20</v>
      </c>
      <c r="H103" s="6" t="s">
        <v>375</v>
      </c>
      <c r="I103" s="6" t="s">
        <v>57</v>
      </c>
      <c r="J103" s="464">
        <v>2023</v>
      </c>
      <c r="K103" s="464">
        <v>2025</v>
      </c>
      <c r="L103" s="462">
        <v>29.58868</v>
      </c>
      <c r="M103" s="462">
        <f>Q108+R108+S108+T108</f>
        <v>29.588679999999997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f t="shared" ref="U103:U138" si="63">SUM(N103:T103)</f>
        <v>0</v>
      </c>
      <c r="V103" s="7" t="s">
        <v>3</v>
      </c>
      <c r="W103" s="94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8"/>
    </row>
    <row r="104" spans="1:48" ht="19.5" customHeight="1" x14ac:dyDescent="0.25">
      <c r="A104" s="477"/>
      <c r="B104" s="421"/>
      <c r="C104" s="422"/>
      <c r="D104" s="421"/>
      <c r="E104" s="423"/>
      <c r="F104" s="6" t="s">
        <v>19</v>
      </c>
      <c r="G104" s="6" t="s">
        <v>22</v>
      </c>
      <c r="H104" s="6" t="s">
        <v>303</v>
      </c>
      <c r="I104" s="6" t="s">
        <v>303</v>
      </c>
      <c r="J104" s="464"/>
      <c r="K104" s="464"/>
      <c r="L104" s="462"/>
      <c r="M104" s="462"/>
      <c r="N104" s="5">
        <v>0</v>
      </c>
      <c r="O104" s="5">
        <v>0</v>
      </c>
      <c r="P104" s="5">
        <v>0</v>
      </c>
      <c r="Q104" s="5">
        <v>0</v>
      </c>
      <c r="R104" s="5">
        <v>4.4108499999999999</v>
      </c>
      <c r="S104" s="5">
        <v>12.58892</v>
      </c>
      <c r="T104" s="5">
        <v>12.58891</v>
      </c>
      <c r="U104" s="5">
        <f t="shared" si="63"/>
        <v>29.588679999999997</v>
      </c>
      <c r="V104" s="5" t="s">
        <v>8</v>
      </c>
      <c r="W104" s="94">
        <v>4411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8"/>
    </row>
    <row r="105" spans="1:48" ht="19.5" customHeight="1" x14ac:dyDescent="0.25">
      <c r="A105" s="477"/>
      <c r="B105" s="421"/>
      <c r="C105" s="422"/>
      <c r="D105" s="421"/>
      <c r="E105" s="423"/>
      <c r="F105" s="423" t="s">
        <v>39</v>
      </c>
      <c r="G105" s="423" t="s">
        <v>21</v>
      </c>
      <c r="H105" s="423" t="s">
        <v>375</v>
      </c>
      <c r="I105" s="423" t="s">
        <v>302</v>
      </c>
      <c r="J105" s="464"/>
      <c r="K105" s="464"/>
      <c r="L105" s="462"/>
      <c r="M105" s="462"/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si="63"/>
        <v>0</v>
      </c>
      <c r="V105" s="7" t="s">
        <v>50</v>
      </c>
      <c r="W105" s="94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8"/>
    </row>
    <row r="106" spans="1:48" ht="19.5" customHeight="1" x14ac:dyDescent="0.25">
      <c r="A106" s="477"/>
      <c r="B106" s="421"/>
      <c r="C106" s="422"/>
      <c r="D106" s="421"/>
      <c r="E106" s="423"/>
      <c r="F106" s="423"/>
      <c r="G106" s="423"/>
      <c r="H106" s="423"/>
      <c r="I106" s="423"/>
      <c r="J106" s="464"/>
      <c r="K106" s="464"/>
      <c r="L106" s="462"/>
      <c r="M106" s="46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63"/>
        <v>0</v>
      </c>
      <c r="V106" s="7" t="s">
        <v>51</v>
      </c>
      <c r="W106" s="94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8"/>
    </row>
    <row r="107" spans="1:48" ht="18" customHeight="1" x14ac:dyDescent="0.25">
      <c r="A107" s="477"/>
      <c r="B107" s="421"/>
      <c r="C107" s="422"/>
      <c r="D107" s="421"/>
      <c r="E107" s="423"/>
      <c r="F107" s="423"/>
      <c r="G107" s="423"/>
      <c r="H107" s="423"/>
      <c r="I107" s="423"/>
      <c r="J107" s="464"/>
      <c r="K107" s="464"/>
      <c r="L107" s="462"/>
      <c r="M107" s="46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63"/>
        <v>0</v>
      </c>
      <c r="V107" s="7" t="s">
        <v>52</v>
      </c>
      <c r="W107" s="94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8"/>
    </row>
    <row r="108" spans="1:48" ht="17.25" customHeight="1" x14ac:dyDescent="0.25">
      <c r="A108" s="477"/>
      <c r="B108" s="421"/>
      <c r="C108" s="422"/>
      <c r="D108" s="421"/>
      <c r="E108" s="423"/>
      <c r="F108" s="423"/>
      <c r="G108" s="423"/>
      <c r="H108" s="423"/>
      <c r="I108" s="423"/>
      <c r="J108" s="464"/>
      <c r="K108" s="464"/>
      <c r="L108" s="462"/>
      <c r="M108" s="462"/>
      <c r="N108" s="152">
        <f t="shared" ref="N108:T108" si="64">SUM(N103:N107)</f>
        <v>0</v>
      </c>
      <c r="O108" s="152">
        <f t="shared" si="64"/>
        <v>0</v>
      </c>
      <c r="P108" s="152">
        <f t="shared" si="64"/>
        <v>0</v>
      </c>
      <c r="Q108" s="152">
        <f t="shared" si="64"/>
        <v>0</v>
      </c>
      <c r="R108" s="152">
        <f t="shared" si="64"/>
        <v>4.4108499999999999</v>
      </c>
      <c r="S108" s="152">
        <f t="shared" si="64"/>
        <v>12.58892</v>
      </c>
      <c r="T108" s="152">
        <f t="shared" si="64"/>
        <v>12.58891</v>
      </c>
      <c r="U108" s="153">
        <f t="shared" si="63"/>
        <v>29.588679999999997</v>
      </c>
      <c r="V108" s="153" t="s">
        <v>11</v>
      </c>
      <c r="W108" s="364">
        <f t="shared" ref="W108:AU108" si="65">SUM(W103:W107)</f>
        <v>4411</v>
      </c>
      <c r="X108" s="152">
        <f t="shared" si="65"/>
        <v>0</v>
      </c>
      <c r="Y108" s="152">
        <f t="shared" si="65"/>
        <v>0</v>
      </c>
      <c r="Z108" s="152">
        <f t="shared" si="65"/>
        <v>0</v>
      </c>
      <c r="AA108" s="152">
        <f t="shared" si="65"/>
        <v>0</v>
      </c>
      <c r="AB108" s="152">
        <f t="shared" si="65"/>
        <v>0</v>
      </c>
      <c r="AC108" s="152">
        <f t="shared" si="65"/>
        <v>0</v>
      </c>
      <c r="AD108" s="152">
        <f t="shared" si="65"/>
        <v>0</v>
      </c>
      <c r="AE108" s="152">
        <f t="shared" si="65"/>
        <v>0</v>
      </c>
      <c r="AF108" s="152">
        <f t="shared" si="65"/>
        <v>0</v>
      </c>
      <c r="AG108" s="152">
        <f t="shared" si="65"/>
        <v>0</v>
      </c>
      <c r="AH108" s="152">
        <f t="shared" si="65"/>
        <v>0</v>
      </c>
      <c r="AI108" s="152">
        <f t="shared" si="65"/>
        <v>0</v>
      </c>
      <c r="AJ108" s="152">
        <f t="shared" si="65"/>
        <v>0</v>
      </c>
      <c r="AK108" s="152">
        <f t="shared" si="65"/>
        <v>0</v>
      </c>
      <c r="AL108" s="152">
        <f t="shared" si="65"/>
        <v>0</v>
      </c>
      <c r="AM108" s="152">
        <f t="shared" si="65"/>
        <v>0</v>
      </c>
      <c r="AN108" s="152">
        <f t="shared" si="65"/>
        <v>0</v>
      </c>
      <c r="AO108" s="152">
        <f t="shared" si="65"/>
        <v>0</v>
      </c>
      <c r="AP108" s="152">
        <f t="shared" si="65"/>
        <v>0</v>
      </c>
      <c r="AQ108" s="152">
        <f t="shared" si="65"/>
        <v>0</v>
      </c>
      <c r="AR108" s="152">
        <f t="shared" si="65"/>
        <v>0</v>
      </c>
      <c r="AS108" s="152">
        <f t="shared" si="65"/>
        <v>0</v>
      </c>
      <c r="AT108" s="152">
        <f t="shared" si="65"/>
        <v>0</v>
      </c>
      <c r="AU108" s="152">
        <f t="shared" si="65"/>
        <v>0</v>
      </c>
      <c r="AV108" s="161"/>
    </row>
    <row r="109" spans="1:48" ht="19.5" customHeight="1" x14ac:dyDescent="0.25">
      <c r="A109" s="477"/>
      <c r="B109" s="421" t="s">
        <v>216</v>
      </c>
      <c r="C109" s="422" t="s">
        <v>72</v>
      </c>
      <c r="D109" s="421" t="s">
        <v>257</v>
      </c>
      <c r="E109" s="423" t="s">
        <v>127</v>
      </c>
      <c r="F109" s="6" t="s">
        <v>18</v>
      </c>
      <c r="G109" s="6" t="s">
        <v>20</v>
      </c>
      <c r="H109" s="10" t="s">
        <v>59</v>
      </c>
      <c r="I109" s="6" t="s">
        <v>55</v>
      </c>
      <c r="J109" s="464">
        <v>2023</v>
      </c>
      <c r="K109" s="464">
        <v>2025</v>
      </c>
      <c r="L109" s="462">
        <v>20.32245</v>
      </c>
      <c r="M109" s="462">
        <f t="shared" ref="M109" si="66">Q114+R114+S114+T114</f>
        <v>20.32245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63"/>
        <v>0</v>
      </c>
      <c r="V109" s="7" t="s">
        <v>3</v>
      </c>
      <c r="W109" s="94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8"/>
    </row>
    <row r="110" spans="1:48" ht="19.5" customHeight="1" x14ac:dyDescent="0.25">
      <c r="A110" s="477"/>
      <c r="B110" s="421"/>
      <c r="C110" s="422"/>
      <c r="D110" s="421"/>
      <c r="E110" s="423"/>
      <c r="F110" s="6" t="s">
        <v>19</v>
      </c>
      <c r="G110" s="6" t="s">
        <v>22</v>
      </c>
      <c r="H110" s="10" t="s">
        <v>59</v>
      </c>
      <c r="I110" s="6" t="s">
        <v>304</v>
      </c>
      <c r="J110" s="464"/>
      <c r="K110" s="464"/>
      <c r="L110" s="462"/>
      <c r="M110" s="462"/>
      <c r="N110" s="5">
        <v>0</v>
      </c>
      <c r="O110" s="5">
        <v>0</v>
      </c>
      <c r="P110" s="5">
        <v>0</v>
      </c>
      <c r="Q110" s="5">
        <v>0</v>
      </c>
      <c r="R110" s="5">
        <v>4.7960500000000001</v>
      </c>
      <c r="S110" s="5">
        <v>7.7632000000000003</v>
      </c>
      <c r="T110" s="5">
        <v>7.7632000000000003</v>
      </c>
      <c r="U110" s="5">
        <f t="shared" si="63"/>
        <v>20.32245</v>
      </c>
      <c r="V110" s="5" t="s">
        <v>8</v>
      </c>
      <c r="W110" s="94">
        <v>4796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8"/>
    </row>
    <row r="111" spans="1:48" ht="19.5" customHeight="1" x14ac:dyDescent="0.25">
      <c r="A111" s="477"/>
      <c r="B111" s="421"/>
      <c r="C111" s="422"/>
      <c r="D111" s="421"/>
      <c r="E111" s="423"/>
      <c r="F111" s="423" t="s">
        <v>39</v>
      </c>
      <c r="G111" s="423" t="s">
        <v>21</v>
      </c>
      <c r="H111" s="423" t="s">
        <v>59</v>
      </c>
      <c r="I111" s="423" t="s">
        <v>365</v>
      </c>
      <c r="J111" s="464"/>
      <c r="K111" s="464"/>
      <c r="L111" s="462"/>
      <c r="M111" s="462"/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63"/>
        <v>0</v>
      </c>
      <c r="V111" s="7" t="s">
        <v>50</v>
      </c>
      <c r="W111" s="94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8"/>
    </row>
    <row r="112" spans="1:48" ht="19.5" customHeight="1" x14ac:dyDescent="0.25">
      <c r="A112" s="477"/>
      <c r="B112" s="421"/>
      <c r="C112" s="422"/>
      <c r="D112" s="421"/>
      <c r="E112" s="423"/>
      <c r="F112" s="423"/>
      <c r="G112" s="423"/>
      <c r="H112" s="423"/>
      <c r="I112" s="423"/>
      <c r="J112" s="464"/>
      <c r="K112" s="464"/>
      <c r="L112" s="462"/>
      <c r="M112" s="46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63"/>
        <v>0</v>
      </c>
      <c r="V112" s="7" t="s">
        <v>51</v>
      </c>
      <c r="W112" s="94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8"/>
    </row>
    <row r="113" spans="1:48" ht="18" customHeight="1" x14ac:dyDescent="0.25">
      <c r="A113" s="477"/>
      <c r="B113" s="421"/>
      <c r="C113" s="422"/>
      <c r="D113" s="421"/>
      <c r="E113" s="423"/>
      <c r="F113" s="423"/>
      <c r="G113" s="423"/>
      <c r="H113" s="423"/>
      <c r="I113" s="423"/>
      <c r="J113" s="464"/>
      <c r="K113" s="464"/>
      <c r="L113" s="462"/>
      <c r="M113" s="46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63"/>
        <v>0</v>
      </c>
      <c r="V113" s="7" t="s">
        <v>52</v>
      </c>
      <c r="W113" s="94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8"/>
    </row>
    <row r="114" spans="1:48" ht="17.25" customHeight="1" x14ac:dyDescent="0.25">
      <c r="A114" s="477"/>
      <c r="B114" s="421"/>
      <c r="C114" s="422"/>
      <c r="D114" s="421"/>
      <c r="E114" s="423"/>
      <c r="F114" s="423"/>
      <c r="G114" s="423"/>
      <c r="H114" s="423"/>
      <c r="I114" s="423"/>
      <c r="J114" s="464"/>
      <c r="K114" s="464"/>
      <c r="L114" s="462"/>
      <c r="M114" s="462"/>
      <c r="N114" s="152">
        <f t="shared" ref="N114:T114" si="67">SUM(N109:N113)</f>
        <v>0</v>
      </c>
      <c r="O114" s="152">
        <f t="shared" si="67"/>
        <v>0</v>
      </c>
      <c r="P114" s="152">
        <f t="shared" si="67"/>
        <v>0</v>
      </c>
      <c r="Q114" s="152">
        <f t="shared" si="67"/>
        <v>0</v>
      </c>
      <c r="R114" s="152">
        <f t="shared" si="67"/>
        <v>4.7960500000000001</v>
      </c>
      <c r="S114" s="152">
        <f t="shared" si="67"/>
        <v>7.7632000000000003</v>
      </c>
      <c r="T114" s="152">
        <f t="shared" si="67"/>
        <v>7.7632000000000003</v>
      </c>
      <c r="U114" s="153">
        <f t="shared" si="63"/>
        <v>20.32245</v>
      </c>
      <c r="V114" s="153" t="s">
        <v>11</v>
      </c>
      <c r="W114" s="364">
        <f t="shared" ref="W114:AU114" si="68">SUM(W109:W113)</f>
        <v>4796</v>
      </c>
      <c r="X114" s="152">
        <f t="shared" si="68"/>
        <v>0</v>
      </c>
      <c r="Y114" s="152">
        <f t="shared" si="68"/>
        <v>0</v>
      </c>
      <c r="Z114" s="152">
        <f t="shared" si="68"/>
        <v>0</v>
      </c>
      <c r="AA114" s="152">
        <f t="shared" si="68"/>
        <v>0</v>
      </c>
      <c r="AB114" s="152">
        <f t="shared" si="68"/>
        <v>0</v>
      </c>
      <c r="AC114" s="152">
        <f t="shared" si="68"/>
        <v>0</v>
      </c>
      <c r="AD114" s="152">
        <f t="shared" si="68"/>
        <v>0</v>
      </c>
      <c r="AE114" s="152">
        <f t="shared" si="68"/>
        <v>0</v>
      </c>
      <c r="AF114" s="152">
        <f t="shared" si="68"/>
        <v>0</v>
      </c>
      <c r="AG114" s="152">
        <f t="shared" si="68"/>
        <v>0</v>
      </c>
      <c r="AH114" s="152">
        <f t="shared" si="68"/>
        <v>0</v>
      </c>
      <c r="AI114" s="152">
        <f t="shared" si="68"/>
        <v>0</v>
      </c>
      <c r="AJ114" s="152">
        <f t="shared" si="68"/>
        <v>0</v>
      </c>
      <c r="AK114" s="152">
        <f t="shared" si="68"/>
        <v>0</v>
      </c>
      <c r="AL114" s="152">
        <f t="shared" si="68"/>
        <v>0</v>
      </c>
      <c r="AM114" s="152">
        <f t="shared" si="68"/>
        <v>0</v>
      </c>
      <c r="AN114" s="152">
        <f t="shared" si="68"/>
        <v>0</v>
      </c>
      <c r="AO114" s="152">
        <f t="shared" si="68"/>
        <v>0</v>
      </c>
      <c r="AP114" s="152">
        <f t="shared" si="68"/>
        <v>0</v>
      </c>
      <c r="AQ114" s="152">
        <f t="shared" si="68"/>
        <v>0</v>
      </c>
      <c r="AR114" s="152">
        <f t="shared" si="68"/>
        <v>0</v>
      </c>
      <c r="AS114" s="152">
        <f t="shared" si="68"/>
        <v>0</v>
      </c>
      <c r="AT114" s="152">
        <f t="shared" si="68"/>
        <v>0</v>
      </c>
      <c r="AU114" s="152">
        <f t="shared" si="68"/>
        <v>0</v>
      </c>
      <c r="AV114" s="161"/>
    </row>
    <row r="115" spans="1:48" ht="19.5" customHeight="1" x14ac:dyDescent="0.25">
      <c r="A115" s="477"/>
      <c r="B115" s="421" t="s">
        <v>217</v>
      </c>
      <c r="C115" s="422" t="s">
        <v>73</v>
      </c>
      <c r="D115" s="421" t="s">
        <v>262</v>
      </c>
      <c r="E115" s="423" t="s">
        <v>128</v>
      </c>
      <c r="F115" s="6" t="s">
        <v>18</v>
      </c>
      <c r="G115" s="6" t="s">
        <v>20</v>
      </c>
      <c r="H115" s="6" t="s">
        <v>316</v>
      </c>
      <c r="I115" s="6" t="s">
        <v>55</v>
      </c>
      <c r="J115" s="479">
        <v>2023</v>
      </c>
      <c r="K115" s="479">
        <v>2023</v>
      </c>
      <c r="L115" s="462">
        <v>3.7021600000000001</v>
      </c>
      <c r="M115" s="462">
        <f t="shared" ref="M115" si="69">Q120+R120+S120+T120</f>
        <v>3.7021600000000001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63"/>
        <v>0</v>
      </c>
      <c r="V115" s="7" t="s">
        <v>3</v>
      </c>
      <c r="W115" s="94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8"/>
    </row>
    <row r="116" spans="1:48" ht="19.5" customHeight="1" x14ac:dyDescent="0.25">
      <c r="A116" s="477"/>
      <c r="B116" s="421"/>
      <c r="C116" s="422"/>
      <c r="D116" s="421"/>
      <c r="E116" s="423"/>
      <c r="F116" s="6" t="s">
        <v>19</v>
      </c>
      <c r="G116" s="6" t="s">
        <v>22</v>
      </c>
      <c r="H116" s="6" t="s">
        <v>305</v>
      </c>
      <c r="I116" s="6" t="s">
        <v>305</v>
      </c>
      <c r="J116" s="480"/>
      <c r="K116" s="480"/>
      <c r="L116" s="462"/>
      <c r="M116" s="462"/>
      <c r="N116" s="5">
        <v>0</v>
      </c>
      <c r="O116" s="5">
        <v>0</v>
      </c>
      <c r="P116" s="5">
        <v>0</v>
      </c>
      <c r="Q116" s="5">
        <v>0</v>
      </c>
      <c r="R116" s="5">
        <v>3.7021600000000001</v>
      </c>
      <c r="S116" s="5">
        <v>0</v>
      </c>
      <c r="T116" s="5">
        <v>0</v>
      </c>
      <c r="U116" s="5">
        <f t="shared" si="63"/>
        <v>3.7021600000000001</v>
      </c>
      <c r="V116" s="5" t="s">
        <v>8</v>
      </c>
      <c r="W116" s="94">
        <v>3702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8"/>
    </row>
    <row r="117" spans="1:48" ht="19.5" customHeight="1" x14ac:dyDescent="0.25">
      <c r="A117" s="477"/>
      <c r="B117" s="421"/>
      <c r="C117" s="422"/>
      <c r="D117" s="421"/>
      <c r="E117" s="423"/>
      <c r="F117" s="423" t="s">
        <v>39</v>
      </c>
      <c r="G117" s="423" t="s">
        <v>21</v>
      </c>
      <c r="H117" s="423" t="s">
        <v>374</v>
      </c>
      <c r="I117" s="423" t="s">
        <v>365</v>
      </c>
      <c r="J117" s="480"/>
      <c r="K117" s="480"/>
      <c r="L117" s="462"/>
      <c r="M117" s="462"/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63"/>
        <v>0</v>
      </c>
      <c r="V117" s="7" t="s">
        <v>50</v>
      </c>
      <c r="W117" s="94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8"/>
    </row>
    <row r="118" spans="1:48" ht="19.5" customHeight="1" x14ac:dyDescent="0.25">
      <c r="A118" s="477"/>
      <c r="B118" s="421"/>
      <c r="C118" s="422"/>
      <c r="D118" s="421"/>
      <c r="E118" s="423"/>
      <c r="F118" s="423"/>
      <c r="G118" s="423"/>
      <c r="H118" s="423"/>
      <c r="I118" s="423"/>
      <c r="J118" s="480"/>
      <c r="K118" s="480"/>
      <c r="L118" s="462"/>
      <c r="M118" s="46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63"/>
        <v>0</v>
      </c>
      <c r="V118" s="7" t="s">
        <v>51</v>
      </c>
      <c r="W118" s="94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8"/>
    </row>
    <row r="119" spans="1:48" ht="18" customHeight="1" x14ac:dyDescent="0.25">
      <c r="A119" s="477"/>
      <c r="B119" s="421"/>
      <c r="C119" s="422"/>
      <c r="D119" s="421"/>
      <c r="E119" s="423"/>
      <c r="F119" s="423"/>
      <c r="G119" s="423"/>
      <c r="H119" s="423"/>
      <c r="I119" s="423"/>
      <c r="J119" s="480"/>
      <c r="K119" s="480"/>
      <c r="L119" s="462"/>
      <c r="M119" s="46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63"/>
        <v>0</v>
      </c>
      <c r="V119" s="7" t="s">
        <v>52</v>
      </c>
      <c r="W119" s="94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8"/>
    </row>
    <row r="120" spans="1:48" ht="17.25" customHeight="1" x14ac:dyDescent="0.25">
      <c r="A120" s="477"/>
      <c r="B120" s="421"/>
      <c r="C120" s="422"/>
      <c r="D120" s="421"/>
      <c r="E120" s="423"/>
      <c r="F120" s="423"/>
      <c r="G120" s="423"/>
      <c r="H120" s="423"/>
      <c r="I120" s="423"/>
      <c r="J120" s="481"/>
      <c r="K120" s="481"/>
      <c r="L120" s="462"/>
      <c r="M120" s="462"/>
      <c r="N120" s="152">
        <f t="shared" ref="N120:T120" si="70">SUM(N115:N119)</f>
        <v>0</v>
      </c>
      <c r="O120" s="152">
        <f t="shared" si="70"/>
        <v>0</v>
      </c>
      <c r="P120" s="152">
        <f t="shared" si="70"/>
        <v>0</v>
      </c>
      <c r="Q120" s="152">
        <f t="shared" si="70"/>
        <v>0</v>
      </c>
      <c r="R120" s="152">
        <f t="shared" si="70"/>
        <v>3.7021600000000001</v>
      </c>
      <c r="S120" s="152">
        <f t="shared" si="70"/>
        <v>0</v>
      </c>
      <c r="T120" s="152">
        <f t="shared" si="70"/>
        <v>0</v>
      </c>
      <c r="U120" s="153">
        <f t="shared" si="63"/>
        <v>3.7021600000000001</v>
      </c>
      <c r="V120" s="153" t="s">
        <v>11</v>
      </c>
      <c r="W120" s="364">
        <f t="shared" ref="W120:AU120" si="71">SUM(W115:W119)</f>
        <v>3702</v>
      </c>
      <c r="X120" s="152">
        <f t="shared" si="71"/>
        <v>0</v>
      </c>
      <c r="Y120" s="152">
        <f t="shared" si="71"/>
        <v>0</v>
      </c>
      <c r="Z120" s="152">
        <f t="shared" si="71"/>
        <v>0</v>
      </c>
      <c r="AA120" s="152">
        <f t="shared" si="71"/>
        <v>0</v>
      </c>
      <c r="AB120" s="152">
        <f t="shared" si="71"/>
        <v>0</v>
      </c>
      <c r="AC120" s="152">
        <f t="shared" si="71"/>
        <v>0</v>
      </c>
      <c r="AD120" s="152">
        <f t="shared" si="71"/>
        <v>0</v>
      </c>
      <c r="AE120" s="152">
        <f t="shared" si="71"/>
        <v>0</v>
      </c>
      <c r="AF120" s="152">
        <f t="shared" si="71"/>
        <v>0</v>
      </c>
      <c r="AG120" s="152">
        <f t="shared" si="71"/>
        <v>0</v>
      </c>
      <c r="AH120" s="152">
        <f t="shared" si="71"/>
        <v>0</v>
      </c>
      <c r="AI120" s="152">
        <f t="shared" si="71"/>
        <v>0</v>
      </c>
      <c r="AJ120" s="152">
        <f t="shared" si="71"/>
        <v>0</v>
      </c>
      <c r="AK120" s="152">
        <f t="shared" si="71"/>
        <v>0</v>
      </c>
      <c r="AL120" s="152">
        <f t="shared" si="71"/>
        <v>0</v>
      </c>
      <c r="AM120" s="152">
        <f t="shared" si="71"/>
        <v>0</v>
      </c>
      <c r="AN120" s="152">
        <f t="shared" si="71"/>
        <v>0</v>
      </c>
      <c r="AO120" s="152">
        <f t="shared" si="71"/>
        <v>0</v>
      </c>
      <c r="AP120" s="152">
        <f t="shared" si="71"/>
        <v>0</v>
      </c>
      <c r="AQ120" s="152">
        <f t="shared" si="71"/>
        <v>0</v>
      </c>
      <c r="AR120" s="152">
        <f t="shared" si="71"/>
        <v>0</v>
      </c>
      <c r="AS120" s="152">
        <f t="shared" si="71"/>
        <v>0</v>
      </c>
      <c r="AT120" s="152">
        <f t="shared" si="71"/>
        <v>0</v>
      </c>
      <c r="AU120" s="152">
        <f t="shared" si="71"/>
        <v>0</v>
      </c>
      <c r="AV120" s="161"/>
    </row>
    <row r="121" spans="1:48" ht="19.5" customHeight="1" x14ac:dyDescent="0.25">
      <c r="A121" s="477"/>
      <c r="B121" s="421" t="s">
        <v>218</v>
      </c>
      <c r="C121" s="422" t="s">
        <v>74</v>
      </c>
      <c r="D121" s="421" t="s">
        <v>263</v>
      </c>
      <c r="E121" s="423" t="s">
        <v>129</v>
      </c>
      <c r="F121" s="6" t="s">
        <v>18</v>
      </c>
      <c r="G121" s="6" t="s">
        <v>20</v>
      </c>
      <c r="H121" s="6" t="s">
        <v>376</v>
      </c>
      <c r="I121" s="6" t="s">
        <v>57</v>
      </c>
      <c r="J121" s="479">
        <v>2023</v>
      </c>
      <c r="K121" s="479">
        <v>2023</v>
      </c>
      <c r="L121" s="462">
        <v>3.8721299999999998</v>
      </c>
      <c r="M121" s="462">
        <f t="shared" ref="M121" si="72">Q126+R126+S126+T126</f>
        <v>3.8721299999999998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63"/>
        <v>0</v>
      </c>
      <c r="V121" s="7" t="s">
        <v>3</v>
      </c>
      <c r="W121" s="94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8"/>
    </row>
    <row r="122" spans="1:48" ht="19.5" customHeight="1" x14ac:dyDescent="0.25">
      <c r="A122" s="477"/>
      <c r="B122" s="421"/>
      <c r="C122" s="422"/>
      <c r="D122" s="421"/>
      <c r="E122" s="423"/>
      <c r="F122" s="6" t="s">
        <v>19</v>
      </c>
      <c r="G122" s="6" t="s">
        <v>22</v>
      </c>
      <c r="H122" s="6" t="s">
        <v>305</v>
      </c>
      <c r="I122" s="6" t="s">
        <v>305</v>
      </c>
      <c r="J122" s="480"/>
      <c r="K122" s="480"/>
      <c r="L122" s="462"/>
      <c r="M122" s="462"/>
      <c r="N122" s="5">
        <v>0</v>
      </c>
      <c r="O122" s="5">
        <v>0</v>
      </c>
      <c r="P122" s="5">
        <v>0</v>
      </c>
      <c r="Q122" s="5">
        <v>0</v>
      </c>
      <c r="R122" s="5">
        <v>3.8721299999999998</v>
      </c>
      <c r="S122" s="5">
        <v>0</v>
      </c>
      <c r="T122" s="5">
        <v>0</v>
      </c>
      <c r="U122" s="5">
        <f t="shared" si="63"/>
        <v>3.8721299999999998</v>
      </c>
      <c r="V122" s="5" t="s">
        <v>8</v>
      </c>
      <c r="W122" s="94">
        <v>3872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8"/>
    </row>
    <row r="123" spans="1:48" ht="19.5" customHeight="1" x14ac:dyDescent="0.25">
      <c r="A123" s="477"/>
      <c r="B123" s="421"/>
      <c r="C123" s="422"/>
      <c r="D123" s="421"/>
      <c r="E123" s="423"/>
      <c r="F123" s="423" t="s">
        <v>39</v>
      </c>
      <c r="G123" s="423" t="s">
        <v>21</v>
      </c>
      <c r="H123" s="423" t="s">
        <v>375</v>
      </c>
      <c r="I123" s="423" t="s">
        <v>374</v>
      </c>
      <c r="J123" s="480"/>
      <c r="K123" s="480"/>
      <c r="L123" s="462"/>
      <c r="M123" s="462"/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63"/>
        <v>0</v>
      </c>
      <c r="V123" s="7" t="s">
        <v>50</v>
      </c>
      <c r="W123" s="94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8"/>
    </row>
    <row r="124" spans="1:48" ht="19.5" customHeight="1" x14ac:dyDescent="0.25">
      <c r="A124" s="477"/>
      <c r="B124" s="421"/>
      <c r="C124" s="422"/>
      <c r="D124" s="421"/>
      <c r="E124" s="423"/>
      <c r="F124" s="423"/>
      <c r="G124" s="423"/>
      <c r="H124" s="423"/>
      <c r="I124" s="423"/>
      <c r="J124" s="480"/>
      <c r="K124" s="480"/>
      <c r="L124" s="462"/>
      <c r="M124" s="46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63"/>
        <v>0</v>
      </c>
      <c r="V124" s="7" t="s">
        <v>51</v>
      </c>
      <c r="W124" s="94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8"/>
    </row>
    <row r="125" spans="1:48" ht="18" customHeight="1" x14ac:dyDescent="0.25">
      <c r="A125" s="477"/>
      <c r="B125" s="421"/>
      <c r="C125" s="422"/>
      <c r="D125" s="421"/>
      <c r="E125" s="423"/>
      <c r="F125" s="423"/>
      <c r="G125" s="423"/>
      <c r="H125" s="423"/>
      <c r="I125" s="423"/>
      <c r="J125" s="480"/>
      <c r="K125" s="480"/>
      <c r="L125" s="462"/>
      <c r="M125" s="46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63"/>
        <v>0</v>
      </c>
      <c r="V125" s="7" t="s">
        <v>52</v>
      </c>
      <c r="W125" s="94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8"/>
    </row>
    <row r="126" spans="1:48" ht="17.25" customHeight="1" x14ac:dyDescent="0.25">
      <c r="A126" s="477"/>
      <c r="B126" s="421"/>
      <c r="C126" s="422"/>
      <c r="D126" s="421"/>
      <c r="E126" s="423"/>
      <c r="F126" s="423"/>
      <c r="G126" s="423"/>
      <c r="H126" s="423"/>
      <c r="I126" s="423"/>
      <c r="J126" s="481"/>
      <c r="K126" s="481"/>
      <c r="L126" s="462"/>
      <c r="M126" s="462"/>
      <c r="N126" s="152">
        <f t="shared" ref="N126:T126" si="73">SUM(N121:N125)</f>
        <v>0</v>
      </c>
      <c r="O126" s="152">
        <f t="shared" si="73"/>
        <v>0</v>
      </c>
      <c r="P126" s="152">
        <f t="shared" si="73"/>
        <v>0</v>
      </c>
      <c r="Q126" s="152">
        <f t="shared" si="73"/>
        <v>0</v>
      </c>
      <c r="R126" s="152">
        <f t="shared" si="73"/>
        <v>3.8721299999999998</v>
      </c>
      <c r="S126" s="152">
        <f t="shared" si="73"/>
        <v>0</v>
      </c>
      <c r="T126" s="152">
        <f t="shared" si="73"/>
        <v>0</v>
      </c>
      <c r="U126" s="153">
        <f t="shared" si="63"/>
        <v>3.8721299999999998</v>
      </c>
      <c r="V126" s="153" t="s">
        <v>11</v>
      </c>
      <c r="W126" s="364">
        <f t="shared" ref="W126:AU126" si="74">SUM(W121:W125)</f>
        <v>3872</v>
      </c>
      <c r="X126" s="152">
        <f t="shared" si="74"/>
        <v>0</v>
      </c>
      <c r="Y126" s="152">
        <f t="shared" si="74"/>
        <v>0</v>
      </c>
      <c r="Z126" s="152">
        <f t="shared" si="74"/>
        <v>0</v>
      </c>
      <c r="AA126" s="152">
        <f t="shared" si="74"/>
        <v>0</v>
      </c>
      <c r="AB126" s="152">
        <f t="shared" si="74"/>
        <v>0</v>
      </c>
      <c r="AC126" s="152">
        <f t="shared" si="74"/>
        <v>0</v>
      </c>
      <c r="AD126" s="152">
        <f t="shared" si="74"/>
        <v>0</v>
      </c>
      <c r="AE126" s="152">
        <f t="shared" si="74"/>
        <v>0</v>
      </c>
      <c r="AF126" s="152">
        <f t="shared" si="74"/>
        <v>0</v>
      </c>
      <c r="AG126" s="152">
        <f t="shared" si="74"/>
        <v>0</v>
      </c>
      <c r="AH126" s="152">
        <f t="shared" si="74"/>
        <v>0</v>
      </c>
      <c r="AI126" s="152">
        <f t="shared" si="74"/>
        <v>0</v>
      </c>
      <c r="AJ126" s="152">
        <f t="shared" si="74"/>
        <v>0</v>
      </c>
      <c r="AK126" s="152">
        <f t="shared" si="74"/>
        <v>0</v>
      </c>
      <c r="AL126" s="152">
        <f t="shared" si="74"/>
        <v>0</v>
      </c>
      <c r="AM126" s="152">
        <f t="shared" si="74"/>
        <v>0</v>
      </c>
      <c r="AN126" s="152">
        <f t="shared" si="74"/>
        <v>0</v>
      </c>
      <c r="AO126" s="152">
        <f t="shared" si="74"/>
        <v>0</v>
      </c>
      <c r="AP126" s="152">
        <f t="shared" si="74"/>
        <v>0</v>
      </c>
      <c r="AQ126" s="152">
        <f t="shared" si="74"/>
        <v>0</v>
      </c>
      <c r="AR126" s="152">
        <f t="shared" si="74"/>
        <v>0</v>
      </c>
      <c r="AS126" s="152">
        <f t="shared" si="74"/>
        <v>0</v>
      </c>
      <c r="AT126" s="152">
        <f t="shared" si="74"/>
        <v>0</v>
      </c>
      <c r="AU126" s="152">
        <f t="shared" si="74"/>
        <v>0</v>
      </c>
      <c r="AV126" s="161"/>
    </row>
    <row r="127" spans="1:48" ht="19.5" customHeight="1" x14ac:dyDescent="0.25">
      <c r="A127" s="477"/>
      <c r="B127" s="421" t="s">
        <v>219</v>
      </c>
      <c r="C127" s="422" t="s">
        <v>75</v>
      </c>
      <c r="D127" s="421" t="s">
        <v>261</v>
      </c>
      <c r="E127" s="423" t="s">
        <v>130</v>
      </c>
      <c r="F127" s="6" t="s">
        <v>18</v>
      </c>
      <c r="G127" s="6" t="s">
        <v>20</v>
      </c>
      <c r="H127" s="6" t="s">
        <v>376</v>
      </c>
      <c r="I127" s="6" t="s">
        <v>57</v>
      </c>
      <c r="J127" s="479">
        <v>2023</v>
      </c>
      <c r="K127" s="479">
        <v>2023</v>
      </c>
      <c r="L127" s="462">
        <v>3.5340400000000001</v>
      </c>
      <c r="M127" s="462">
        <f t="shared" ref="M127" si="75">Q132+R132+S132+T132</f>
        <v>3.5340400000000001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63"/>
        <v>0</v>
      </c>
      <c r="V127" s="7" t="s">
        <v>3</v>
      </c>
      <c r="W127" s="94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8"/>
    </row>
    <row r="128" spans="1:48" ht="19.5" customHeight="1" x14ac:dyDescent="0.25">
      <c r="A128" s="477"/>
      <c r="B128" s="421"/>
      <c r="C128" s="422"/>
      <c r="D128" s="421"/>
      <c r="E128" s="423"/>
      <c r="F128" s="6" t="s">
        <v>19</v>
      </c>
      <c r="G128" s="6" t="s">
        <v>22</v>
      </c>
      <c r="H128" s="6" t="s">
        <v>306</v>
      </c>
      <c r="I128" s="6" t="s">
        <v>306</v>
      </c>
      <c r="J128" s="480"/>
      <c r="K128" s="480"/>
      <c r="L128" s="462"/>
      <c r="M128" s="462"/>
      <c r="N128" s="5">
        <v>0</v>
      </c>
      <c r="O128" s="5">
        <v>0</v>
      </c>
      <c r="P128" s="5">
        <v>0</v>
      </c>
      <c r="Q128" s="5">
        <v>0</v>
      </c>
      <c r="R128" s="5">
        <v>3.5340400000000001</v>
      </c>
      <c r="S128" s="5">
        <v>0</v>
      </c>
      <c r="T128" s="5">
        <v>0</v>
      </c>
      <c r="U128" s="5">
        <f t="shared" si="63"/>
        <v>3.5340400000000001</v>
      </c>
      <c r="V128" s="5" t="s">
        <v>8</v>
      </c>
      <c r="W128" s="94">
        <v>3534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8"/>
    </row>
    <row r="129" spans="1:48" ht="19.5" customHeight="1" x14ac:dyDescent="0.25">
      <c r="A129" s="477"/>
      <c r="B129" s="421"/>
      <c r="C129" s="422"/>
      <c r="D129" s="421"/>
      <c r="E129" s="423"/>
      <c r="F129" s="423" t="s">
        <v>39</v>
      </c>
      <c r="G129" s="423" t="s">
        <v>21</v>
      </c>
      <c r="H129" s="423" t="s">
        <v>375</v>
      </c>
      <c r="I129" s="423" t="s">
        <v>316</v>
      </c>
      <c r="J129" s="480"/>
      <c r="K129" s="480"/>
      <c r="L129" s="462"/>
      <c r="M129" s="462"/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63"/>
        <v>0</v>
      </c>
      <c r="V129" s="7" t="s">
        <v>50</v>
      </c>
      <c r="W129" s="94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8"/>
    </row>
    <row r="130" spans="1:48" ht="19.5" customHeight="1" x14ac:dyDescent="0.25">
      <c r="A130" s="477"/>
      <c r="B130" s="421"/>
      <c r="C130" s="422"/>
      <c r="D130" s="421"/>
      <c r="E130" s="423"/>
      <c r="F130" s="423"/>
      <c r="G130" s="423"/>
      <c r="H130" s="423"/>
      <c r="I130" s="423"/>
      <c r="J130" s="480"/>
      <c r="K130" s="480"/>
      <c r="L130" s="462"/>
      <c r="M130" s="46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63"/>
        <v>0</v>
      </c>
      <c r="V130" s="7" t="s">
        <v>51</v>
      </c>
      <c r="W130" s="94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8"/>
    </row>
    <row r="131" spans="1:48" ht="18" customHeight="1" x14ac:dyDescent="0.25">
      <c r="A131" s="477"/>
      <c r="B131" s="421"/>
      <c r="C131" s="422"/>
      <c r="D131" s="421"/>
      <c r="E131" s="423"/>
      <c r="F131" s="423"/>
      <c r="G131" s="423"/>
      <c r="H131" s="423"/>
      <c r="I131" s="423"/>
      <c r="J131" s="480"/>
      <c r="K131" s="480"/>
      <c r="L131" s="462"/>
      <c r="M131" s="46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63"/>
        <v>0</v>
      </c>
      <c r="V131" s="7" t="s">
        <v>52</v>
      </c>
      <c r="W131" s="94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8"/>
    </row>
    <row r="132" spans="1:48" ht="17.25" customHeight="1" x14ac:dyDescent="0.25">
      <c r="A132" s="477"/>
      <c r="B132" s="421"/>
      <c r="C132" s="422"/>
      <c r="D132" s="421"/>
      <c r="E132" s="423"/>
      <c r="F132" s="423"/>
      <c r="G132" s="423"/>
      <c r="H132" s="423"/>
      <c r="I132" s="423"/>
      <c r="J132" s="481"/>
      <c r="K132" s="481"/>
      <c r="L132" s="462"/>
      <c r="M132" s="462"/>
      <c r="N132" s="152">
        <f t="shared" ref="N132:T132" si="76">SUM(N127:N131)</f>
        <v>0</v>
      </c>
      <c r="O132" s="152">
        <f t="shared" si="76"/>
        <v>0</v>
      </c>
      <c r="P132" s="152">
        <f t="shared" si="76"/>
        <v>0</v>
      </c>
      <c r="Q132" s="152">
        <f t="shared" si="76"/>
        <v>0</v>
      </c>
      <c r="R132" s="152">
        <f t="shared" si="76"/>
        <v>3.5340400000000001</v>
      </c>
      <c r="S132" s="152">
        <f t="shared" si="76"/>
        <v>0</v>
      </c>
      <c r="T132" s="152">
        <f t="shared" si="76"/>
        <v>0</v>
      </c>
      <c r="U132" s="153">
        <f t="shared" si="63"/>
        <v>3.5340400000000001</v>
      </c>
      <c r="V132" s="153" t="s">
        <v>11</v>
      </c>
      <c r="W132" s="364">
        <f t="shared" ref="W132:AU132" si="77">SUM(W127:W131)</f>
        <v>3534</v>
      </c>
      <c r="X132" s="152">
        <f t="shared" si="77"/>
        <v>0</v>
      </c>
      <c r="Y132" s="152">
        <f t="shared" si="77"/>
        <v>0</v>
      </c>
      <c r="Z132" s="152">
        <f t="shared" si="77"/>
        <v>0</v>
      </c>
      <c r="AA132" s="152">
        <f t="shared" si="77"/>
        <v>0</v>
      </c>
      <c r="AB132" s="152">
        <f t="shared" si="77"/>
        <v>0</v>
      </c>
      <c r="AC132" s="152">
        <f t="shared" si="77"/>
        <v>0</v>
      </c>
      <c r="AD132" s="152">
        <f t="shared" si="77"/>
        <v>0</v>
      </c>
      <c r="AE132" s="152">
        <f t="shared" si="77"/>
        <v>0</v>
      </c>
      <c r="AF132" s="152">
        <f t="shared" si="77"/>
        <v>0</v>
      </c>
      <c r="AG132" s="152">
        <f t="shared" si="77"/>
        <v>0</v>
      </c>
      <c r="AH132" s="152">
        <f t="shared" si="77"/>
        <v>0</v>
      </c>
      <c r="AI132" s="152">
        <f t="shared" si="77"/>
        <v>0</v>
      </c>
      <c r="AJ132" s="152">
        <f t="shared" si="77"/>
        <v>0</v>
      </c>
      <c r="AK132" s="152">
        <f t="shared" si="77"/>
        <v>0</v>
      </c>
      <c r="AL132" s="152">
        <f t="shared" si="77"/>
        <v>0</v>
      </c>
      <c r="AM132" s="152">
        <f t="shared" si="77"/>
        <v>0</v>
      </c>
      <c r="AN132" s="152">
        <f t="shared" si="77"/>
        <v>0</v>
      </c>
      <c r="AO132" s="152">
        <f t="shared" si="77"/>
        <v>0</v>
      </c>
      <c r="AP132" s="152">
        <f t="shared" si="77"/>
        <v>0</v>
      </c>
      <c r="AQ132" s="152">
        <f t="shared" si="77"/>
        <v>0</v>
      </c>
      <c r="AR132" s="152">
        <f t="shared" si="77"/>
        <v>0</v>
      </c>
      <c r="AS132" s="152">
        <f t="shared" si="77"/>
        <v>0</v>
      </c>
      <c r="AT132" s="152">
        <f t="shared" si="77"/>
        <v>0</v>
      </c>
      <c r="AU132" s="152">
        <f t="shared" si="77"/>
        <v>0</v>
      </c>
      <c r="AV132" s="161"/>
    </row>
    <row r="133" spans="1:48" ht="19.5" customHeight="1" x14ac:dyDescent="0.25">
      <c r="A133" s="477"/>
      <c r="B133" s="421" t="s">
        <v>220</v>
      </c>
      <c r="C133" s="422" t="s">
        <v>131</v>
      </c>
      <c r="D133" s="421" t="s">
        <v>261</v>
      </c>
      <c r="E133" s="423" t="s">
        <v>132</v>
      </c>
      <c r="F133" s="6" t="s">
        <v>18</v>
      </c>
      <c r="G133" s="6" t="s">
        <v>20</v>
      </c>
      <c r="H133" s="6" t="s">
        <v>57</v>
      </c>
      <c r="I133" s="6" t="s">
        <v>55</v>
      </c>
      <c r="J133" s="479">
        <v>2023</v>
      </c>
      <c r="K133" s="479">
        <v>2023</v>
      </c>
      <c r="L133" s="462">
        <v>5.1384600000000002</v>
      </c>
      <c r="M133" s="462">
        <f t="shared" ref="M133" si="78">Q138+R138+S138+T138</f>
        <v>5.1384600000000002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63"/>
        <v>0</v>
      </c>
      <c r="V133" s="7" t="s">
        <v>3</v>
      </c>
      <c r="W133" s="94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8"/>
    </row>
    <row r="134" spans="1:48" ht="19.5" customHeight="1" x14ac:dyDescent="0.25">
      <c r="A134" s="477"/>
      <c r="B134" s="421"/>
      <c r="C134" s="422"/>
      <c r="D134" s="421"/>
      <c r="E134" s="423"/>
      <c r="F134" s="6" t="s">
        <v>19</v>
      </c>
      <c r="G134" s="6" t="s">
        <v>22</v>
      </c>
      <c r="H134" s="6" t="s">
        <v>307</v>
      </c>
      <c r="I134" s="6" t="s">
        <v>307</v>
      </c>
      <c r="J134" s="480"/>
      <c r="K134" s="480"/>
      <c r="L134" s="462"/>
      <c r="M134" s="462"/>
      <c r="N134" s="5">
        <v>0</v>
      </c>
      <c r="O134" s="5">
        <v>0</v>
      </c>
      <c r="P134" s="5">
        <v>0</v>
      </c>
      <c r="Q134" s="5">
        <v>0</v>
      </c>
      <c r="R134" s="5">
        <v>5.1384600000000002</v>
      </c>
      <c r="S134" s="5">
        <v>0</v>
      </c>
      <c r="T134" s="5">
        <v>0</v>
      </c>
      <c r="U134" s="5">
        <f t="shared" si="63"/>
        <v>5.1384600000000002</v>
      </c>
      <c r="V134" s="5" t="s">
        <v>8</v>
      </c>
      <c r="W134" s="94">
        <v>5138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8"/>
    </row>
    <row r="135" spans="1:48" ht="19.5" customHeight="1" x14ac:dyDescent="0.25">
      <c r="A135" s="477"/>
      <c r="B135" s="421"/>
      <c r="C135" s="422"/>
      <c r="D135" s="421"/>
      <c r="E135" s="423"/>
      <c r="F135" s="423" t="s">
        <v>39</v>
      </c>
      <c r="G135" s="423" t="s">
        <v>21</v>
      </c>
      <c r="H135" s="423" t="s">
        <v>377</v>
      </c>
      <c r="I135" s="423" t="s">
        <v>365</v>
      </c>
      <c r="J135" s="480"/>
      <c r="K135" s="480"/>
      <c r="L135" s="462"/>
      <c r="M135" s="462"/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63"/>
        <v>0</v>
      </c>
      <c r="V135" s="7" t="s">
        <v>50</v>
      </c>
      <c r="W135" s="94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8"/>
    </row>
    <row r="136" spans="1:48" ht="19.5" customHeight="1" x14ac:dyDescent="0.25">
      <c r="A136" s="477"/>
      <c r="B136" s="421"/>
      <c r="C136" s="422"/>
      <c r="D136" s="421"/>
      <c r="E136" s="423"/>
      <c r="F136" s="423"/>
      <c r="G136" s="423"/>
      <c r="H136" s="423"/>
      <c r="I136" s="423"/>
      <c r="J136" s="480"/>
      <c r="K136" s="480"/>
      <c r="L136" s="462"/>
      <c r="M136" s="46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63"/>
        <v>0</v>
      </c>
      <c r="V136" s="7" t="s">
        <v>51</v>
      </c>
      <c r="W136" s="94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8"/>
    </row>
    <row r="137" spans="1:48" ht="18" customHeight="1" x14ac:dyDescent="0.25">
      <c r="A137" s="477"/>
      <c r="B137" s="421"/>
      <c r="C137" s="422"/>
      <c r="D137" s="421"/>
      <c r="E137" s="423"/>
      <c r="F137" s="423"/>
      <c r="G137" s="423"/>
      <c r="H137" s="423"/>
      <c r="I137" s="423"/>
      <c r="J137" s="480"/>
      <c r="K137" s="480"/>
      <c r="L137" s="462"/>
      <c r="M137" s="46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63"/>
        <v>0</v>
      </c>
      <c r="V137" s="7" t="s">
        <v>52</v>
      </c>
      <c r="W137" s="94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8"/>
    </row>
    <row r="138" spans="1:48" ht="17.25" customHeight="1" x14ac:dyDescent="0.25">
      <c r="A138" s="478"/>
      <c r="B138" s="421"/>
      <c r="C138" s="422"/>
      <c r="D138" s="421"/>
      <c r="E138" s="423"/>
      <c r="F138" s="423"/>
      <c r="G138" s="423"/>
      <c r="H138" s="423"/>
      <c r="I138" s="423"/>
      <c r="J138" s="481"/>
      <c r="K138" s="481"/>
      <c r="L138" s="462"/>
      <c r="M138" s="462"/>
      <c r="N138" s="152">
        <f t="shared" ref="N138:T138" si="79">SUM(N133:N137)</f>
        <v>0</v>
      </c>
      <c r="O138" s="152">
        <f t="shared" si="79"/>
        <v>0</v>
      </c>
      <c r="P138" s="152">
        <f t="shared" si="79"/>
        <v>0</v>
      </c>
      <c r="Q138" s="152">
        <f t="shared" si="79"/>
        <v>0</v>
      </c>
      <c r="R138" s="152">
        <f t="shared" si="79"/>
        <v>5.1384600000000002</v>
      </c>
      <c r="S138" s="152">
        <f t="shared" si="79"/>
        <v>0</v>
      </c>
      <c r="T138" s="152">
        <f t="shared" si="79"/>
        <v>0</v>
      </c>
      <c r="U138" s="153">
        <f t="shared" si="63"/>
        <v>5.1384600000000002</v>
      </c>
      <c r="V138" s="153" t="s">
        <v>11</v>
      </c>
      <c r="W138" s="364">
        <f t="shared" ref="W138:AU138" si="80">SUM(W133:W137)</f>
        <v>5138</v>
      </c>
      <c r="X138" s="152">
        <f t="shared" si="80"/>
        <v>0</v>
      </c>
      <c r="Y138" s="152">
        <f t="shared" si="80"/>
        <v>0</v>
      </c>
      <c r="Z138" s="152">
        <f t="shared" si="80"/>
        <v>0</v>
      </c>
      <c r="AA138" s="152">
        <f t="shared" si="80"/>
        <v>0</v>
      </c>
      <c r="AB138" s="152">
        <f t="shared" si="80"/>
        <v>0</v>
      </c>
      <c r="AC138" s="152">
        <f t="shared" si="80"/>
        <v>0</v>
      </c>
      <c r="AD138" s="152">
        <f t="shared" si="80"/>
        <v>0</v>
      </c>
      <c r="AE138" s="152">
        <f t="shared" si="80"/>
        <v>0</v>
      </c>
      <c r="AF138" s="152">
        <f t="shared" si="80"/>
        <v>0</v>
      </c>
      <c r="AG138" s="152">
        <f t="shared" si="80"/>
        <v>0</v>
      </c>
      <c r="AH138" s="152">
        <f t="shared" si="80"/>
        <v>0</v>
      </c>
      <c r="AI138" s="152">
        <f t="shared" si="80"/>
        <v>0</v>
      </c>
      <c r="AJ138" s="152">
        <f t="shared" si="80"/>
        <v>0</v>
      </c>
      <c r="AK138" s="152">
        <f t="shared" si="80"/>
        <v>0</v>
      </c>
      <c r="AL138" s="152">
        <f t="shared" si="80"/>
        <v>0</v>
      </c>
      <c r="AM138" s="152">
        <f t="shared" si="80"/>
        <v>0</v>
      </c>
      <c r="AN138" s="152">
        <f t="shared" si="80"/>
        <v>0</v>
      </c>
      <c r="AO138" s="152">
        <f t="shared" si="80"/>
        <v>0</v>
      </c>
      <c r="AP138" s="152">
        <f t="shared" si="80"/>
        <v>0</v>
      </c>
      <c r="AQ138" s="152">
        <f t="shared" si="80"/>
        <v>0</v>
      </c>
      <c r="AR138" s="152">
        <f t="shared" si="80"/>
        <v>0</v>
      </c>
      <c r="AS138" s="152">
        <f t="shared" si="80"/>
        <v>0</v>
      </c>
      <c r="AT138" s="152">
        <f t="shared" si="80"/>
        <v>0</v>
      </c>
      <c r="AU138" s="152">
        <f t="shared" si="80"/>
        <v>0</v>
      </c>
      <c r="AV138" s="161"/>
    </row>
    <row r="139" spans="1:48" ht="15.75" customHeight="1" x14ac:dyDescent="0.25">
      <c r="A139" s="414" t="s">
        <v>163</v>
      </c>
      <c r="B139" s="415"/>
      <c r="C139" s="415"/>
      <c r="D139" s="415"/>
      <c r="E139" s="415"/>
      <c r="F139" s="415"/>
      <c r="G139" s="415"/>
      <c r="H139" s="415"/>
      <c r="I139" s="415"/>
      <c r="J139" s="415"/>
      <c r="K139" s="415"/>
      <c r="L139" s="415"/>
      <c r="M139" s="415"/>
      <c r="N139" s="415"/>
      <c r="O139" s="415"/>
      <c r="P139" s="415"/>
      <c r="Q139" s="415"/>
      <c r="R139" s="415"/>
      <c r="S139" s="415"/>
      <c r="T139" s="415"/>
      <c r="U139" s="415"/>
      <c r="V139" s="415"/>
      <c r="W139" s="622"/>
      <c r="X139" s="622"/>
      <c r="Y139" s="622"/>
      <c r="Z139" s="622"/>
      <c r="AA139" s="622"/>
      <c r="AB139" s="622"/>
      <c r="AC139" s="622"/>
      <c r="AD139" s="622"/>
      <c r="AE139" s="622"/>
      <c r="AF139" s="622"/>
      <c r="AG139" s="622"/>
      <c r="AH139" s="622"/>
      <c r="AI139" s="622"/>
      <c r="AJ139" s="622"/>
      <c r="AK139" s="622"/>
      <c r="AL139" s="622"/>
      <c r="AM139" s="622"/>
      <c r="AN139" s="622"/>
      <c r="AO139" s="622"/>
      <c r="AP139" s="622"/>
      <c r="AQ139" s="622"/>
      <c r="AR139" s="622"/>
      <c r="AS139" s="622"/>
      <c r="AT139" s="622"/>
      <c r="AU139" s="622"/>
      <c r="AV139" s="623"/>
    </row>
    <row r="140" spans="1:48" ht="19.5" customHeight="1" x14ac:dyDescent="0.25">
      <c r="A140" s="472"/>
      <c r="B140" s="421" t="s">
        <v>221</v>
      </c>
      <c r="C140" s="422" t="s">
        <v>76</v>
      </c>
      <c r="D140" s="421" t="s">
        <v>261</v>
      </c>
      <c r="E140" s="423" t="s">
        <v>284</v>
      </c>
      <c r="F140" s="6" t="s">
        <v>18</v>
      </c>
      <c r="G140" s="6" t="s">
        <v>20</v>
      </c>
      <c r="H140" s="6" t="s">
        <v>378</v>
      </c>
      <c r="I140" s="6" t="s">
        <v>308</v>
      </c>
      <c r="J140" s="464">
        <v>2023</v>
      </c>
      <c r="K140" s="464">
        <v>2023</v>
      </c>
      <c r="L140" s="462">
        <v>5.19611</v>
      </c>
      <c r="M140" s="462">
        <f>Q145+R145+S145+T145</f>
        <v>5.1961200000000005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f t="shared" ref="U140:U151" si="81">SUM(N140:T140)</f>
        <v>0</v>
      </c>
      <c r="V140" s="7" t="s">
        <v>3</v>
      </c>
      <c r="W140" s="94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8"/>
    </row>
    <row r="141" spans="1:48" ht="19.5" customHeight="1" x14ac:dyDescent="0.25">
      <c r="A141" s="473"/>
      <c r="B141" s="421"/>
      <c r="C141" s="422"/>
      <c r="D141" s="421"/>
      <c r="E141" s="423"/>
      <c r="F141" s="6" t="s">
        <v>19</v>
      </c>
      <c r="G141" s="6" t="s">
        <v>22</v>
      </c>
      <c r="H141" s="6" t="s">
        <v>309</v>
      </c>
      <c r="I141" s="6" t="s">
        <v>309</v>
      </c>
      <c r="J141" s="464"/>
      <c r="K141" s="464"/>
      <c r="L141" s="462"/>
      <c r="M141" s="462"/>
      <c r="N141" s="5">
        <v>0</v>
      </c>
      <c r="O141" s="5">
        <v>0</v>
      </c>
      <c r="P141" s="5">
        <v>0</v>
      </c>
      <c r="Q141" s="5">
        <v>0</v>
      </c>
      <c r="R141" s="5">
        <v>0.65</v>
      </c>
      <c r="S141" s="5">
        <v>2.2730600000000001</v>
      </c>
      <c r="T141" s="5">
        <v>2.2730600000000001</v>
      </c>
      <c r="U141" s="5">
        <f t="shared" si="81"/>
        <v>5.1961200000000005</v>
      </c>
      <c r="V141" s="5" t="s">
        <v>8</v>
      </c>
      <c r="W141" s="94">
        <v>650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8"/>
    </row>
    <row r="142" spans="1:48" ht="19.5" customHeight="1" x14ac:dyDescent="0.25">
      <c r="A142" s="473"/>
      <c r="B142" s="421"/>
      <c r="C142" s="422"/>
      <c r="D142" s="421"/>
      <c r="E142" s="423"/>
      <c r="F142" s="423" t="s">
        <v>39</v>
      </c>
      <c r="G142" s="423" t="s">
        <v>21</v>
      </c>
      <c r="H142" s="423" t="s">
        <v>302</v>
      </c>
      <c r="I142" s="423" t="s">
        <v>379</v>
      </c>
      <c r="J142" s="464"/>
      <c r="K142" s="464"/>
      <c r="L142" s="462"/>
      <c r="M142" s="462"/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si="81"/>
        <v>0</v>
      </c>
      <c r="V142" s="7" t="s">
        <v>50</v>
      </c>
      <c r="W142" s="94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8"/>
    </row>
    <row r="143" spans="1:48" ht="19.5" customHeight="1" x14ac:dyDescent="0.25">
      <c r="A143" s="473"/>
      <c r="B143" s="421"/>
      <c r="C143" s="422"/>
      <c r="D143" s="421"/>
      <c r="E143" s="423"/>
      <c r="F143" s="423"/>
      <c r="G143" s="423"/>
      <c r="H143" s="423"/>
      <c r="I143" s="423"/>
      <c r="J143" s="464"/>
      <c r="K143" s="464"/>
      <c r="L143" s="462"/>
      <c r="M143" s="46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81"/>
        <v>0</v>
      </c>
      <c r="V143" s="7" t="s">
        <v>51</v>
      </c>
      <c r="W143" s="94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8"/>
    </row>
    <row r="144" spans="1:48" ht="18" customHeight="1" x14ac:dyDescent="0.25">
      <c r="A144" s="473"/>
      <c r="B144" s="421"/>
      <c r="C144" s="422"/>
      <c r="D144" s="421"/>
      <c r="E144" s="423"/>
      <c r="F144" s="423"/>
      <c r="G144" s="423"/>
      <c r="H144" s="423"/>
      <c r="I144" s="423"/>
      <c r="J144" s="464"/>
      <c r="K144" s="464"/>
      <c r="L144" s="462"/>
      <c r="M144" s="46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81"/>
        <v>0</v>
      </c>
      <c r="V144" s="7" t="s">
        <v>52</v>
      </c>
      <c r="W144" s="94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8"/>
    </row>
    <row r="145" spans="1:48" ht="17.25" customHeight="1" x14ac:dyDescent="0.25">
      <c r="A145" s="473"/>
      <c r="B145" s="421"/>
      <c r="C145" s="422"/>
      <c r="D145" s="421"/>
      <c r="E145" s="423"/>
      <c r="F145" s="423"/>
      <c r="G145" s="423"/>
      <c r="H145" s="423"/>
      <c r="I145" s="423"/>
      <c r="J145" s="464"/>
      <c r="K145" s="464"/>
      <c r="L145" s="462"/>
      <c r="M145" s="462"/>
      <c r="N145" s="152">
        <f t="shared" ref="N145:T145" si="82">SUM(N140:N144)</f>
        <v>0</v>
      </c>
      <c r="O145" s="152">
        <f t="shared" si="82"/>
        <v>0</v>
      </c>
      <c r="P145" s="152">
        <f t="shared" si="82"/>
        <v>0</v>
      </c>
      <c r="Q145" s="152">
        <f t="shared" si="82"/>
        <v>0</v>
      </c>
      <c r="R145" s="152">
        <f t="shared" si="82"/>
        <v>0.65</v>
      </c>
      <c r="S145" s="152">
        <f t="shared" si="82"/>
        <v>2.2730600000000001</v>
      </c>
      <c r="T145" s="152">
        <f t="shared" si="82"/>
        <v>2.2730600000000001</v>
      </c>
      <c r="U145" s="153">
        <f t="shared" si="81"/>
        <v>5.1961200000000005</v>
      </c>
      <c r="V145" s="153" t="s">
        <v>11</v>
      </c>
      <c r="W145" s="364">
        <f t="shared" ref="W145:AU145" si="83">SUM(W140:W144)</f>
        <v>650</v>
      </c>
      <c r="X145" s="152">
        <f t="shared" si="83"/>
        <v>0</v>
      </c>
      <c r="Y145" s="152">
        <f t="shared" si="83"/>
        <v>0</v>
      </c>
      <c r="Z145" s="152">
        <f t="shared" si="83"/>
        <v>0</v>
      </c>
      <c r="AA145" s="152">
        <f t="shared" si="83"/>
        <v>0</v>
      </c>
      <c r="AB145" s="152">
        <f t="shared" si="83"/>
        <v>0</v>
      </c>
      <c r="AC145" s="152">
        <f t="shared" si="83"/>
        <v>0</v>
      </c>
      <c r="AD145" s="152">
        <f t="shared" si="83"/>
        <v>0</v>
      </c>
      <c r="AE145" s="152">
        <f t="shared" si="83"/>
        <v>0</v>
      </c>
      <c r="AF145" s="152">
        <f t="shared" si="83"/>
        <v>0</v>
      </c>
      <c r="AG145" s="152">
        <f t="shared" si="83"/>
        <v>0</v>
      </c>
      <c r="AH145" s="152">
        <f t="shared" si="83"/>
        <v>0</v>
      </c>
      <c r="AI145" s="152">
        <f t="shared" si="83"/>
        <v>0</v>
      </c>
      <c r="AJ145" s="152">
        <f t="shared" si="83"/>
        <v>0</v>
      </c>
      <c r="AK145" s="152">
        <f t="shared" si="83"/>
        <v>0</v>
      </c>
      <c r="AL145" s="152">
        <f t="shared" si="83"/>
        <v>0</v>
      </c>
      <c r="AM145" s="152">
        <f t="shared" si="83"/>
        <v>0</v>
      </c>
      <c r="AN145" s="152">
        <f t="shared" si="83"/>
        <v>0</v>
      </c>
      <c r="AO145" s="152">
        <f t="shared" si="83"/>
        <v>0</v>
      </c>
      <c r="AP145" s="152">
        <f t="shared" si="83"/>
        <v>0</v>
      </c>
      <c r="AQ145" s="152">
        <f t="shared" si="83"/>
        <v>0</v>
      </c>
      <c r="AR145" s="152">
        <f t="shared" si="83"/>
        <v>0</v>
      </c>
      <c r="AS145" s="152">
        <f t="shared" si="83"/>
        <v>0</v>
      </c>
      <c r="AT145" s="152">
        <f t="shared" si="83"/>
        <v>0</v>
      </c>
      <c r="AU145" s="152">
        <f t="shared" si="83"/>
        <v>0</v>
      </c>
      <c r="AV145" s="161"/>
    </row>
    <row r="146" spans="1:48" ht="19.5" customHeight="1" x14ac:dyDescent="0.25">
      <c r="A146" s="473"/>
      <c r="B146" s="421" t="s">
        <v>222</v>
      </c>
      <c r="C146" s="422" t="s">
        <v>77</v>
      </c>
      <c r="D146" s="421" t="s">
        <v>261</v>
      </c>
      <c r="E146" s="423" t="s">
        <v>285</v>
      </c>
      <c r="F146" s="6" t="s">
        <v>18</v>
      </c>
      <c r="G146" s="6" t="s">
        <v>20</v>
      </c>
      <c r="H146" s="6" t="s">
        <v>378</v>
      </c>
      <c r="I146" s="6" t="s">
        <v>308</v>
      </c>
      <c r="J146" s="464">
        <v>2023</v>
      </c>
      <c r="K146" s="464">
        <v>2024</v>
      </c>
      <c r="L146" s="462">
        <v>6.3138699999999996</v>
      </c>
      <c r="M146" s="462">
        <f>Q151+R151+S151+T151</f>
        <v>6.3138799999999993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81"/>
        <v>0</v>
      </c>
      <c r="V146" s="7" t="s">
        <v>3</v>
      </c>
      <c r="W146" s="94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8"/>
    </row>
    <row r="147" spans="1:48" ht="19.5" customHeight="1" x14ac:dyDescent="0.25">
      <c r="A147" s="473"/>
      <c r="B147" s="421"/>
      <c r="C147" s="422"/>
      <c r="D147" s="421"/>
      <c r="E147" s="423"/>
      <c r="F147" s="6" t="s">
        <v>19</v>
      </c>
      <c r="G147" s="6" t="s">
        <v>22</v>
      </c>
      <c r="H147" s="6" t="s">
        <v>310</v>
      </c>
      <c r="I147" s="6" t="s">
        <v>310</v>
      </c>
      <c r="J147" s="464"/>
      <c r="K147" s="464"/>
      <c r="L147" s="462"/>
      <c r="M147" s="462"/>
      <c r="N147" s="5">
        <v>0</v>
      </c>
      <c r="O147" s="5">
        <v>0</v>
      </c>
      <c r="P147" s="5">
        <v>0</v>
      </c>
      <c r="Q147" s="5">
        <v>0</v>
      </c>
      <c r="R147" s="5">
        <v>0.65</v>
      </c>
      <c r="S147" s="5">
        <v>2.8319399999999999</v>
      </c>
      <c r="T147" s="5">
        <v>2.8319399999999999</v>
      </c>
      <c r="U147" s="5">
        <f t="shared" si="81"/>
        <v>6.3138799999999993</v>
      </c>
      <c r="V147" s="5" t="s">
        <v>8</v>
      </c>
      <c r="W147" s="94">
        <v>650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8"/>
    </row>
    <row r="148" spans="1:48" ht="19.5" customHeight="1" x14ac:dyDescent="0.25">
      <c r="A148" s="473"/>
      <c r="B148" s="421"/>
      <c r="C148" s="422"/>
      <c r="D148" s="421"/>
      <c r="E148" s="423"/>
      <c r="F148" s="423" t="s">
        <v>39</v>
      </c>
      <c r="G148" s="423" t="s">
        <v>21</v>
      </c>
      <c r="H148" s="423" t="s">
        <v>302</v>
      </c>
      <c r="I148" s="423" t="s">
        <v>379</v>
      </c>
      <c r="J148" s="464"/>
      <c r="K148" s="464"/>
      <c r="L148" s="462"/>
      <c r="M148" s="462"/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81"/>
        <v>0</v>
      </c>
      <c r="V148" s="7" t="s">
        <v>50</v>
      </c>
      <c r="W148" s="94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8"/>
    </row>
    <row r="149" spans="1:48" ht="19.5" customHeight="1" x14ac:dyDescent="0.25">
      <c r="A149" s="473"/>
      <c r="B149" s="421"/>
      <c r="C149" s="422"/>
      <c r="D149" s="421"/>
      <c r="E149" s="423"/>
      <c r="F149" s="423"/>
      <c r="G149" s="423"/>
      <c r="H149" s="423"/>
      <c r="I149" s="423"/>
      <c r="J149" s="464"/>
      <c r="K149" s="464"/>
      <c r="L149" s="462"/>
      <c r="M149" s="46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81"/>
        <v>0</v>
      </c>
      <c r="V149" s="7" t="s">
        <v>51</v>
      </c>
      <c r="W149" s="94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8"/>
    </row>
    <row r="150" spans="1:48" ht="18" customHeight="1" x14ac:dyDescent="0.25">
      <c r="A150" s="473"/>
      <c r="B150" s="421"/>
      <c r="C150" s="422"/>
      <c r="D150" s="421"/>
      <c r="E150" s="423"/>
      <c r="F150" s="423"/>
      <c r="G150" s="423"/>
      <c r="H150" s="423"/>
      <c r="I150" s="423"/>
      <c r="J150" s="464"/>
      <c r="K150" s="464"/>
      <c r="L150" s="462"/>
      <c r="M150" s="46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81"/>
        <v>0</v>
      </c>
      <c r="V150" s="7" t="s">
        <v>52</v>
      </c>
      <c r="W150" s="94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8"/>
    </row>
    <row r="151" spans="1:48" ht="17.25" customHeight="1" x14ac:dyDescent="0.25">
      <c r="A151" s="474"/>
      <c r="B151" s="421"/>
      <c r="C151" s="422"/>
      <c r="D151" s="421"/>
      <c r="E151" s="423"/>
      <c r="F151" s="423"/>
      <c r="G151" s="423"/>
      <c r="H151" s="423"/>
      <c r="I151" s="423"/>
      <c r="J151" s="464"/>
      <c r="K151" s="464"/>
      <c r="L151" s="462"/>
      <c r="M151" s="462"/>
      <c r="N151" s="152">
        <f t="shared" ref="N151:T151" si="84">SUM(N146:N150)</f>
        <v>0</v>
      </c>
      <c r="O151" s="152">
        <f t="shared" si="84"/>
        <v>0</v>
      </c>
      <c r="P151" s="152">
        <f t="shared" si="84"/>
        <v>0</v>
      </c>
      <c r="Q151" s="152">
        <f t="shared" si="84"/>
        <v>0</v>
      </c>
      <c r="R151" s="152">
        <f t="shared" si="84"/>
        <v>0.65</v>
      </c>
      <c r="S151" s="152">
        <f t="shared" si="84"/>
        <v>2.8319399999999999</v>
      </c>
      <c r="T151" s="152">
        <f t="shared" si="84"/>
        <v>2.8319399999999999</v>
      </c>
      <c r="U151" s="153">
        <f t="shared" si="81"/>
        <v>6.3138799999999993</v>
      </c>
      <c r="V151" s="153" t="s">
        <v>11</v>
      </c>
      <c r="W151" s="364">
        <f t="shared" ref="W151:AU151" si="85">SUM(W146:W150)</f>
        <v>650</v>
      </c>
      <c r="X151" s="152">
        <f t="shared" si="85"/>
        <v>0</v>
      </c>
      <c r="Y151" s="152">
        <f t="shared" si="85"/>
        <v>0</v>
      </c>
      <c r="Z151" s="152">
        <f t="shared" si="85"/>
        <v>0</v>
      </c>
      <c r="AA151" s="152">
        <f t="shared" si="85"/>
        <v>0</v>
      </c>
      <c r="AB151" s="152">
        <f t="shared" si="85"/>
        <v>0</v>
      </c>
      <c r="AC151" s="152">
        <f t="shared" si="85"/>
        <v>0</v>
      </c>
      <c r="AD151" s="152">
        <f t="shared" si="85"/>
        <v>0</v>
      </c>
      <c r="AE151" s="152">
        <f t="shared" si="85"/>
        <v>0</v>
      </c>
      <c r="AF151" s="152">
        <f t="shared" si="85"/>
        <v>0</v>
      </c>
      <c r="AG151" s="152">
        <f t="shared" si="85"/>
        <v>0</v>
      </c>
      <c r="AH151" s="152">
        <f t="shared" si="85"/>
        <v>0</v>
      </c>
      <c r="AI151" s="152">
        <f t="shared" si="85"/>
        <v>0</v>
      </c>
      <c r="AJ151" s="152">
        <f t="shared" si="85"/>
        <v>0</v>
      </c>
      <c r="AK151" s="152">
        <f t="shared" si="85"/>
        <v>0</v>
      </c>
      <c r="AL151" s="152">
        <f t="shared" si="85"/>
        <v>0</v>
      </c>
      <c r="AM151" s="152">
        <f t="shared" si="85"/>
        <v>0</v>
      </c>
      <c r="AN151" s="152">
        <f t="shared" si="85"/>
        <v>0</v>
      </c>
      <c r="AO151" s="152">
        <f t="shared" si="85"/>
        <v>0</v>
      </c>
      <c r="AP151" s="152">
        <f t="shared" si="85"/>
        <v>0</v>
      </c>
      <c r="AQ151" s="152">
        <f t="shared" si="85"/>
        <v>0</v>
      </c>
      <c r="AR151" s="152">
        <f t="shared" si="85"/>
        <v>0</v>
      </c>
      <c r="AS151" s="152">
        <f t="shared" si="85"/>
        <v>0</v>
      </c>
      <c r="AT151" s="152">
        <f t="shared" si="85"/>
        <v>0</v>
      </c>
      <c r="AU151" s="152">
        <f t="shared" si="85"/>
        <v>0</v>
      </c>
      <c r="AV151" s="161"/>
    </row>
    <row r="152" spans="1:48" ht="15.75" customHeight="1" x14ac:dyDescent="0.25">
      <c r="A152" s="410" t="s">
        <v>26</v>
      </c>
      <c r="B152" s="411"/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626"/>
      <c r="X152" s="626"/>
      <c r="Y152" s="626"/>
      <c r="Z152" s="626"/>
      <c r="AA152" s="626"/>
      <c r="AB152" s="626"/>
      <c r="AC152" s="626"/>
      <c r="AD152" s="626"/>
      <c r="AE152" s="626"/>
      <c r="AF152" s="626"/>
      <c r="AG152" s="626"/>
      <c r="AH152" s="626"/>
      <c r="AI152" s="626"/>
      <c r="AJ152" s="626"/>
      <c r="AK152" s="626"/>
      <c r="AL152" s="626"/>
      <c r="AM152" s="626"/>
      <c r="AN152" s="626"/>
      <c r="AO152" s="626"/>
      <c r="AP152" s="626"/>
      <c r="AQ152" s="626"/>
      <c r="AR152" s="626"/>
      <c r="AS152" s="626"/>
      <c r="AT152" s="626"/>
      <c r="AU152" s="626"/>
      <c r="AV152" s="627"/>
    </row>
    <row r="153" spans="1:48" ht="15.75" customHeight="1" x14ac:dyDescent="0.25">
      <c r="A153" s="414" t="s">
        <v>164</v>
      </c>
      <c r="B153" s="415"/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622"/>
      <c r="X153" s="622"/>
      <c r="Y153" s="622"/>
      <c r="Z153" s="622"/>
      <c r="AA153" s="622"/>
      <c r="AB153" s="622"/>
      <c r="AC153" s="622"/>
      <c r="AD153" s="622"/>
      <c r="AE153" s="622"/>
      <c r="AF153" s="622"/>
      <c r="AG153" s="622"/>
      <c r="AH153" s="622"/>
      <c r="AI153" s="622"/>
      <c r="AJ153" s="622"/>
      <c r="AK153" s="622"/>
      <c r="AL153" s="622"/>
      <c r="AM153" s="622"/>
      <c r="AN153" s="622"/>
      <c r="AO153" s="622"/>
      <c r="AP153" s="622"/>
      <c r="AQ153" s="622"/>
      <c r="AR153" s="622"/>
      <c r="AS153" s="622"/>
      <c r="AT153" s="622"/>
      <c r="AU153" s="622"/>
      <c r="AV153" s="623"/>
    </row>
    <row r="154" spans="1:48" ht="19.5" customHeight="1" x14ac:dyDescent="0.25">
      <c r="A154" s="472"/>
      <c r="B154" s="421" t="s">
        <v>223</v>
      </c>
      <c r="C154" s="558" t="s">
        <v>86</v>
      </c>
      <c r="D154" s="421" t="s">
        <v>264</v>
      </c>
      <c r="E154" s="482" t="s">
        <v>278</v>
      </c>
      <c r="F154" s="6" t="s">
        <v>18</v>
      </c>
      <c r="G154" s="6" t="s">
        <v>20</v>
      </c>
      <c r="H154" s="6" t="s">
        <v>296</v>
      </c>
      <c r="I154" s="6" t="s">
        <v>296</v>
      </c>
      <c r="J154" s="421">
        <v>2017</v>
      </c>
      <c r="K154" s="421" t="s">
        <v>78</v>
      </c>
      <c r="L154" s="462">
        <v>1083.165</v>
      </c>
      <c r="M154" s="462">
        <f>SUM(Q160:T160)</f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f t="shared" ref="U154:U201" si="86">SUM(N154:T154)</f>
        <v>0</v>
      </c>
      <c r="V154" s="7" t="s">
        <v>3</v>
      </c>
      <c r="W154" s="94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8"/>
    </row>
    <row r="155" spans="1:48" ht="19.5" customHeight="1" x14ac:dyDescent="0.25">
      <c r="A155" s="473"/>
      <c r="B155" s="421"/>
      <c r="C155" s="559"/>
      <c r="D155" s="421"/>
      <c r="E155" s="483"/>
      <c r="F155" s="6" t="s">
        <v>19</v>
      </c>
      <c r="G155" s="6" t="s">
        <v>22</v>
      </c>
      <c r="H155" s="6" t="s">
        <v>296</v>
      </c>
      <c r="I155" s="6" t="s">
        <v>296</v>
      </c>
      <c r="J155" s="421"/>
      <c r="K155" s="421"/>
      <c r="L155" s="462"/>
      <c r="M155" s="462"/>
      <c r="N155" s="5">
        <v>76.415109999999999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si="86"/>
        <v>76.415109999999999</v>
      </c>
      <c r="V155" s="5" t="s">
        <v>8</v>
      </c>
      <c r="W155" s="94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8"/>
    </row>
    <row r="156" spans="1:48" ht="19.5" customHeight="1" x14ac:dyDescent="0.25">
      <c r="A156" s="473"/>
      <c r="B156" s="421"/>
      <c r="C156" s="559"/>
      <c r="D156" s="421"/>
      <c r="E156" s="483"/>
      <c r="F156" s="423" t="s">
        <v>39</v>
      </c>
      <c r="G156" s="423" t="s">
        <v>21</v>
      </c>
      <c r="H156" s="423" t="s">
        <v>311</v>
      </c>
      <c r="I156" s="423" t="s">
        <v>312</v>
      </c>
      <c r="J156" s="421"/>
      <c r="K156" s="421"/>
      <c r="L156" s="462"/>
      <c r="M156" s="462"/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86"/>
        <v>0</v>
      </c>
      <c r="V156" s="7" t="s">
        <v>50</v>
      </c>
      <c r="W156" s="94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8"/>
    </row>
    <row r="157" spans="1:48" ht="19.5" customHeight="1" x14ac:dyDescent="0.25">
      <c r="A157" s="473"/>
      <c r="B157" s="421"/>
      <c r="C157" s="559"/>
      <c r="D157" s="421"/>
      <c r="E157" s="483"/>
      <c r="F157" s="423"/>
      <c r="G157" s="423"/>
      <c r="H157" s="423"/>
      <c r="I157" s="423"/>
      <c r="J157" s="421"/>
      <c r="K157" s="421"/>
      <c r="L157" s="462"/>
      <c r="M157" s="46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86"/>
        <v>0</v>
      </c>
      <c r="V157" s="7" t="s">
        <v>51</v>
      </c>
      <c r="W157" s="94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8"/>
    </row>
    <row r="158" spans="1:48" ht="18" customHeight="1" x14ac:dyDescent="0.25">
      <c r="A158" s="473"/>
      <c r="B158" s="421"/>
      <c r="C158" s="559"/>
      <c r="D158" s="421"/>
      <c r="E158" s="483"/>
      <c r="F158" s="423"/>
      <c r="G158" s="423"/>
      <c r="H158" s="423"/>
      <c r="I158" s="423"/>
      <c r="J158" s="421"/>
      <c r="K158" s="421"/>
      <c r="L158" s="462"/>
      <c r="M158" s="462"/>
      <c r="N158" s="5">
        <v>135.50400999999999</v>
      </c>
      <c r="O158" s="5">
        <v>36.499809999999997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86"/>
        <v>172.00381999999999</v>
      </c>
      <c r="V158" s="7" t="s">
        <v>52</v>
      </c>
      <c r="W158" s="94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8"/>
    </row>
    <row r="159" spans="1:48" ht="18" customHeight="1" x14ac:dyDescent="0.25">
      <c r="A159" s="473"/>
      <c r="B159" s="421"/>
      <c r="C159" s="559"/>
      <c r="D159" s="421"/>
      <c r="E159" s="483"/>
      <c r="F159" s="423"/>
      <c r="G159" s="423"/>
      <c r="H159" s="423"/>
      <c r="I159" s="423"/>
      <c r="J159" s="421"/>
      <c r="K159" s="421"/>
      <c r="L159" s="462"/>
      <c r="M159" s="462"/>
      <c r="N159" s="5">
        <v>348.94119000000001</v>
      </c>
      <c r="O159" s="5">
        <v>196.47309999999999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86"/>
        <v>545.41428999999994</v>
      </c>
      <c r="V159" s="7" t="s">
        <v>202</v>
      </c>
      <c r="W159" s="94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8"/>
    </row>
    <row r="160" spans="1:48" ht="18" customHeight="1" x14ac:dyDescent="0.25">
      <c r="A160" s="473"/>
      <c r="B160" s="421"/>
      <c r="C160" s="621"/>
      <c r="D160" s="421"/>
      <c r="E160" s="484"/>
      <c r="F160" s="423"/>
      <c r="G160" s="423"/>
      <c r="H160" s="423"/>
      <c r="I160" s="423"/>
      <c r="J160" s="421"/>
      <c r="K160" s="421"/>
      <c r="L160" s="462"/>
      <c r="M160" s="462"/>
      <c r="N160" s="152">
        <f>SUM(N154:N159)</f>
        <v>560.86031000000003</v>
      </c>
      <c r="O160" s="152">
        <f t="shared" ref="O160:T160" si="87">SUM(O154:O159)</f>
        <v>232.97290999999998</v>
      </c>
      <c r="P160" s="152">
        <f t="shared" si="87"/>
        <v>0</v>
      </c>
      <c r="Q160" s="152">
        <f t="shared" si="87"/>
        <v>0</v>
      </c>
      <c r="R160" s="152">
        <f t="shared" si="87"/>
        <v>0</v>
      </c>
      <c r="S160" s="152">
        <f t="shared" si="87"/>
        <v>0</v>
      </c>
      <c r="T160" s="152">
        <f t="shared" si="87"/>
        <v>0</v>
      </c>
      <c r="U160" s="153">
        <f t="shared" si="86"/>
        <v>793.83321999999998</v>
      </c>
      <c r="V160" s="153" t="s">
        <v>11</v>
      </c>
      <c r="W160" s="364">
        <f t="shared" ref="W160:X160" si="88">SUM(W154:W159)</f>
        <v>0</v>
      </c>
      <c r="X160" s="152">
        <f t="shared" si="88"/>
        <v>0</v>
      </c>
      <c r="Y160" s="152">
        <f t="shared" ref="Y160:AU160" si="89">SUM(Y154:Y159)</f>
        <v>0</v>
      </c>
      <c r="Z160" s="152">
        <f t="shared" si="89"/>
        <v>0</v>
      </c>
      <c r="AA160" s="152">
        <f t="shared" si="89"/>
        <v>0</v>
      </c>
      <c r="AB160" s="152">
        <f t="shared" si="89"/>
        <v>0</v>
      </c>
      <c r="AC160" s="152">
        <f t="shared" si="89"/>
        <v>0</v>
      </c>
      <c r="AD160" s="152">
        <f t="shared" si="89"/>
        <v>0</v>
      </c>
      <c r="AE160" s="152">
        <f t="shared" si="89"/>
        <v>0</v>
      </c>
      <c r="AF160" s="152">
        <f t="shared" si="89"/>
        <v>0</v>
      </c>
      <c r="AG160" s="152">
        <f t="shared" si="89"/>
        <v>0</v>
      </c>
      <c r="AH160" s="152">
        <f t="shared" si="89"/>
        <v>0</v>
      </c>
      <c r="AI160" s="152">
        <f t="shared" si="89"/>
        <v>0</v>
      </c>
      <c r="AJ160" s="152">
        <f t="shared" si="89"/>
        <v>0</v>
      </c>
      <c r="AK160" s="152">
        <f t="shared" si="89"/>
        <v>0</v>
      </c>
      <c r="AL160" s="152">
        <f t="shared" si="89"/>
        <v>0</v>
      </c>
      <c r="AM160" s="152">
        <f t="shared" si="89"/>
        <v>0</v>
      </c>
      <c r="AN160" s="152">
        <f t="shared" si="89"/>
        <v>0</v>
      </c>
      <c r="AO160" s="152">
        <f t="shared" si="89"/>
        <v>0</v>
      </c>
      <c r="AP160" s="152">
        <f t="shared" si="89"/>
        <v>0</v>
      </c>
      <c r="AQ160" s="152">
        <f t="shared" si="89"/>
        <v>0</v>
      </c>
      <c r="AR160" s="152">
        <f t="shared" si="89"/>
        <v>0</v>
      </c>
      <c r="AS160" s="152">
        <f t="shared" si="89"/>
        <v>0</v>
      </c>
      <c r="AT160" s="152">
        <f t="shared" si="89"/>
        <v>0</v>
      </c>
      <c r="AU160" s="152">
        <f t="shared" si="89"/>
        <v>0</v>
      </c>
      <c r="AV160" s="161"/>
    </row>
    <row r="161" spans="1:48" ht="19.5" customHeight="1" x14ac:dyDescent="0.25">
      <c r="A161" s="473"/>
      <c r="B161" s="421" t="s">
        <v>224</v>
      </c>
      <c r="C161" s="422" t="s">
        <v>89</v>
      </c>
      <c r="D161" s="421" t="s">
        <v>264</v>
      </c>
      <c r="E161" s="421" t="s">
        <v>133</v>
      </c>
      <c r="F161" s="6" t="s">
        <v>18</v>
      </c>
      <c r="G161" s="6" t="s">
        <v>20</v>
      </c>
      <c r="H161" s="6" t="s">
        <v>296</v>
      </c>
      <c r="I161" s="6" t="s">
        <v>296</v>
      </c>
      <c r="J161" s="421" t="s">
        <v>78</v>
      </c>
      <c r="K161" s="421" t="s">
        <v>79</v>
      </c>
      <c r="L161" s="462">
        <v>303.57499999999999</v>
      </c>
      <c r="M161" s="462">
        <v>130.03543999999999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86"/>
        <v>0</v>
      </c>
      <c r="V161" s="7" t="s">
        <v>3</v>
      </c>
      <c r="W161" s="94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8"/>
    </row>
    <row r="162" spans="1:48" ht="19.5" customHeight="1" x14ac:dyDescent="0.25">
      <c r="A162" s="473"/>
      <c r="B162" s="421"/>
      <c r="C162" s="422"/>
      <c r="D162" s="421"/>
      <c r="E162" s="421"/>
      <c r="F162" s="6" t="s">
        <v>19</v>
      </c>
      <c r="G162" s="6" t="s">
        <v>22</v>
      </c>
      <c r="H162" s="6" t="s">
        <v>296</v>
      </c>
      <c r="I162" s="6" t="s">
        <v>296</v>
      </c>
      <c r="J162" s="421"/>
      <c r="K162" s="421"/>
      <c r="L162" s="462"/>
      <c r="M162" s="462"/>
      <c r="N162" s="5">
        <v>0</v>
      </c>
      <c r="O162" s="5">
        <v>0</v>
      </c>
      <c r="P162" s="5">
        <v>0</v>
      </c>
      <c r="Q162" s="5">
        <v>74</v>
      </c>
      <c r="R162" s="5">
        <v>20</v>
      </c>
      <c r="S162" s="5">
        <v>9.0088600000000003</v>
      </c>
      <c r="T162" s="5">
        <v>9.0088600000000003</v>
      </c>
      <c r="U162" s="5">
        <f t="shared" si="86"/>
        <v>112.01772</v>
      </c>
      <c r="V162" s="5" t="s">
        <v>8</v>
      </c>
      <c r="W162" s="94">
        <v>20000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8"/>
    </row>
    <row r="163" spans="1:48" ht="19.5" customHeight="1" x14ac:dyDescent="0.25">
      <c r="A163" s="473"/>
      <c r="B163" s="421"/>
      <c r="C163" s="422"/>
      <c r="D163" s="421"/>
      <c r="E163" s="421"/>
      <c r="F163" s="423" t="s">
        <v>39</v>
      </c>
      <c r="G163" s="423" t="s">
        <v>21</v>
      </c>
      <c r="H163" s="423" t="s">
        <v>313</v>
      </c>
      <c r="I163" s="423" t="s">
        <v>311</v>
      </c>
      <c r="J163" s="421"/>
      <c r="K163" s="421"/>
      <c r="L163" s="462"/>
      <c r="M163" s="462"/>
      <c r="N163" s="5">
        <v>0</v>
      </c>
      <c r="O163" s="5">
        <v>0</v>
      </c>
      <c r="P163" s="5">
        <v>0</v>
      </c>
      <c r="Q163" s="5">
        <v>0</v>
      </c>
      <c r="R163" s="5">
        <v>69.944000000000003</v>
      </c>
      <c r="S163" s="5">
        <v>58.198</v>
      </c>
      <c r="T163" s="5">
        <v>58.198</v>
      </c>
      <c r="U163" s="5">
        <f t="shared" si="86"/>
        <v>186.34</v>
      </c>
      <c r="V163" s="7" t="s">
        <v>50</v>
      </c>
      <c r="W163" s="94">
        <v>69944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8"/>
    </row>
    <row r="164" spans="1:48" ht="19.5" customHeight="1" x14ac:dyDescent="0.25">
      <c r="A164" s="473"/>
      <c r="B164" s="421"/>
      <c r="C164" s="422"/>
      <c r="D164" s="421"/>
      <c r="E164" s="421"/>
      <c r="F164" s="423"/>
      <c r="G164" s="423"/>
      <c r="H164" s="423"/>
      <c r="I164" s="423"/>
      <c r="J164" s="421"/>
      <c r="K164" s="421"/>
      <c r="L164" s="462"/>
      <c r="M164" s="462"/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f t="shared" si="86"/>
        <v>0</v>
      </c>
      <c r="V164" s="7" t="s">
        <v>51</v>
      </c>
      <c r="W164" s="94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8"/>
    </row>
    <row r="165" spans="1:48" ht="18" customHeight="1" x14ac:dyDescent="0.25">
      <c r="A165" s="473"/>
      <c r="B165" s="421"/>
      <c r="C165" s="422"/>
      <c r="D165" s="421"/>
      <c r="E165" s="421"/>
      <c r="F165" s="423"/>
      <c r="G165" s="423"/>
      <c r="H165" s="423"/>
      <c r="I165" s="423"/>
      <c r="J165" s="421"/>
      <c r="K165" s="421"/>
      <c r="L165" s="462"/>
      <c r="M165" s="46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86"/>
        <v>0</v>
      </c>
      <c r="V165" s="7" t="s">
        <v>52</v>
      </c>
      <c r="W165" s="94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8"/>
    </row>
    <row r="166" spans="1:48" ht="18" customHeight="1" x14ac:dyDescent="0.25">
      <c r="A166" s="473"/>
      <c r="B166" s="421"/>
      <c r="C166" s="422"/>
      <c r="D166" s="421"/>
      <c r="E166" s="421"/>
      <c r="F166" s="423"/>
      <c r="G166" s="423"/>
      <c r="H166" s="423"/>
      <c r="I166" s="423"/>
      <c r="J166" s="421"/>
      <c r="K166" s="421"/>
      <c r="L166" s="462"/>
      <c r="M166" s="462"/>
      <c r="N166" s="152">
        <f t="shared" ref="N166:T166" si="90">SUM(N161:N165)</f>
        <v>0</v>
      </c>
      <c r="O166" s="152">
        <f t="shared" si="90"/>
        <v>0</v>
      </c>
      <c r="P166" s="152">
        <f t="shared" si="90"/>
        <v>0</v>
      </c>
      <c r="Q166" s="152">
        <f t="shared" si="90"/>
        <v>74</v>
      </c>
      <c r="R166" s="152">
        <f t="shared" si="90"/>
        <v>89.944000000000003</v>
      </c>
      <c r="S166" s="152">
        <f t="shared" si="90"/>
        <v>67.206860000000006</v>
      </c>
      <c r="T166" s="152">
        <f t="shared" si="90"/>
        <v>67.206860000000006</v>
      </c>
      <c r="U166" s="153">
        <f t="shared" si="86"/>
        <v>298.35772000000003</v>
      </c>
      <c r="V166" s="153" t="s">
        <v>11</v>
      </c>
      <c r="W166" s="364">
        <f t="shared" ref="W166:X166" si="91">SUM(W161:W165)</f>
        <v>89944</v>
      </c>
      <c r="X166" s="152">
        <f t="shared" si="91"/>
        <v>0</v>
      </c>
      <c r="Y166" s="152">
        <f t="shared" ref="Y166:AU166" si="92">SUM(Y161:Y165)</f>
        <v>0</v>
      </c>
      <c r="Z166" s="152">
        <f t="shared" si="92"/>
        <v>0</v>
      </c>
      <c r="AA166" s="152">
        <f t="shared" si="92"/>
        <v>0</v>
      </c>
      <c r="AB166" s="152">
        <f t="shared" si="92"/>
        <v>0</v>
      </c>
      <c r="AC166" s="152">
        <f t="shared" si="92"/>
        <v>0</v>
      </c>
      <c r="AD166" s="152">
        <f t="shared" si="92"/>
        <v>0</v>
      </c>
      <c r="AE166" s="152">
        <f t="shared" si="92"/>
        <v>0</v>
      </c>
      <c r="AF166" s="152">
        <f t="shared" si="92"/>
        <v>0</v>
      </c>
      <c r="AG166" s="152">
        <f t="shared" si="92"/>
        <v>0</v>
      </c>
      <c r="AH166" s="152">
        <f t="shared" si="92"/>
        <v>0</v>
      </c>
      <c r="AI166" s="152">
        <f t="shared" si="92"/>
        <v>0</v>
      </c>
      <c r="AJ166" s="152">
        <f t="shared" si="92"/>
        <v>0</v>
      </c>
      <c r="AK166" s="152">
        <f t="shared" si="92"/>
        <v>0</v>
      </c>
      <c r="AL166" s="152">
        <f t="shared" si="92"/>
        <v>0</v>
      </c>
      <c r="AM166" s="152">
        <f t="shared" si="92"/>
        <v>0</v>
      </c>
      <c r="AN166" s="152">
        <f t="shared" si="92"/>
        <v>0</v>
      </c>
      <c r="AO166" s="152">
        <f t="shared" si="92"/>
        <v>0</v>
      </c>
      <c r="AP166" s="152">
        <f t="shared" si="92"/>
        <v>0</v>
      </c>
      <c r="AQ166" s="152">
        <f t="shared" si="92"/>
        <v>0</v>
      </c>
      <c r="AR166" s="152">
        <f t="shared" si="92"/>
        <v>0</v>
      </c>
      <c r="AS166" s="152">
        <f t="shared" si="92"/>
        <v>0</v>
      </c>
      <c r="AT166" s="152">
        <f t="shared" si="92"/>
        <v>0</v>
      </c>
      <c r="AU166" s="152">
        <f t="shared" si="92"/>
        <v>0</v>
      </c>
      <c r="AV166" s="161"/>
    </row>
    <row r="167" spans="1:48" ht="19.5" customHeight="1" x14ac:dyDescent="0.25">
      <c r="A167" s="473"/>
      <c r="B167" s="421" t="s">
        <v>225</v>
      </c>
      <c r="C167" s="422" t="s">
        <v>87</v>
      </c>
      <c r="D167" s="421" t="s">
        <v>264</v>
      </c>
      <c r="E167" s="421" t="s">
        <v>278</v>
      </c>
      <c r="F167" s="6" t="s">
        <v>18</v>
      </c>
      <c r="G167" s="6" t="s">
        <v>20</v>
      </c>
      <c r="H167" s="6" t="s">
        <v>296</v>
      </c>
      <c r="I167" s="6" t="s">
        <v>296</v>
      </c>
      <c r="J167" s="421" t="s">
        <v>80</v>
      </c>
      <c r="K167" s="421" t="s">
        <v>81</v>
      </c>
      <c r="L167" s="462">
        <v>367.79300000000001</v>
      </c>
      <c r="M167" s="462">
        <v>320.83357999999998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86"/>
        <v>0</v>
      </c>
      <c r="V167" s="7" t="s">
        <v>3</v>
      </c>
      <c r="W167" s="94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8"/>
    </row>
    <row r="168" spans="1:48" ht="19.5" customHeight="1" x14ac:dyDescent="0.25">
      <c r="A168" s="473"/>
      <c r="B168" s="421"/>
      <c r="C168" s="422"/>
      <c r="D168" s="421"/>
      <c r="E168" s="421"/>
      <c r="F168" s="6" t="s">
        <v>19</v>
      </c>
      <c r="G168" s="6" t="s">
        <v>22</v>
      </c>
      <c r="H168" s="6" t="s">
        <v>296</v>
      </c>
      <c r="I168" s="6" t="s">
        <v>296</v>
      </c>
      <c r="J168" s="421"/>
      <c r="K168" s="421"/>
      <c r="L168" s="462"/>
      <c r="M168" s="462"/>
      <c r="N168" s="5">
        <v>16.268999999999998</v>
      </c>
      <c r="O168" s="5">
        <v>13.77323</v>
      </c>
      <c r="P168" s="5">
        <v>12.942970000000001</v>
      </c>
      <c r="Q168" s="5">
        <v>90</v>
      </c>
      <c r="R168" s="5">
        <v>5</v>
      </c>
      <c r="S168" s="5">
        <v>50</v>
      </c>
      <c r="T168" s="5">
        <v>50</v>
      </c>
      <c r="U168" s="5">
        <f t="shared" si="86"/>
        <v>237.98519999999999</v>
      </c>
      <c r="V168" s="5" t="s">
        <v>8</v>
      </c>
      <c r="W168" s="94">
        <v>5000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8"/>
    </row>
    <row r="169" spans="1:48" ht="19.5" customHeight="1" x14ac:dyDescent="0.25">
      <c r="A169" s="473"/>
      <c r="B169" s="421"/>
      <c r="C169" s="422"/>
      <c r="D169" s="421"/>
      <c r="E169" s="421"/>
      <c r="F169" s="423" t="s">
        <v>39</v>
      </c>
      <c r="G169" s="423" t="s">
        <v>21</v>
      </c>
      <c r="H169" s="423" t="s">
        <v>314</v>
      </c>
      <c r="I169" s="423" t="s">
        <v>315</v>
      </c>
      <c r="J169" s="421"/>
      <c r="K169" s="421"/>
      <c r="L169" s="462"/>
      <c r="M169" s="462"/>
      <c r="N169" s="5">
        <v>0</v>
      </c>
      <c r="O169" s="5">
        <v>0</v>
      </c>
      <c r="P169" s="5">
        <v>0</v>
      </c>
      <c r="Q169" s="5">
        <v>0</v>
      </c>
      <c r="R169" s="5">
        <v>3.97411</v>
      </c>
      <c r="S169" s="5">
        <v>0</v>
      </c>
      <c r="T169" s="5">
        <v>0</v>
      </c>
      <c r="U169" s="5">
        <f t="shared" si="86"/>
        <v>3.97411</v>
      </c>
      <c r="V169" s="7" t="s">
        <v>50</v>
      </c>
      <c r="W169" s="94">
        <v>3974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8"/>
    </row>
    <row r="170" spans="1:48" ht="19.5" customHeight="1" x14ac:dyDescent="0.25">
      <c r="A170" s="473"/>
      <c r="B170" s="421"/>
      <c r="C170" s="422"/>
      <c r="D170" s="421"/>
      <c r="E170" s="421"/>
      <c r="F170" s="423"/>
      <c r="G170" s="423"/>
      <c r="H170" s="423"/>
      <c r="I170" s="423"/>
      <c r="J170" s="421"/>
      <c r="K170" s="421"/>
      <c r="L170" s="462"/>
      <c r="M170" s="462"/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f t="shared" si="86"/>
        <v>0</v>
      </c>
      <c r="V170" s="7" t="s">
        <v>51</v>
      </c>
      <c r="W170" s="94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8"/>
    </row>
    <row r="171" spans="1:48" ht="18" customHeight="1" x14ac:dyDescent="0.25">
      <c r="A171" s="473"/>
      <c r="B171" s="421"/>
      <c r="C171" s="422"/>
      <c r="D171" s="421"/>
      <c r="E171" s="421"/>
      <c r="F171" s="423"/>
      <c r="G171" s="423"/>
      <c r="H171" s="423"/>
      <c r="I171" s="423"/>
      <c r="J171" s="421"/>
      <c r="K171" s="421"/>
      <c r="L171" s="462"/>
      <c r="M171" s="46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86"/>
        <v>0</v>
      </c>
      <c r="V171" s="7" t="s">
        <v>52</v>
      </c>
      <c r="W171" s="94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8"/>
    </row>
    <row r="172" spans="1:48" ht="18" customHeight="1" x14ac:dyDescent="0.25">
      <c r="A172" s="473"/>
      <c r="B172" s="421"/>
      <c r="C172" s="422"/>
      <c r="D172" s="421"/>
      <c r="E172" s="421"/>
      <c r="F172" s="423"/>
      <c r="G172" s="423"/>
      <c r="H172" s="423"/>
      <c r="I172" s="423"/>
      <c r="J172" s="421"/>
      <c r="K172" s="421"/>
      <c r="L172" s="462"/>
      <c r="M172" s="462"/>
      <c r="N172" s="152">
        <f t="shared" ref="N172:T172" si="93">SUM(N167:N171)</f>
        <v>16.268999999999998</v>
      </c>
      <c r="O172" s="152">
        <f t="shared" si="93"/>
        <v>13.77323</v>
      </c>
      <c r="P172" s="152">
        <f t="shared" si="93"/>
        <v>12.942970000000001</v>
      </c>
      <c r="Q172" s="152">
        <f t="shared" si="93"/>
        <v>90</v>
      </c>
      <c r="R172" s="152">
        <f t="shared" si="93"/>
        <v>8.9741099999999996</v>
      </c>
      <c r="S172" s="152">
        <f t="shared" si="93"/>
        <v>50</v>
      </c>
      <c r="T172" s="152">
        <f t="shared" si="93"/>
        <v>50</v>
      </c>
      <c r="U172" s="153">
        <f t="shared" si="86"/>
        <v>241.95930999999999</v>
      </c>
      <c r="V172" s="153" t="s">
        <v>11</v>
      </c>
      <c r="W172" s="364">
        <f t="shared" ref="W172:X172" si="94">SUM(W167:W171)</f>
        <v>8974</v>
      </c>
      <c r="X172" s="152">
        <f t="shared" si="94"/>
        <v>0</v>
      </c>
      <c r="Y172" s="152">
        <f t="shared" ref="Y172:AU172" si="95">SUM(Y167:Y171)</f>
        <v>0</v>
      </c>
      <c r="Z172" s="152">
        <f t="shared" si="95"/>
        <v>0</v>
      </c>
      <c r="AA172" s="152">
        <f t="shared" si="95"/>
        <v>0</v>
      </c>
      <c r="AB172" s="152">
        <f t="shared" si="95"/>
        <v>0</v>
      </c>
      <c r="AC172" s="152">
        <f t="shared" si="95"/>
        <v>0</v>
      </c>
      <c r="AD172" s="152">
        <f t="shared" si="95"/>
        <v>0</v>
      </c>
      <c r="AE172" s="152">
        <f t="shared" si="95"/>
        <v>0</v>
      </c>
      <c r="AF172" s="152">
        <f t="shared" si="95"/>
        <v>0</v>
      </c>
      <c r="AG172" s="152">
        <f t="shared" si="95"/>
        <v>0</v>
      </c>
      <c r="AH172" s="152">
        <f t="shared" si="95"/>
        <v>0</v>
      </c>
      <c r="AI172" s="152">
        <f t="shared" si="95"/>
        <v>0</v>
      </c>
      <c r="AJ172" s="152">
        <f t="shared" si="95"/>
        <v>0</v>
      </c>
      <c r="AK172" s="152">
        <f t="shared" si="95"/>
        <v>0</v>
      </c>
      <c r="AL172" s="152">
        <f t="shared" si="95"/>
        <v>0</v>
      </c>
      <c r="AM172" s="152">
        <f t="shared" si="95"/>
        <v>0</v>
      </c>
      <c r="AN172" s="152">
        <f t="shared" si="95"/>
        <v>0</v>
      </c>
      <c r="AO172" s="152">
        <f t="shared" si="95"/>
        <v>0</v>
      </c>
      <c r="AP172" s="152">
        <f t="shared" si="95"/>
        <v>0</v>
      </c>
      <c r="AQ172" s="152">
        <f t="shared" si="95"/>
        <v>0</v>
      </c>
      <c r="AR172" s="152">
        <f t="shared" si="95"/>
        <v>0</v>
      </c>
      <c r="AS172" s="152">
        <f t="shared" si="95"/>
        <v>0</v>
      </c>
      <c r="AT172" s="152">
        <f t="shared" si="95"/>
        <v>0</v>
      </c>
      <c r="AU172" s="152">
        <f t="shared" si="95"/>
        <v>0</v>
      </c>
      <c r="AV172" s="161"/>
    </row>
    <row r="173" spans="1:48" ht="19.5" customHeight="1" x14ac:dyDescent="0.25">
      <c r="A173" s="473"/>
      <c r="B173" s="421" t="s">
        <v>226</v>
      </c>
      <c r="C173" s="422" t="s">
        <v>88</v>
      </c>
      <c r="D173" s="421" t="s">
        <v>264</v>
      </c>
      <c r="E173" s="421" t="s">
        <v>134</v>
      </c>
      <c r="F173" s="6" t="s">
        <v>18</v>
      </c>
      <c r="G173" s="6" t="s">
        <v>20</v>
      </c>
      <c r="H173" s="6" t="s">
        <v>296</v>
      </c>
      <c r="I173" s="6" t="s">
        <v>296</v>
      </c>
      <c r="J173" s="421" t="s">
        <v>82</v>
      </c>
      <c r="K173" s="421" t="s">
        <v>82</v>
      </c>
      <c r="L173" s="462">
        <v>8.2159999999999993</v>
      </c>
      <c r="M173" s="462">
        <f t="shared" ref="M173" si="96">SUM(Q179:T179)</f>
        <v>8.2158999999999995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86"/>
        <v>0</v>
      </c>
      <c r="V173" s="7" t="s">
        <v>3</v>
      </c>
      <c r="W173" s="94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8"/>
    </row>
    <row r="174" spans="1:48" ht="19.5" customHeight="1" x14ac:dyDescent="0.25">
      <c r="A174" s="473"/>
      <c r="B174" s="421"/>
      <c r="C174" s="422"/>
      <c r="D174" s="421"/>
      <c r="E174" s="421"/>
      <c r="F174" s="6" t="s">
        <v>19</v>
      </c>
      <c r="G174" s="6" t="s">
        <v>22</v>
      </c>
      <c r="H174" s="6" t="s">
        <v>296</v>
      </c>
      <c r="I174" s="6" t="s">
        <v>296</v>
      </c>
      <c r="J174" s="421"/>
      <c r="K174" s="421"/>
      <c r="L174" s="462"/>
      <c r="M174" s="462"/>
      <c r="N174" s="5">
        <v>0</v>
      </c>
      <c r="O174" s="5">
        <v>0</v>
      </c>
      <c r="P174" s="5">
        <v>0</v>
      </c>
      <c r="Q174" s="5">
        <v>8.2158999999999995</v>
      </c>
      <c r="R174" s="5">
        <v>0</v>
      </c>
      <c r="S174" s="5">
        <v>0</v>
      </c>
      <c r="T174" s="5">
        <v>0</v>
      </c>
      <c r="U174" s="5">
        <f t="shared" si="86"/>
        <v>8.2158999999999995</v>
      </c>
      <c r="V174" s="5" t="s">
        <v>8</v>
      </c>
      <c r="W174" s="94">
        <v>0</v>
      </c>
      <c r="X174" s="5">
        <f>X175</f>
        <v>15.892939999999999</v>
      </c>
      <c r="Y174" s="5">
        <f t="shared" ref="Y174:AR174" si="97">Y175</f>
        <v>0</v>
      </c>
      <c r="Z174" s="5">
        <f t="shared" si="97"/>
        <v>0</v>
      </c>
      <c r="AA174" s="5">
        <f>AB174</f>
        <v>15.892939999999999</v>
      </c>
      <c r="AB174" s="5">
        <f t="shared" si="97"/>
        <v>15.892939999999999</v>
      </c>
      <c r="AC174" s="5">
        <f t="shared" si="97"/>
        <v>0</v>
      </c>
      <c r="AD174" s="5">
        <f t="shared" si="97"/>
        <v>0</v>
      </c>
      <c r="AE174" s="5">
        <f t="shared" si="97"/>
        <v>0</v>
      </c>
      <c r="AF174" s="5">
        <f t="shared" si="97"/>
        <v>0</v>
      </c>
      <c r="AG174" s="5">
        <f t="shared" si="97"/>
        <v>0</v>
      </c>
      <c r="AH174" s="5">
        <f t="shared" si="97"/>
        <v>0</v>
      </c>
      <c r="AI174" s="5">
        <f t="shared" si="97"/>
        <v>0</v>
      </c>
      <c r="AJ174" s="5">
        <f t="shared" si="97"/>
        <v>0</v>
      </c>
      <c r="AK174" s="5">
        <f t="shared" si="97"/>
        <v>0</v>
      </c>
      <c r="AL174" s="5">
        <f t="shared" si="97"/>
        <v>0</v>
      </c>
      <c r="AM174" s="5">
        <f t="shared" si="97"/>
        <v>0</v>
      </c>
      <c r="AN174" s="5">
        <f t="shared" si="97"/>
        <v>0</v>
      </c>
      <c r="AO174" s="5">
        <f t="shared" si="97"/>
        <v>0</v>
      </c>
      <c r="AP174" s="5">
        <f t="shared" si="97"/>
        <v>0</v>
      </c>
      <c r="AQ174" s="5">
        <f t="shared" si="97"/>
        <v>0</v>
      </c>
      <c r="AR174" s="5">
        <f t="shared" si="97"/>
        <v>0</v>
      </c>
      <c r="AS174" s="5">
        <v>0</v>
      </c>
      <c r="AT174" s="5">
        <v>0</v>
      </c>
      <c r="AU174" s="5">
        <v>0</v>
      </c>
      <c r="AV174" s="8"/>
    </row>
    <row r="175" spans="1:48" s="276" customFormat="1" ht="33" hidden="1" customHeight="1" x14ac:dyDescent="0.2">
      <c r="A175" s="473"/>
      <c r="B175" s="421"/>
      <c r="C175" s="422"/>
      <c r="D175" s="421"/>
      <c r="E175" s="421"/>
      <c r="F175" s="273"/>
      <c r="G175" s="273"/>
      <c r="H175" s="273"/>
      <c r="I175" s="273"/>
      <c r="J175" s="421"/>
      <c r="K175" s="421"/>
      <c r="L175" s="462"/>
      <c r="M175" s="462"/>
      <c r="N175" s="274"/>
      <c r="O175" s="274"/>
      <c r="P175" s="274"/>
      <c r="Q175" s="274"/>
      <c r="R175" s="274"/>
      <c r="S175" s="274"/>
      <c r="T175" s="274"/>
      <c r="U175" s="274"/>
      <c r="V175" s="274" t="s">
        <v>1056</v>
      </c>
      <c r="W175" s="275"/>
      <c r="X175" s="274">
        <f>AB175</f>
        <v>15.892939999999999</v>
      </c>
      <c r="Y175" s="274"/>
      <c r="Z175" s="274"/>
      <c r="AA175" s="274"/>
      <c r="AB175" s="274">
        <v>15.892939999999999</v>
      </c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348"/>
    </row>
    <row r="176" spans="1:48" ht="19.5" customHeight="1" x14ac:dyDescent="0.25">
      <c r="A176" s="473"/>
      <c r="B176" s="421"/>
      <c r="C176" s="422"/>
      <c r="D176" s="421"/>
      <c r="E176" s="421"/>
      <c r="F176" s="423" t="s">
        <v>39</v>
      </c>
      <c r="G176" s="423" t="s">
        <v>21</v>
      </c>
      <c r="H176" s="423" t="s">
        <v>296</v>
      </c>
      <c r="I176" s="423" t="s">
        <v>316</v>
      </c>
      <c r="J176" s="421"/>
      <c r="K176" s="421"/>
      <c r="L176" s="462"/>
      <c r="M176" s="462"/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f t="shared" si="86"/>
        <v>0</v>
      </c>
      <c r="V176" s="7" t="s">
        <v>50</v>
      </c>
      <c r="W176" s="94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8"/>
    </row>
    <row r="177" spans="1:48" ht="19.5" customHeight="1" x14ac:dyDescent="0.25">
      <c r="A177" s="473"/>
      <c r="B177" s="421"/>
      <c r="C177" s="422"/>
      <c r="D177" s="421"/>
      <c r="E177" s="421"/>
      <c r="F177" s="423"/>
      <c r="G177" s="423"/>
      <c r="H177" s="423"/>
      <c r="I177" s="423"/>
      <c r="J177" s="421"/>
      <c r="K177" s="421"/>
      <c r="L177" s="462"/>
      <c r="M177" s="46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86"/>
        <v>0</v>
      </c>
      <c r="V177" s="7" t="s">
        <v>51</v>
      </c>
      <c r="W177" s="94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8"/>
    </row>
    <row r="178" spans="1:48" ht="18" customHeight="1" x14ac:dyDescent="0.25">
      <c r="A178" s="473"/>
      <c r="B178" s="421"/>
      <c r="C178" s="422"/>
      <c r="D178" s="421"/>
      <c r="E178" s="421"/>
      <c r="F178" s="423"/>
      <c r="G178" s="423"/>
      <c r="H178" s="423"/>
      <c r="I178" s="423"/>
      <c r="J178" s="421"/>
      <c r="K178" s="421"/>
      <c r="L178" s="462"/>
      <c r="M178" s="46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86"/>
        <v>0</v>
      </c>
      <c r="V178" s="7" t="s">
        <v>52</v>
      </c>
      <c r="W178" s="94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8"/>
    </row>
    <row r="179" spans="1:48" ht="18" customHeight="1" x14ac:dyDescent="0.25">
      <c r="A179" s="473"/>
      <c r="B179" s="421"/>
      <c r="C179" s="422"/>
      <c r="D179" s="421"/>
      <c r="E179" s="421"/>
      <c r="F179" s="423"/>
      <c r="G179" s="423"/>
      <c r="H179" s="423"/>
      <c r="I179" s="423"/>
      <c r="J179" s="421"/>
      <c r="K179" s="421"/>
      <c r="L179" s="462"/>
      <c r="M179" s="462"/>
      <c r="N179" s="152">
        <f t="shared" ref="N179:T179" si="98">SUM(N173:N178)</f>
        <v>0</v>
      </c>
      <c r="O179" s="152">
        <f t="shared" si="98"/>
        <v>0</v>
      </c>
      <c r="P179" s="152">
        <f t="shared" si="98"/>
        <v>0</v>
      </c>
      <c r="Q179" s="152">
        <f t="shared" si="98"/>
        <v>8.2158999999999995</v>
      </c>
      <c r="R179" s="152">
        <f t="shared" si="98"/>
        <v>0</v>
      </c>
      <c r="S179" s="152">
        <f t="shared" si="98"/>
        <v>0</v>
      </c>
      <c r="T179" s="152">
        <f t="shared" si="98"/>
        <v>0</v>
      </c>
      <c r="U179" s="153">
        <f t="shared" si="86"/>
        <v>8.2158999999999995</v>
      </c>
      <c r="V179" s="153" t="s">
        <v>11</v>
      </c>
      <c r="W179" s="364">
        <f t="shared" ref="W179" si="99">SUM(W173:W178)</f>
        <v>0</v>
      </c>
      <c r="X179" s="152">
        <f>X174</f>
        <v>15.892939999999999</v>
      </c>
      <c r="Y179" s="152">
        <f t="shared" ref="Y179:AS179" si="100">Y174</f>
        <v>0</v>
      </c>
      <c r="Z179" s="152">
        <f t="shared" si="100"/>
        <v>0</v>
      </c>
      <c r="AA179" s="152">
        <f t="shared" si="100"/>
        <v>15.892939999999999</v>
      </c>
      <c r="AB179" s="152">
        <f t="shared" si="100"/>
        <v>15.892939999999999</v>
      </c>
      <c r="AC179" s="152">
        <f t="shared" si="100"/>
        <v>0</v>
      </c>
      <c r="AD179" s="152">
        <f t="shared" si="100"/>
        <v>0</v>
      </c>
      <c r="AE179" s="152">
        <f t="shared" si="100"/>
        <v>0</v>
      </c>
      <c r="AF179" s="152">
        <f t="shared" si="100"/>
        <v>0</v>
      </c>
      <c r="AG179" s="152">
        <f t="shared" si="100"/>
        <v>0</v>
      </c>
      <c r="AH179" s="152">
        <f t="shared" si="100"/>
        <v>0</v>
      </c>
      <c r="AI179" s="152">
        <f t="shared" si="100"/>
        <v>0</v>
      </c>
      <c r="AJ179" s="152">
        <f t="shared" si="100"/>
        <v>0</v>
      </c>
      <c r="AK179" s="152">
        <f t="shared" si="100"/>
        <v>0</v>
      </c>
      <c r="AL179" s="152">
        <f t="shared" si="100"/>
        <v>0</v>
      </c>
      <c r="AM179" s="152">
        <f t="shared" si="100"/>
        <v>0</v>
      </c>
      <c r="AN179" s="152">
        <f t="shared" si="100"/>
        <v>0</v>
      </c>
      <c r="AO179" s="152">
        <f t="shared" si="100"/>
        <v>0</v>
      </c>
      <c r="AP179" s="152">
        <f t="shared" si="100"/>
        <v>0</v>
      </c>
      <c r="AQ179" s="152">
        <f t="shared" si="100"/>
        <v>0</v>
      </c>
      <c r="AR179" s="152">
        <f t="shared" si="100"/>
        <v>0</v>
      </c>
      <c r="AS179" s="152">
        <f t="shared" si="100"/>
        <v>0</v>
      </c>
      <c r="AT179" s="152">
        <f t="shared" ref="AT179:AU179" si="101">SUM(AT173:AT178)</f>
        <v>0</v>
      </c>
      <c r="AU179" s="152">
        <f t="shared" si="101"/>
        <v>0</v>
      </c>
      <c r="AV179" s="161"/>
    </row>
    <row r="180" spans="1:48" ht="18" customHeight="1" x14ac:dyDescent="0.25">
      <c r="A180" s="473"/>
      <c r="B180" s="421" t="s">
        <v>227</v>
      </c>
      <c r="C180" s="422" t="s">
        <v>83</v>
      </c>
      <c r="D180" s="421" t="s">
        <v>264</v>
      </c>
      <c r="E180" s="421" t="s">
        <v>279</v>
      </c>
      <c r="F180" s="6" t="s">
        <v>18</v>
      </c>
      <c r="G180" s="6" t="s">
        <v>20</v>
      </c>
      <c r="H180" s="6" t="s">
        <v>296</v>
      </c>
      <c r="I180" s="6" t="s">
        <v>296</v>
      </c>
      <c r="J180" s="421" t="s">
        <v>82</v>
      </c>
      <c r="K180" s="421" t="s">
        <v>82</v>
      </c>
      <c r="L180" s="462">
        <v>40</v>
      </c>
      <c r="M180" s="462">
        <f t="shared" ref="M180" si="102">SUM(Q185:T185)</f>
        <v>40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86"/>
        <v>0</v>
      </c>
      <c r="V180" s="7" t="s">
        <v>3</v>
      </c>
      <c r="W180" s="94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8"/>
    </row>
    <row r="181" spans="1:48" ht="19.5" customHeight="1" x14ac:dyDescent="0.25">
      <c r="A181" s="473"/>
      <c r="B181" s="421"/>
      <c r="C181" s="422"/>
      <c r="D181" s="421"/>
      <c r="E181" s="421"/>
      <c r="F181" s="6" t="s">
        <v>19</v>
      </c>
      <c r="G181" s="6" t="s">
        <v>22</v>
      </c>
      <c r="H181" s="6" t="s">
        <v>296</v>
      </c>
      <c r="I181" s="6" t="s">
        <v>296</v>
      </c>
      <c r="J181" s="421"/>
      <c r="K181" s="421"/>
      <c r="L181" s="462"/>
      <c r="M181" s="462"/>
      <c r="N181" s="5">
        <v>0</v>
      </c>
      <c r="O181" s="5">
        <v>0</v>
      </c>
      <c r="P181" s="5">
        <v>0</v>
      </c>
      <c r="Q181" s="5">
        <v>0</v>
      </c>
      <c r="R181" s="5">
        <v>40</v>
      </c>
      <c r="S181" s="5">
        <v>0</v>
      </c>
      <c r="T181" s="5">
        <v>0</v>
      </c>
      <c r="U181" s="5">
        <f t="shared" si="86"/>
        <v>40</v>
      </c>
      <c r="V181" s="5" t="s">
        <v>8</v>
      </c>
      <c r="W181" s="94">
        <v>40000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8"/>
    </row>
    <row r="182" spans="1:48" ht="19.5" customHeight="1" x14ac:dyDescent="0.25">
      <c r="A182" s="473"/>
      <c r="B182" s="421"/>
      <c r="C182" s="422"/>
      <c r="D182" s="421"/>
      <c r="E182" s="421"/>
      <c r="F182" s="423" t="s">
        <v>39</v>
      </c>
      <c r="G182" s="423" t="s">
        <v>21</v>
      </c>
      <c r="H182" s="423" t="s">
        <v>317</v>
      </c>
      <c r="I182" s="423" t="s">
        <v>318</v>
      </c>
      <c r="J182" s="421"/>
      <c r="K182" s="421"/>
      <c r="L182" s="462"/>
      <c r="M182" s="462"/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86"/>
        <v>0</v>
      </c>
      <c r="V182" s="7" t="s">
        <v>50</v>
      </c>
      <c r="W182" s="94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8"/>
    </row>
    <row r="183" spans="1:48" ht="19.5" customHeight="1" x14ac:dyDescent="0.25">
      <c r="A183" s="473"/>
      <c r="B183" s="421"/>
      <c r="C183" s="422"/>
      <c r="D183" s="421"/>
      <c r="E183" s="421"/>
      <c r="F183" s="423"/>
      <c r="G183" s="423"/>
      <c r="H183" s="423"/>
      <c r="I183" s="423"/>
      <c r="J183" s="421"/>
      <c r="K183" s="421"/>
      <c r="L183" s="462"/>
      <c r="M183" s="462"/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f t="shared" si="86"/>
        <v>0</v>
      </c>
      <c r="V183" s="7" t="s">
        <v>51</v>
      </c>
      <c r="W183" s="94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8"/>
    </row>
    <row r="184" spans="1:48" ht="18" customHeight="1" x14ac:dyDescent="0.25">
      <c r="A184" s="473"/>
      <c r="B184" s="421"/>
      <c r="C184" s="422"/>
      <c r="D184" s="421"/>
      <c r="E184" s="421"/>
      <c r="F184" s="423"/>
      <c r="G184" s="423"/>
      <c r="H184" s="423"/>
      <c r="I184" s="423"/>
      <c r="J184" s="421"/>
      <c r="K184" s="421"/>
      <c r="L184" s="462"/>
      <c r="M184" s="462"/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f t="shared" si="86"/>
        <v>0</v>
      </c>
      <c r="V184" s="7" t="s">
        <v>52</v>
      </c>
      <c r="W184" s="94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8"/>
    </row>
    <row r="185" spans="1:48" ht="18" customHeight="1" x14ac:dyDescent="0.25">
      <c r="A185" s="473"/>
      <c r="B185" s="421"/>
      <c r="C185" s="422"/>
      <c r="D185" s="421"/>
      <c r="E185" s="421"/>
      <c r="F185" s="423"/>
      <c r="G185" s="423"/>
      <c r="H185" s="423"/>
      <c r="I185" s="423"/>
      <c r="J185" s="421"/>
      <c r="K185" s="421"/>
      <c r="L185" s="462"/>
      <c r="M185" s="462"/>
      <c r="N185" s="152">
        <f t="shared" ref="N185:S185" si="103">SUM(N180:N184)</f>
        <v>0</v>
      </c>
      <c r="O185" s="152">
        <f t="shared" si="103"/>
        <v>0</v>
      </c>
      <c r="P185" s="152">
        <f t="shared" si="103"/>
        <v>0</v>
      </c>
      <c r="Q185" s="152">
        <f t="shared" si="103"/>
        <v>0</v>
      </c>
      <c r="R185" s="152">
        <f t="shared" si="103"/>
        <v>40</v>
      </c>
      <c r="S185" s="152">
        <f t="shared" si="103"/>
        <v>0</v>
      </c>
      <c r="T185" s="152">
        <f>SUM(T180:T184)</f>
        <v>0</v>
      </c>
      <c r="U185" s="153">
        <f t="shared" si="86"/>
        <v>40</v>
      </c>
      <c r="V185" s="153" t="s">
        <v>11</v>
      </c>
      <c r="W185" s="364">
        <f t="shared" ref="W185:X185" si="104">SUM(W180:W184)</f>
        <v>40000</v>
      </c>
      <c r="X185" s="152">
        <f t="shared" si="104"/>
        <v>0</v>
      </c>
      <c r="Y185" s="152">
        <f t="shared" ref="Y185:AU185" si="105">SUM(Y180:Y184)</f>
        <v>0</v>
      </c>
      <c r="Z185" s="152">
        <f t="shared" si="105"/>
        <v>0</v>
      </c>
      <c r="AA185" s="152">
        <f t="shared" si="105"/>
        <v>0</v>
      </c>
      <c r="AB185" s="152">
        <f t="shared" si="105"/>
        <v>0</v>
      </c>
      <c r="AC185" s="152">
        <f t="shared" si="105"/>
        <v>0</v>
      </c>
      <c r="AD185" s="152">
        <f t="shared" si="105"/>
        <v>0</v>
      </c>
      <c r="AE185" s="152">
        <f t="shared" si="105"/>
        <v>0</v>
      </c>
      <c r="AF185" s="152">
        <f t="shared" si="105"/>
        <v>0</v>
      </c>
      <c r="AG185" s="152">
        <f t="shared" si="105"/>
        <v>0</v>
      </c>
      <c r="AH185" s="152">
        <f t="shared" si="105"/>
        <v>0</v>
      </c>
      <c r="AI185" s="152">
        <f t="shared" si="105"/>
        <v>0</v>
      </c>
      <c r="AJ185" s="152">
        <f t="shared" si="105"/>
        <v>0</v>
      </c>
      <c r="AK185" s="152">
        <f t="shared" si="105"/>
        <v>0</v>
      </c>
      <c r="AL185" s="152">
        <f t="shared" si="105"/>
        <v>0</v>
      </c>
      <c r="AM185" s="152">
        <f t="shared" si="105"/>
        <v>0</v>
      </c>
      <c r="AN185" s="152">
        <f t="shared" si="105"/>
        <v>0</v>
      </c>
      <c r="AO185" s="152">
        <f t="shared" si="105"/>
        <v>0</v>
      </c>
      <c r="AP185" s="152">
        <f t="shared" si="105"/>
        <v>0</v>
      </c>
      <c r="AQ185" s="152">
        <f t="shared" si="105"/>
        <v>0</v>
      </c>
      <c r="AR185" s="152">
        <f t="shared" si="105"/>
        <v>0</v>
      </c>
      <c r="AS185" s="152">
        <f t="shared" si="105"/>
        <v>0</v>
      </c>
      <c r="AT185" s="152">
        <f t="shared" si="105"/>
        <v>0</v>
      </c>
      <c r="AU185" s="152">
        <f t="shared" si="105"/>
        <v>0</v>
      </c>
      <c r="AV185" s="161"/>
    </row>
    <row r="186" spans="1:48" ht="18" customHeight="1" x14ac:dyDescent="0.25">
      <c r="A186" s="473"/>
      <c r="B186" s="421" t="s">
        <v>228</v>
      </c>
      <c r="C186" s="422" t="s">
        <v>85</v>
      </c>
      <c r="D186" s="421" t="s">
        <v>264</v>
      </c>
      <c r="E186" s="421" t="s">
        <v>279</v>
      </c>
      <c r="F186" s="6" t="s">
        <v>18</v>
      </c>
      <c r="G186" s="6" t="s">
        <v>20</v>
      </c>
      <c r="H186" s="6" t="s">
        <v>296</v>
      </c>
      <c r="I186" s="6" t="s">
        <v>296</v>
      </c>
      <c r="J186" s="421" t="s">
        <v>79</v>
      </c>
      <c r="K186" s="421" t="s">
        <v>82</v>
      </c>
      <c r="L186" s="462">
        <v>417.59899999999999</v>
      </c>
      <c r="M186" s="462">
        <v>317.59953000000002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86"/>
        <v>0</v>
      </c>
      <c r="V186" s="7" t="s">
        <v>3</v>
      </c>
      <c r="W186" s="94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8"/>
    </row>
    <row r="187" spans="1:48" ht="19.5" customHeight="1" x14ac:dyDescent="0.25">
      <c r="A187" s="473"/>
      <c r="B187" s="421"/>
      <c r="C187" s="422"/>
      <c r="D187" s="421"/>
      <c r="E187" s="421"/>
      <c r="F187" s="6" t="s">
        <v>19</v>
      </c>
      <c r="G187" s="6" t="s">
        <v>22</v>
      </c>
      <c r="H187" s="6" t="s">
        <v>296</v>
      </c>
      <c r="I187" s="6" t="s">
        <v>296</v>
      </c>
      <c r="J187" s="421"/>
      <c r="K187" s="421"/>
      <c r="L187" s="462"/>
      <c r="M187" s="462"/>
      <c r="N187" s="5">
        <v>0</v>
      </c>
      <c r="O187" s="5">
        <v>0</v>
      </c>
      <c r="P187" s="5">
        <v>0</v>
      </c>
      <c r="Q187" s="5">
        <v>0.1</v>
      </c>
      <c r="R187" s="5">
        <v>85.242699999999999</v>
      </c>
      <c r="S187" s="5">
        <v>50</v>
      </c>
      <c r="T187" s="5">
        <v>50</v>
      </c>
      <c r="U187" s="5">
        <f t="shared" si="86"/>
        <v>185.34269999999998</v>
      </c>
      <c r="V187" s="5" t="s">
        <v>8</v>
      </c>
      <c r="W187" s="94">
        <v>85243</v>
      </c>
      <c r="X187" s="5">
        <f>SUM(X188:X191)</f>
        <v>63948.751550000001</v>
      </c>
      <c r="Y187" s="5">
        <f t="shared" ref="Y187:AU187" si="106">SUM(Y188:Y191)</f>
        <v>62759.929810000001</v>
      </c>
      <c r="Z187" s="5">
        <f t="shared" si="106"/>
        <v>62759.929810000001</v>
      </c>
      <c r="AA187" s="5">
        <f>AB187</f>
        <v>1188.8217400000001</v>
      </c>
      <c r="AB187" s="5">
        <f t="shared" si="106"/>
        <v>1188.8217400000001</v>
      </c>
      <c r="AC187" s="5">
        <f t="shared" si="106"/>
        <v>0</v>
      </c>
      <c r="AD187" s="5">
        <f t="shared" si="106"/>
        <v>0</v>
      </c>
      <c r="AE187" s="5">
        <f t="shared" si="106"/>
        <v>0</v>
      </c>
      <c r="AF187" s="5">
        <f t="shared" si="106"/>
        <v>0</v>
      </c>
      <c r="AG187" s="5">
        <f t="shared" si="106"/>
        <v>2909.4083900000001</v>
      </c>
      <c r="AH187" s="5">
        <f t="shared" si="106"/>
        <v>1720.5866500000002</v>
      </c>
      <c r="AI187" s="5">
        <f t="shared" si="106"/>
        <v>1188.8217400000001</v>
      </c>
      <c r="AJ187" s="5">
        <f t="shared" si="106"/>
        <v>0</v>
      </c>
      <c r="AK187" s="5">
        <f t="shared" si="106"/>
        <v>0</v>
      </c>
      <c r="AL187" s="5">
        <f t="shared" si="106"/>
        <v>0</v>
      </c>
      <c r="AM187" s="5">
        <f t="shared" si="106"/>
        <v>0</v>
      </c>
      <c r="AN187" s="5">
        <f t="shared" si="106"/>
        <v>0</v>
      </c>
      <c r="AO187" s="5">
        <f t="shared" si="106"/>
        <v>0</v>
      </c>
      <c r="AP187" s="5">
        <f t="shared" si="106"/>
        <v>0</v>
      </c>
      <c r="AQ187" s="5">
        <f t="shared" si="106"/>
        <v>0</v>
      </c>
      <c r="AR187" s="5">
        <f t="shared" si="106"/>
        <v>0</v>
      </c>
      <c r="AS187" s="5">
        <f t="shared" si="106"/>
        <v>0</v>
      </c>
      <c r="AT187" s="5">
        <f t="shared" si="106"/>
        <v>0</v>
      </c>
      <c r="AU187" s="5">
        <f t="shared" si="106"/>
        <v>0</v>
      </c>
      <c r="AV187" s="8"/>
    </row>
    <row r="188" spans="1:48" s="276" customFormat="1" ht="39" hidden="1" customHeight="1" x14ac:dyDescent="0.2">
      <c r="A188" s="473"/>
      <c r="B188" s="421"/>
      <c r="C188" s="422"/>
      <c r="D188" s="421"/>
      <c r="E188" s="421"/>
      <c r="F188" s="273"/>
      <c r="G188" s="273"/>
      <c r="H188" s="273"/>
      <c r="I188" s="273"/>
      <c r="J188" s="421"/>
      <c r="K188" s="421"/>
      <c r="L188" s="462"/>
      <c r="M188" s="462"/>
      <c r="N188" s="274"/>
      <c r="O188" s="274"/>
      <c r="P188" s="274"/>
      <c r="Q188" s="274"/>
      <c r="R188" s="274"/>
      <c r="S188" s="274"/>
      <c r="T188" s="274"/>
      <c r="U188" s="274"/>
      <c r="V188" s="277" t="s">
        <v>1014</v>
      </c>
      <c r="W188" s="275"/>
      <c r="X188" s="274">
        <f>Z188+AB188</f>
        <v>1752.54639</v>
      </c>
      <c r="Y188" s="274">
        <f>Z188</f>
        <v>563.72465</v>
      </c>
      <c r="Z188" s="274">
        <v>563.72465</v>
      </c>
      <c r="AA188" s="274"/>
      <c r="AB188" s="274">
        <v>1188.8217400000001</v>
      </c>
      <c r="AC188" s="274"/>
      <c r="AD188" s="274"/>
      <c r="AE188" s="274"/>
      <c r="AF188" s="274"/>
      <c r="AG188" s="274">
        <f>AH188+AI188</f>
        <v>1752.54639</v>
      </c>
      <c r="AH188" s="274">
        <v>563.72465</v>
      </c>
      <c r="AI188" s="274">
        <v>1188.8217400000001</v>
      </c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348"/>
    </row>
    <row r="189" spans="1:48" s="276" customFormat="1" ht="29.25" hidden="1" customHeight="1" x14ac:dyDescent="0.2">
      <c r="A189" s="473"/>
      <c r="B189" s="421"/>
      <c r="C189" s="422"/>
      <c r="D189" s="421"/>
      <c r="E189" s="421"/>
      <c r="F189" s="273"/>
      <c r="G189" s="273"/>
      <c r="H189" s="273"/>
      <c r="I189" s="273"/>
      <c r="J189" s="421"/>
      <c r="K189" s="421"/>
      <c r="L189" s="462"/>
      <c r="M189" s="462"/>
      <c r="N189" s="274"/>
      <c r="O189" s="274"/>
      <c r="P189" s="274"/>
      <c r="Q189" s="274"/>
      <c r="R189" s="274"/>
      <c r="S189" s="274"/>
      <c r="T189" s="274"/>
      <c r="U189" s="274"/>
      <c r="V189" s="277" t="s">
        <v>1015</v>
      </c>
      <c r="W189" s="275"/>
      <c r="X189" s="274">
        <f>Z189</f>
        <v>1126.20516</v>
      </c>
      <c r="Y189" s="274">
        <f t="shared" ref="Y189:Y191" si="107">Z189</f>
        <v>1126.20516</v>
      </c>
      <c r="Z189" s="274">
        <v>1126.20516</v>
      </c>
      <c r="AA189" s="274"/>
      <c r="AB189" s="274"/>
      <c r="AC189" s="274"/>
      <c r="AD189" s="274"/>
      <c r="AE189" s="274"/>
      <c r="AF189" s="274"/>
      <c r="AG189" s="274">
        <f t="shared" ref="AG189:AG191" si="108">AH189</f>
        <v>1156.8620000000001</v>
      </c>
      <c r="AH189" s="274">
        <v>1156.8620000000001</v>
      </c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348"/>
    </row>
    <row r="190" spans="1:48" s="276" customFormat="1" ht="39" hidden="1" customHeight="1" x14ac:dyDescent="0.2">
      <c r="A190" s="473"/>
      <c r="B190" s="421"/>
      <c r="C190" s="422"/>
      <c r="D190" s="421"/>
      <c r="E190" s="421"/>
      <c r="F190" s="273"/>
      <c r="G190" s="273"/>
      <c r="H190" s="273"/>
      <c r="I190" s="273"/>
      <c r="J190" s="421"/>
      <c r="K190" s="421"/>
      <c r="L190" s="462"/>
      <c r="M190" s="462"/>
      <c r="N190" s="274"/>
      <c r="O190" s="274"/>
      <c r="P190" s="274"/>
      <c r="Q190" s="274"/>
      <c r="R190" s="274"/>
      <c r="S190" s="274"/>
      <c r="T190" s="274"/>
      <c r="U190" s="274"/>
      <c r="V190" s="277" t="s">
        <v>1016</v>
      </c>
      <c r="W190" s="275"/>
      <c r="X190" s="274">
        <f t="shared" ref="X190:X191" si="109">Z190</f>
        <v>60000</v>
      </c>
      <c r="Y190" s="274">
        <f t="shared" si="107"/>
        <v>60000</v>
      </c>
      <c r="Z190" s="274">
        <v>60000</v>
      </c>
      <c r="AA190" s="274"/>
      <c r="AB190" s="274"/>
      <c r="AC190" s="274"/>
      <c r="AD190" s="274"/>
      <c r="AE190" s="274"/>
      <c r="AF190" s="274"/>
      <c r="AG190" s="274">
        <f t="shared" si="108"/>
        <v>0</v>
      </c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348"/>
    </row>
    <row r="191" spans="1:48" s="276" customFormat="1" ht="39" hidden="1" customHeight="1" x14ac:dyDescent="0.2">
      <c r="A191" s="473"/>
      <c r="B191" s="421"/>
      <c r="C191" s="422"/>
      <c r="D191" s="421"/>
      <c r="E191" s="421"/>
      <c r="F191" s="273"/>
      <c r="G191" s="273"/>
      <c r="H191" s="273"/>
      <c r="I191" s="273"/>
      <c r="J191" s="421"/>
      <c r="K191" s="421"/>
      <c r="L191" s="462"/>
      <c r="M191" s="462"/>
      <c r="N191" s="274"/>
      <c r="O191" s="274"/>
      <c r="P191" s="274"/>
      <c r="Q191" s="274"/>
      <c r="R191" s="274"/>
      <c r="S191" s="274"/>
      <c r="T191" s="274"/>
      <c r="U191" s="274"/>
      <c r="V191" s="277" t="s">
        <v>963</v>
      </c>
      <c r="W191" s="275"/>
      <c r="X191" s="274">
        <f t="shared" si="109"/>
        <v>1070</v>
      </c>
      <c r="Y191" s="274">
        <f t="shared" si="107"/>
        <v>1070</v>
      </c>
      <c r="Z191" s="274">
        <v>1070</v>
      </c>
      <c r="AA191" s="274"/>
      <c r="AB191" s="274"/>
      <c r="AC191" s="274"/>
      <c r="AD191" s="274"/>
      <c r="AE191" s="274"/>
      <c r="AF191" s="274"/>
      <c r="AG191" s="274">
        <f t="shared" si="108"/>
        <v>0</v>
      </c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348"/>
    </row>
    <row r="192" spans="1:48" ht="19.5" customHeight="1" x14ac:dyDescent="0.25">
      <c r="A192" s="473"/>
      <c r="B192" s="421"/>
      <c r="C192" s="422"/>
      <c r="D192" s="421"/>
      <c r="E192" s="421"/>
      <c r="F192" s="423" t="s">
        <v>39</v>
      </c>
      <c r="G192" s="423" t="s">
        <v>21</v>
      </c>
      <c r="H192" s="423" t="s">
        <v>317</v>
      </c>
      <c r="I192" s="423" t="s">
        <v>318</v>
      </c>
      <c r="J192" s="421"/>
      <c r="K192" s="421"/>
      <c r="L192" s="462"/>
      <c r="M192" s="462"/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f t="shared" si="86"/>
        <v>0</v>
      </c>
      <c r="V192" s="7" t="s">
        <v>50</v>
      </c>
      <c r="W192" s="94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8"/>
    </row>
    <row r="193" spans="1:48" ht="19.5" customHeight="1" x14ac:dyDescent="0.25">
      <c r="A193" s="473"/>
      <c r="B193" s="421"/>
      <c r="C193" s="422"/>
      <c r="D193" s="421"/>
      <c r="E193" s="421"/>
      <c r="F193" s="423"/>
      <c r="G193" s="423"/>
      <c r="H193" s="423"/>
      <c r="I193" s="423"/>
      <c r="J193" s="421"/>
      <c r="K193" s="421"/>
      <c r="L193" s="462"/>
      <c r="M193" s="462"/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f t="shared" si="86"/>
        <v>0</v>
      </c>
      <c r="V193" s="7" t="s">
        <v>51</v>
      </c>
      <c r="W193" s="94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8"/>
    </row>
    <row r="194" spans="1:48" ht="18" customHeight="1" x14ac:dyDescent="0.25">
      <c r="A194" s="473"/>
      <c r="B194" s="421"/>
      <c r="C194" s="422"/>
      <c r="D194" s="421"/>
      <c r="E194" s="421"/>
      <c r="F194" s="423"/>
      <c r="G194" s="423"/>
      <c r="H194" s="423"/>
      <c r="I194" s="423"/>
      <c r="J194" s="421"/>
      <c r="K194" s="421"/>
      <c r="L194" s="462"/>
      <c r="M194" s="462"/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f t="shared" si="86"/>
        <v>0</v>
      </c>
      <c r="V194" s="7" t="s">
        <v>52</v>
      </c>
      <c r="W194" s="94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8"/>
    </row>
    <row r="195" spans="1:48" ht="18" customHeight="1" x14ac:dyDescent="0.25">
      <c r="A195" s="473"/>
      <c r="B195" s="421"/>
      <c r="C195" s="422"/>
      <c r="D195" s="421"/>
      <c r="E195" s="421"/>
      <c r="F195" s="423"/>
      <c r="G195" s="423"/>
      <c r="H195" s="423"/>
      <c r="I195" s="423"/>
      <c r="J195" s="421"/>
      <c r="K195" s="421"/>
      <c r="L195" s="462"/>
      <c r="M195" s="462"/>
      <c r="N195" s="152">
        <f t="shared" ref="N195:T195" si="110">SUM(N186:N194)</f>
        <v>0</v>
      </c>
      <c r="O195" s="152">
        <f t="shared" si="110"/>
        <v>0</v>
      </c>
      <c r="P195" s="152">
        <f t="shared" si="110"/>
        <v>0</v>
      </c>
      <c r="Q195" s="152">
        <f t="shared" si="110"/>
        <v>0.1</v>
      </c>
      <c r="R195" s="152">
        <f t="shared" si="110"/>
        <v>85.242699999999999</v>
      </c>
      <c r="S195" s="152">
        <f t="shared" si="110"/>
        <v>50</v>
      </c>
      <c r="T195" s="152">
        <f t="shared" si="110"/>
        <v>50</v>
      </c>
      <c r="U195" s="153">
        <f t="shared" si="86"/>
        <v>185.34269999999998</v>
      </c>
      <c r="V195" s="153" t="s">
        <v>11</v>
      </c>
      <c r="W195" s="364">
        <f t="shared" ref="W195:Y195" si="111">W186+W187+W192+W193+W194</f>
        <v>85243</v>
      </c>
      <c r="X195" s="152">
        <f t="shared" si="111"/>
        <v>63948.751550000001</v>
      </c>
      <c r="Y195" s="152">
        <f t="shared" si="111"/>
        <v>62759.929810000001</v>
      </c>
      <c r="Z195" s="152">
        <f>Z186+Z187+Z192+Z193+Z194</f>
        <v>62759.929810000001</v>
      </c>
      <c r="AA195" s="152">
        <f t="shared" ref="AA195:AU195" si="112">AA186+AA187+AA192+AA193+AA194</f>
        <v>1188.8217400000001</v>
      </c>
      <c r="AB195" s="152">
        <f t="shared" si="112"/>
        <v>1188.8217400000001</v>
      </c>
      <c r="AC195" s="152">
        <f t="shared" si="112"/>
        <v>0</v>
      </c>
      <c r="AD195" s="152">
        <f t="shared" si="112"/>
        <v>0</v>
      </c>
      <c r="AE195" s="152">
        <f t="shared" si="112"/>
        <v>0</v>
      </c>
      <c r="AF195" s="152">
        <f t="shared" si="112"/>
        <v>0</v>
      </c>
      <c r="AG195" s="152">
        <f t="shared" si="112"/>
        <v>2909.4083900000001</v>
      </c>
      <c r="AH195" s="152">
        <f t="shared" si="112"/>
        <v>1720.5866500000002</v>
      </c>
      <c r="AI195" s="152">
        <f t="shared" si="112"/>
        <v>1188.8217400000001</v>
      </c>
      <c r="AJ195" s="152">
        <f t="shared" si="112"/>
        <v>0</v>
      </c>
      <c r="AK195" s="152">
        <f t="shared" si="112"/>
        <v>0</v>
      </c>
      <c r="AL195" s="152">
        <f t="shared" si="112"/>
        <v>0</v>
      </c>
      <c r="AM195" s="152">
        <f t="shared" si="112"/>
        <v>0</v>
      </c>
      <c r="AN195" s="152">
        <f t="shared" si="112"/>
        <v>0</v>
      </c>
      <c r="AO195" s="152">
        <f t="shared" si="112"/>
        <v>0</v>
      </c>
      <c r="AP195" s="152">
        <f t="shared" si="112"/>
        <v>0</v>
      </c>
      <c r="AQ195" s="152">
        <f t="shared" si="112"/>
        <v>0</v>
      </c>
      <c r="AR195" s="152">
        <f t="shared" si="112"/>
        <v>0</v>
      </c>
      <c r="AS195" s="152">
        <f t="shared" si="112"/>
        <v>0</v>
      </c>
      <c r="AT195" s="152">
        <f t="shared" si="112"/>
        <v>0</v>
      </c>
      <c r="AU195" s="152">
        <f t="shared" si="112"/>
        <v>0</v>
      </c>
      <c r="AV195" s="161"/>
    </row>
    <row r="196" spans="1:48" ht="19.5" customHeight="1" x14ac:dyDescent="0.25">
      <c r="A196" s="473"/>
      <c r="B196" s="421" t="s">
        <v>229</v>
      </c>
      <c r="C196" s="422" t="s">
        <v>84</v>
      </c>
      <c r="D196" s="421" t="s">
        <v>264</v>
      </c>
      <c r="E196" s="421" t="s">
        <v>282</v>
      </c>
      <c r="F196" s="6" t="s">
        <v>18</v>
      </c>
      <c r="G196" s="6" t="s">
        <v>20</v>
      </c>
      <c r="H196" s="6" t="s">
        <v>296</v>
      </c>
      <c r="I196" s="6" t="s">
        <v>296</v>
      </c>
      <c r="J196" s="421" t="s">
        <v>82</v>
      </c>
      <c r="K196" s="421" t="s">
        <v>82</v>
      </c>
      <c r="L196" s="462">
        <v>1.661</v>
      </c>
      <c r="M196" s="462">
        <f t="shared" ref="M196" si="113">SUM(Q201:T201)</f>
        <v>1.6612899999999999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86"/>
        <v>0</v>
      </c>
      <c r="V196" s="7" t="s">
        <v>3</v>
      </c>
      <c r="W196" s="94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8"/>
    </row>
    <row r="197" spans="1:48" ht="19.5" customHeight="1" x14ac:dyDescent="0.25">
      <c r="A197" s="473"/>
      <c r="B197" s="421"/>
      <c r="C197" s="422"/>
      <c r="D197" s="421"/>
      <c r="E197" s="421"/>
      <c r="F197" s="6" t="s">
        <v>19</v>
      </c>
      <c r="G197" s="6" t="s">
        <v>22</v>
      </c>
      <c r="H197" s="6" t="s">
        <v>296</v>
      </c>
      <c r="I197" s="6" t="s">
        <v>296</v>
      </c>
      <c r="J197" s="421"/>
      <c r="K197" s="421"/>
      <c r="L197" s="462"/>
      <c r="M197" s="462"/>
      <c r="N197" s="5">
        <v>0</v>
      </c>
      <c r="O197" s="5">
        <v>0</v>
      </c>
      <c r="P197" s="5">
        <v>0</v>
      </c>
      <c r="Q197" s="5">
        <v>0</v>
      </c>
      <c r="R197" s="5">
        <v>1.6612899999999999</v>
      </c>
      <c r="S197" s="5">
        <v>0</v>
      </c>
      <c r="T197" s="5">
        <v>0</v>
      </c>
      <c r="U197" s="5">
        <f t="shared" si="86"/>
        <v>1.6612899999999999</v>
      </c>
      <c r="V197" s="5" t="s">
        <v>8</v>
      </c>
      <c r="W197" s="94">
        <v>1661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8"/>
    </row>
    <row r="198" spans="1:48" ht="19.5" customHeight="1" x14ac:dyDescent="0.25">
      <c r="A198" s="473"/>
      <c r="B198" s="421"/>
      <c r="C198" s="422"/>
      <c r="D198" s="421"/>
      <c r="E198" s="421"/>
      <c r="F198" s="423" t="s">
        <v>39</v>
      </c>
      <c r="G198" s="423" t="s">
        <v>21</v>
      </c>
      <c r="H198" s="423" t="s">
        <v>380</v>
      </c>
      <c r="I198" s="423" t="s">
        <v>311</v>
      </c>
      <c r="J198" s="421"/>
      <c r="K198" s="421"/>
      <c r="L198" s="462"/>
      <c r="M198" s="46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86"/>
        <v>0</v>
      </c>
      <c r="V198" s="7" t="s">
        <v>50</v>
      </c>
      <c r="W198" s="94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8"/>
    </row>
    <row r="199" spans="1:48" ht="19.5" customHeight="1" x14ac:dyDescent="0.25">
      <c r="A199" s="473"/>
      <c r="B199" s="421"/>
      <c r="C199" s="422"/>
      <c r="D199" s="421"/>
      <c r="E199" s="421"/>
      <c r="F199" s="423"/>
      <c r="G199" s="423"/>
      <c r="H199" s="423"/>
      <c r="I199" s="423"/>
      <c r="J199" s="421"/>
      <c r="K199" s="421"/>
      <c r="L199" s="462"/>
      <c r="M199" s="462"/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f t="shared" si="86"/>
        <v>0</v>
      </c>
      <c r="V199" s="7" t="s">
        <v>51</v>
      </c>
      <c r="W199" s="94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8"/>
    </row>
    <row r="200" spans="1:48" ht="18" customHeight="1" x14ac:dyDescent="0.25">
      <c r="A200" s="473"/>
      <c r="B200" s="421"/>
      <c r="C200" s="422"/>
      <c r="D200" s="421"/>
      <c r="E200" s="421"/>
      <c r="F200" s="423"/>
      <c r="G200" s="423"/>
      <c r="H200" s="423"/>
      <c r="I200" s="423"/>
      <c r="J200" s="421"/>
      <c r="K200" s="421"/>
      <c r="L200" s="462"/>
      <c r="M200" s="462"/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86"/>
        <v>0</v>
      </c>
      <c r="V200" s="7" t="s">
        <v>52</v>
      </c>
      <c r="W200" s="94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8"/>
    </row>
    <row r="201" spans="1:48" ht="18" customHeight="1" x14ac:dyDescent="0.25">
      <c r="A201" s="474"/>
      <c r="B201" s="421"/>
      <c r="C201" s="422"/>
      <c r="D201" s="421"/>
      <c r="E201" s="421"/>
      <c r="F201" s="423"/>
      <c r="G201" s="423"/>
      <c r="H201" s="423"/>
      <c r="I201" s="423"/>
      <c r="J201" s="421"/>
      <c r="K201" s="421"/>
      <c r="L201" s="462"/>
      <c r="M201" s="462"/>
      <c r="N201" s="152">
        <f t="shared" ref="N201:T201" si="114">SUM(N196:N200)</f>
        <v>0</v>
      </c>
      <c r="O201" s="152">
        <f t="shared" si="114"/>
        <v>0</v>
      </c>
      <c r="P201" s="152">
        <f t="shared" si="114"/>
        <v>0</v>
      </c>
      <c r="Q201" s="152">
        <f t="shared" si="114"/>
        <v>0</v>
      </c>
      <c r="R201" s="152">
        <f t="shared" si="114"/>
        <v>1.6612899999999999</v>
      </c>
      <c r="S201" s="152">
        <f t="shared" si="114"/>
        <v>0</v>
      </c>
      <c r="T201" s="152">
        <f t="shared" si="114"/>
        <v>0</v>
      </c>
      <c r="U201" s="153">
        <f t="shared" si="86"/>
        <v>1.6612899999999999</v>
      </c>
      <c r="V201" s="153" t="s">
        <v>11</v>
      </c>
      <c r="W201" s="364">
        <f t="shared" ref="W201:AU201" si="115">SUM(W196:W200)</f>
        <v>1661</v>
      </c>
      <c r="X201" s="152">
        <f t="shared" si="115"/>
        <v>0</v>
      </c>
      <c r="Y201" s="152">
        <f t="shared" si="115"/>
        <v>0</v>
      </c>
      <c r="Z201" s="152">
        <f t="shared" si="115"/>
        <v>0</v>
      </c>
      <c r="AA201" s="152">
        <f t="shared" si="115"/>
        <v>0</v>
      </c>
      <c r="AB201" s="152">
        <f t="shared" si="115"/>
        <v>0</v>
      </c>
      <c r="AC201" s="152">
        <f t="shared" si="115"/>
        <v>0</v>
      </c>
      <c r="AD201" s="152">
        <f t="shared" si="115"/>
        <v>0</v>
      </c>
      <c r="AE201" s="152">
        <f t="shared" si="115"/>
        <v>0</v>
      </c>
      <c r="AF201" s="152">
        <f t="shared" si="115"/>
        <v>0</v>
      </c>
      <c r="AG201" s="152">
        <f t="shared" si="115"/>
        <v>0</v>
      </c>
      <c r="AH201" s="152">
        <f t="shared" si="115"/>
        <v>0</v>
      </c>
      <c r="AI201" s="152">
        <f t="shared" si="115"/>
        <v>0</v>
      </c>
      <c r="AJ201" s="152">
        <f t="shared" si="115"/>
        <v>0</v>
      </c>
      <c r="AK201" s="152">
        <f t="shared" si="115"/>
        <v>0</v>
      </c>
      <c r="AL201" s="152">
        <f t="shared" si="115"/>
        <v>0</v>
      </c>
      <c r="AM201" s="152">
        <f t="shared" si="115"/>
        <v>0</v>
      </c>
      <c r="AN201" s="152">
        <f t="shared" si="115"/>
        <v>0</v>
      </c>
      <c r="AO201" s="152">
        <f t="shared" si="115"/>
        <v>0</v>
      </c>
      <c r="AP201" s="152">
        <f t="shared" si="115"/>
        <v>0</v>
      </c>
      <c r="AQ201" s="152">
        <f t="shared" si="115"/>
        <v>0</v>
      </c>
      <c r="AR201" s="152">
        <f t="shared" si="115"/>
        <v>0</v>
      </c>
      <c r="AS201" s="152">
        <f t="shared" si="115"/>
        <v>0</v>
      </c>
      <c r="AT201" s="152">
        <f t="shared" si="115"/>
        <v>0</v>
      </c>
      <c r="AU201" s="152">
        <f t="shared" si="115"/>
        <v>0</v>
      </c>
      <c r="AV201" s="161"/>
    </row>
    <row r="202" spans="1:48" ht="15.75" customHeight="1" x14ac:dyDescent="0.25">
      <c r="A202" s="414" t="s">
        <v>165</v>
      </c>
      <c r="B202" s="415"/>
      <c r="C202" s="415"/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415"/>
      <c r="S202" s="415"/>
      <c r="T202" s="415"/>
      <c r="U202" s="415"/>
      <c r="V202" s="415"/>
      <c r="W202" s="622"/>
      <c r="X202" s="622"/>
      <c r="Y202" s="622"/>
      <c r="Z202" s="622"/>
      <c r="AA202" s="622"/>
      <c r="AB202" s="622"/>
      <c r="AC202" s="622"/>
      <c r="AD202" s="622"/>
      <c r="AE202" s="622"/>
      <c r="AF202" s="622"/>
      <c r="AG202" s="622"/>
      <c r="AH202" s="622"/>
      <c r="AI202" s="622"/>
      <c r="AJ202" s="622"/>
      <c r="AK202" s="622"/>
      <c r="AL202" s="622"/>
      <c r="AM202" s="622"/>
      <c r="AN202" s="622"/>
      <c r="AO202" s="622"/>
      <c r="AP202" s="622"/>
      <c r="AQ202" s="622"/>
      <c r="AR202" s="622"/>
      <c r="AS202" s="622"/>
      <c r="AT202" s="622"/>
      <c r="AU202" s="622"/>
      <c r="AV202" s="623"/>
    </row>
    <row r="203" spans="1:48" ht="19.5" customHeight="1" x14ac:dyDescent="0.25">
      <c r="A203" s="476"/>
      <c r="B203" s="421" t="s">
        <v>230</v>
      </c>
      <c r="C203" s="422" t="s">
        <v>90</v>
      </c>
      <c r="D203" s="421" t="s">
        <v>264</v>
      </c>
      <c r="E203" s="423" t="s">
        <v>290</v>
      </c>
      <c r="F203" s="6" t="s">
        <v>18</v>
      </c>
      <c r="G203" s="6" t="s">
        <v>20</v>
      </c>
      <c r="H203" s="6" t="s">
        <v>296</v>
      </c>
      <c r="I203" s="6" t="s">
        <v>296</v>
      </c>
      <c r="J203" s="464">
        <v>2023</v>
      </c>
      <c r="K203" s="464">
        <v>2025</v>
      </c>
      <c r="L203" s="462">
        <v>29.69041</v>
      </c>
      <c r="M203" s="462">
        <f>Q208+R208+S208+T208</f>
        <v>29.69041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ref="U203:U232" si="116">SUM(N203:T203)</f>
        <v>0</v>
      </c>
      <c r="V203" s="7" t="s">
        <v>3</v>
      </c>
      <c r="W203" s="94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8"/>
    </row>
    <row r="204" spans="1:48" ht="19.5" customHeight="1" x14ac:dyDescent="0.25">
      <c r="A204" s="477"/>
      <c r="B204" s="421"/>
      <c r="C204" s="422"/>
      <c r="D204" s="421"/>
      <c r="E204" s="423"/>
      <c r="F204" s="6" t="s">
        <v>19</v>
      </c>
      <c r="G204" s="6" t="s">
        <v>22</v>
      </c>
      <c r="H204" s="6" t="s">
        <v>296</v>
      </c>
      <c r="I204" s="6" t="s">
        <v>296</v>
      </c>
      <c r="J204" s="464"/>
      <c r="K204" s="464"/>
      <c r="L204" s="462"/>
      <c r="M204" s="462"/>
      <c r="N204" s="5">
        <v>0</v>
      </c>
      <c r="O204" s="5">
        <v>0</v>
      </c>
      <c r="P204" s="5">
        <v>0</v>
      </c>
      <c r="Q204" s="5">
        <v>0</v>
      </c>
      <c r="R204" s="5">
        <v>9.8968000000000007</v>
      </c>
      <c r="S204" s="5">
        <v>9.8968000000000007</v>
      </c>
      <c r="T204" s="5">
        <v>9.8968100000000003</v>
      </c>
      <c r="U204" s="5">
        <f t="shared" si="116"/>
        <v>29.69041</v>
      </c>
      <c r="V204" s="5" t="s">
        <v>8</v>
      </c>
      <c r="W204" s="94">
        <v>9897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8"/>
    </row>
    <row r="205" spans="1:48" ht="19.5" customHeight="1" x14ac:dyDescent="0.25">
      <c r="A205" s="477"/>
      <c r="B205" s="421"/>
      <c r="C205" s="422"/>
      <c r="D205" s="421"/>
      <c r="E205" s="423"/>
      <c r="F205" s="423" t="s">
        <v>39</v>
      </c>
      <c r="G205" s="423" t="s">
        <v>21</v>
      </c>
      <c r="H205" s="485" t="s">
        <v>296</v>
      </c>
      <c r="I205" s="423" t="s">
        <v>316</v>
      </c>
      <c r="J205" s="464"/>
      <c r="K205" s="464"/>
      <c r="L205" s="462"/>
      <c r="M205" s="462"/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f t="shared" si="116"/>
        <v>0</v>
      </c>
      <c r="V205" s="7" t="s">
        <v>50</v>
      </c>
      <c r="W205" s="94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8"/>
    </row>
    <row r="206" spans="1:48" ht="19.5" customHeight="1" x14ac:dyDescent="0.25">
      <c r="A206" s="477"/>
      <c r="B206" s="421"/>
      <c r="C206" s="422"/>
      <c r="D206" s="421"/>
      <c r="E206" s="423"/>
      <c r="F206" s="423"/>
      <c r="G206" s="423"/>
      <c r="H206" s="486"/>
      <c r="I206" s="423"/>
      <c r="J206" s="464"/>
      <c r="K206" s="464"/>
      <c r="L206" s="462"/>
      <c r="M206" s="462"/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f t="shared" si="116"/>
        <v>0</v>
      </c>
      <c r="V206" s="7" t="s">
        <v>51</v>
      </c>
      <c r="W206" s="94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8"/>
    </row>
    <row r="207" spans="1:48" ht="18" customHeight="1" x14ac:dyDescent="0.25">
      <c r="A207" s="477"/>
      <c r="B207" s="421"/>
      <c r="C207" s="422"/>
      <c r="D207" s="421"/>
      <c r="E207" s="423"/>
      <c r="F207" s="423"/>
      <c r="G207" s="423"/>
      <c r="H207" s="486"/>
      <c r="I207" s="423"/>
      <c r="J207" s="464"/>
      <c r="K207" s="464"/>
      <c r="L207" s="462"/>
      <c r="M207" s="462"/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si="116"/>
        <v>0</v>
      </c>
      <c r="V207" s="7" t="s">
        <v>52</v>
      </c>
      <c r="W207" s="94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8"/>
    </row>
    <row r="208" spans="1:48" ht="17.25" customHeight="1" x14ac:dyDescent="0.25">
      <c r="A208" s="477"/>
      <c r="B208" s="421"/>
      <c r="C208" s="422"/>
      <c r="D208" s="421"/>
      <c r="E208" s="423"/>
      <c r="F208" s="423"/>
      <c r="G208" s="423"/>
      <c r="H208" s="487"/>
      <c r="I208" s="423"/>
      <c r="J208" s="464"/>
      <c r="K208" s="464"/>
      <c r="L208" s="462"/>
      <c r="M208" s="462"/>
      <c r="N208" s="152">
        <f t="shared" ref="N208:T208" si="117">SUM(N203:N207)</f>
        <v>0</v>
      </c>
      <c r="O208" s="152">
        <f t="shared" si="117"/>
        <v>0</v>
      </c>
      <c r="P208" s="152">
        <f t="shared" si="117"/>
        <v>0</v>
      </c>
      <c r="Q208" s="152">
        <f t="shared" si="117"/>
        <v>0</v>
      </c>
      <c r="R208" s="152">
        <f t="shared" si="117"/>
        <v>9.8968000000000007</v>
      </c>
      <c r="S208" s="152">
        <f t="shared" si="117"/>
        <v>9.8968000000000007</v>
      </c>
      <c r="T208" s="152">
        <f t="shared" si="117"/>
        <v>9.8968100000000003</v>
      </c>
      <c r="U208" s="153">
        <f t="shared" si="116"/>
        <v>29.69041</v>
      </c>
      <c r="V208" s="153" t="s">
        <v>11</v>
      </c>
      <c r="W208" s="364">
        <f t="shared" ref="W208:AU208" si="118">SUM(W203:W207)</f>
        <v>9897</v>
      </c>
      <c r="X208" s="152">
        <f t="shared" si="118"/>
        <v>0</v>
      </c>
      <c r="Y208" s="152">
        <f t="shared" si="118"/>
        <v>0</v>
      </c>
      <c r="Z208" s="152">
        <f t="shared" si="118"/>
        <v>0</v>
      </c>
      <c r="AA208" s="152">
        <f t="shared" si="118"/>
        <v>0</v>
      </c>
      <c r="AB208" s="152">
        <f t="shared" si="118"/>
        <v>0</v>
      </c>
      <c r="AC208" s="152">
        <f t="shared" si="118"/>
        <v>0</v>
      </c>
      <c r="AD208" s="152">
        <f t="shared" si="118"/>
        <v>0</v>
      </c>
      <c r="AE208" s="152">
        <f t="shared" si="118"/>
        <v>0</v>
      </c>
      <c r="AF208" s="152">
        <f t="shared" si="118"/>
        <v>0</v>
      </c>
      <c r="AG208" s="152">
        <f t="shared" si="118"/>
        <v>0</v>
      </c>
      <c r="AH208" s="152">
        <f t="shared" si="118"/>
        <v>0</v>
      </c>
      <c r="AI208" s="152">
        <f t="shared" si="118"/>
        <v>0</v>
      </c>
      <c r="AJ208" s="152">
        <f t="shared" si="118"/>
        <v>0</v>
      </c>
      <c r="AK208" s="152">
        <f t="shared" si="118"/>
        <v>0</v>
      </c>
      <c r="AL208" s="152">
        <f t="shared" si="118"/>
        <v>0</v>
      </c>
      <c r="AM208" s="152">
        <f t="shared" si="118"/>
        <v>0</v>
      </c>
      <c r="AN208" s="152">
        <f t="shared" si="118"/>
        <v>0</v>
      </c>
      <c r="AO208" s="152">
        <f t="shared" si="118"/>
        <v>0</v>
      </c>
      <c r="AP208" s="152">
        <f t="shared" si="118"/>
        <v>0</v>
      </c>
      <c r="AQ208" s="152">
        <f t="shared" si="118"/>
        <v>0</v>
      </c>
      <c r="AR208" s="152">
        <f t="shared" si="118"/>
        <v>0</v>
      </c>
      <c r="AS208" s="152">
        <f t="shared" si="118"/>
        <v>0</v>
      </c>
      <c r="AT208" s="152">
        <f t="shared" si="118"/>
        <v>0</v>
      </c>
      <c r="AU208" s="152">
        <f t="shared" si="118"/>
        <v>0</v>
      </c>
      <c r="AV208" s="161"/>
    </row>
    <row r="209" spans="1:48" ht="19.5" customHeight="1" x14ac:dyDescent="0.25">
      <c r="A209" s="477"/>
      <c r="B209" s="421" t="s">
        <v>231</v>
      </c>
      <c r="C209" s="422" t="s">
        <v>94</v>
      </c>
      <c r="D209" s="421" t="s">
        <v>264</v>
      </c>
      <c r="E209" s="423" t="s">
        <v>286</v>
      </c>
      <c r="F209" s="6" t="s">
        <v>18</v>
      </c>
      <c r="G209" s="6" t="s">
        <v>20</v>
      </c>
      <c r="H209" s="6" t="s">
        <v>296</v>
      </c>
      <c r="I209" s="6" t="s">
        <v>296</v>
      </c>
      <c r="J209" s="464">
        <v>2023</v>
      </c>
      <c r="K209" s="464">
        <v>2025</v>
      </c>
      <c r="L209" s="462">
        <v>19.44285</v>
      </c>
      <c r="M209" s="462">
        <f t="shared" ref="M209" si="119">Q214+R214+S214+T214</f>
        <v>19.44285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16"/>
        <v>0</v>
      </c>
      <c r="V209" s="7" t="s">
        <v>3</v>
      </c>
      <c r="W209" s="94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8"/>
    </row>
    <row r="210" spans="1:48" ht="19.5" customHeight="1" x14ac:dyDescent="0.25">
      <c r="A210" s="477"/>
      <c r="B210" s="421"/>
      <c r="C210" s="422"/>
      <c r="D210" s="421"/>
      <c r="E210" s="423"/>
      <c r="F210" s="6" t="s">
        <v>19</v>
      </c>
      <c r="G210" s="6" t="s">
        <v>22</v>
      </c>
      <c r="H210" s="6" t="s">
        <v>296</v>
      </c>
      <c r="I210" s="6" t="s">
        <v>296</v>
      </c>
      <c r="J210" s="464"/>
      <c r="K210" s="464"/>
      <c r="L210" s="462"/>
      <c r="M210" s="462"/>
      <c r="N210" s="5">
        <v>0</v>
      </c>
      <c r="O210" s="5">
        <v>0</v>
      </c>
      <c r="P210" s="5">
        <v>0</v>
      </c>
      <c r="Q210" s="5">
        <v>0</v>
      </c>
      <c r="R210" s="5">
        <v>9.4184300000000007</v>
      </c>
      <c r="S210" s="5">
        <v>5.0122099999999996</v>
      </c>
      <c r="T210" s="5">
        <v>5.0122099999999996</v>
      </c>
      <c r="U210" s="5">
        <f t="shared" si="116"/>
        <v>19.44285</v>
      </c>
      <c r="V210" s="5" t="s">
        <v>8</v>
      </c>
      <c r="W210" s="94">
        <v>9418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8"/>
    </row>
    <row r="211" spans="1:48" ht="19.5" customHeight="1" x14ac:dyDescent="0.25">
      <c r="A211" s="477"/>
      <c r="B211" s="421"/>
      <c r="C211" s="422"/>
      <c r="D211" s="421"/>
      <c r="E211" s="423"/>
      <c r="F211" s="423" t="s">
        <v>39</v>
      </c>
      <c r="G211" s="423" t="s">
        <v>21</v>
      </c>
      <c r="H211" s="423" t="s">
        <v>381</v>
      </c>
      <c r="I211" s="423" t="s">
        <v>382</v>
      </c>
      <c r="J211" s="464"/>
      <c r="K211" s="464"/>
      <c r="L211" s="462"/>
      <c r="M211" s="46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16"/>
        <v>0</v>
      </c>
      <c r="V211" s="7" t="s">
        <v>50</v>
      </c>
      <c r="W211" s="94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8"/>
    </row>
    <row r="212" spans="1:48" ht="19.5" customHeight="1" x14ac:dyDescent="0.25">
      <c r="A212" s="477"/>
      <c r="B212" s="421"/>
      <c r="C212" s="422"/>
      <c r="D212" s="421"/>
      <c r="E212" s="423"/>
      <c r="F212" s="423"/>
      <c r="G212" s="423"/>
      <c r="H212" s="423"/>
      <c r="I212" s="423"/>
      <c r="J212" s="464"/>
      <c r="K212" s="464"/>
      <c r="L212" s="462"/>
      <c r="M212" s="462"/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f t="shared" si="116"/>
        <v>0</v>
      </c>
      <c r="V212" s="7" t="s">
        <v>51</v>
      </c>
      <c r="W212" s="94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8"/>
    </row>
    <row r="213" spans="1:48" ht="18" customHeight="1" x14ac:dyDescent="0.25">
      <c r="A213" s="477"/>
      <c r="B213" s="421"/>
      <c r="C213" s="422"/>
      <c r="D213" s="421"/>
      <c r="E213" s="423"/>
      <c r="F213" s="423"/>
      <c r="G213" s="423"/>
      <c r="H213" s="423"/>
      <c r="I213" s="423"/>
      <c r="J213" s="464"/>
      <c r="K213" s="464"/>
      <c r="L213" s="462"/>
      <c r="M213" s="462"/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16"/>
        <v>0</v>
      </c>
      <c r="V213" s="7" t="s">
        <v>52</v>
      </c>
      <c r="W213" s="94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8"/>
    </row>
    <row r="214" spans="1:48" ht="17.25" customHeight="1" x14ac:dyDescent="0.25">
      <c r="A214" s="477"/>
      <c r="B214" s="421"/>
      <c r="C214" s="422"/>
      <c r="D214" s="421"/>
      <c r="E214" s="423"/>
      <c r="F214" s="423"/>
      <c r="G214" s="423"/>
      <c r="H214" s="423"/>
      <c r="I214" s="423"/>
      <c r="J214" s="464"/>
      <c r="K214" s="464"/>
      <c r="L214" s="462"/>
      <c r="M214" s="462"/>
      <c r="N214" s="152">
        <f t="shared" ref="N214:T214" si="120">SUM(N209:N213)</f>
        <v>0</v>
      </c>
      <c r="O214" s="152">
        <f t="shared" si="120"/>
        <v>0</v>
      </c>
      <c r="P214" s="152">
        <f t="shared" si="120"/>
        <v>0</v>
      </c>
      <c r="Q214" s="152">
        <f t="shared" si="120"/>
        <v>0</v>
      </c>
      <c r="R214" s="152">
        <f t="shared" si="120"/>
        <v>9.4184300000000007</v>
      </c>
      <c r="S214" s="152">
        <f t="shared" si="120"/>
        <v>5.0122099999999996</v>
      </c>
      <c r="T214" s="152">
        <f t="shared" si="120"/>
        <v>5.0122099999999996</v>
      </c>
      <c r="U214" s="153">
        <f t="shared" si="116"/>
        <v>19.44285</v>
      </c>
      <c r="V214" s="153" t="s">
        <v>11</v>
      </c>
      <c r="W214" s="364">
        <f t="shared" ref="W214:AU214" si="121">SUM(W209:W213)</f>
        <v>9418</v>
      </c>
      <c r="X214" s="152">
        <f t="shared" si="121"/>
        <v>0</v>
      </c>
      <c r="Y214" s="152">
        <f t="shared" si="121"/>
        <v>0</v>
      </c>
      <c r="Z214" s="152">
        <f t="shared" si="121"/>
        <v>0</v>
      </c>
      <c r="AA214" s="152">
        <f t="shared" si="121"/>
        <v>0</v>
      </c>
      <c r="AB214" s="152">
        <f t="shared" si="121"/>
        <v>0</v>
      </c>
      <c r="AC214" s="152">
        <f t="shared" si="121"/>
        <v>0</v>
      </c>
      <c r="AD214" s="152">
        <f t="shared" si="121"/>
        <v>0</v>
      </c>
      <c r="AE214" s="152">
        <f t="shared" si="121"/>
        <v>0</v>
      </c>
      <c r="AF214" s="152">
        <f t="shared" si="121"/>
        <v>0</v>
      </c>
      <c r="AG214" s="152">
        <f t="shared" si="121"/>
        <v>0</v>
      </c>
      <c r="AH214" s="152">
        <f t="shared" si="121"/>
        <v>0</v>
      </c>
      <c r="AI214" s="152">
        <f t="shared" si="121"/>
        <v>0</v>
      </c>
      <c r="AJ214" s="152">
        <f t="shared" si="121"/>
        <v>0</v>
      </c>
      <c r="AK214" s="152">
        <f t="shared" si="121"/>
        <v>0</v>
      </c>
      <c r="AL214" s="152">
        <f t="shared" si="121"/>
        <v>0</v>
      </c>
      <c r="AM214" s="152">
        <f t="shared" si="121"/>
        <v>0</v>
      </c>
      <c r="AN214" s="152">
        <f t="shared" si="121"/>
        <v>0</v>
      </c>
      <c r="AO214" s="152">
        <f t="shared" si="121"/>
        <v>0</v>
      </c>
      <c r="AP214" s="152">
        <f t="shared" si="121"/>
        <v>0</v>
      </c>
      <c r="AQ214" s="152">
        <f t="shared" si="121"/>
        <v>0</v>
      </c>
      <c r="AR214" s="152">
        <f t="shared" si="121"/>
        <v>0</v>
      </c>
      <c r="AS214" s="152">
        <f t="shared" si="121"/>
        <v>0</v>
      </c>
      <c r="AT214" s="152">
        <f t="shared" si="121"/>
        <v>0</v>
      </c>
      <c r="AU214" s="152">
        <f t="shared" si="121"/>
        <v>0</v>
      </c>
      <c r="AV214" s="161"/>
    </row>
    <row r="215" spans="1:48" ht="19.5" customHeight="1" x14ac:dyDescent="0.25">
      <c r="A215" s="477"/>
      <c r="B215" s="421" t="s">
        <v>232</v>
      </c>
      <c r="C215" s="422" t="s">
        <v>92</v>
      </c>
      <c r="D215" s="421" t="s">
        <v>264</v>
      </c>
      <c r="E215" s="423" t="s">
        <v>287</v>
      </c>
      <c r="F215" s="6" t="s">
        <v>18</v>
      </c>
      <c r="G215" s="6" t="s">
        <v>20</v>
      </c>
      <c r="H215" s="6" t="s">
        <v>296</v>
      </c>
      <c r="I215" s="6" t="s">
        <v>296</v>
      </c>
      <c r="J215" s="464">
        <v>2023</v>
      </c>
      <c r="K215" s="464">
        <v>2025</v>
      </c>
      <c r="L215" s="462">
        <v>12.9619</v>
      </c>
      <c r="M215" s="462">
        <f t="shared" ref="M215" si="122">Q220+R220+S220+T220</f>
        <v>12.9619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16"/>
        <v>0</v>
      </c>
      <c r="V215" s="7" t="s">
        <v>3</v>
      </c>
      <c r="W215" s="94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8"/>
    </row>
    <row r="216" spans="1:48" ht="19.5" customHeight="1" x14ac:dyDescent="0.25">
      <c r="A216" s="477"/>
      <c r="B216" s="421"/>
      <c r="C216" s="422"/>
      <c r="D216" s="421"/>
      <c r="E216" s="423"/>
      <c r="F216" s="6" t="s">
        <v>19</v>
      </c>
      <c r="G216" s="6" t="s">
        <v>22</v>
      </c>
      <c r="H216" s="6" t="s">
        <v>296</v>
      </c>
      <c r="I216" s="6" t="s">
        <v>296</v>
      </c>
      <c r="J216" s="464"/>
      <c r="K216" s="464"/>
      <c r="L216" s="462"/>
      <c r="M216" s="462"/>
      <c r="N216" s="5">
        <v>0</v>
      </c>
      <c r="O216" s="5">
        <v>0</v>
      </c>
      <c r="P216" s="5">
        <v>0</v>
      </c>
      <c r="Q216" s="5">
        <v>0</v>
      </c>
      <c r="R216" s="5">
        <v>6.3177099999999999</v>
      </c>
      <c r="S216" s="5">
        <v>3.37209</v>
      </c>
      <c r="T216" s="5">
        <v>3.2721</v>
      </c>
      <c r="U216" s="5">
        <f t="shared" si="116"/>
        <v>12.9619</v>
      </c>
      <c r="V216" s="5" t="s">
        <v>8</v>
      </c>
      <c r="W216" s="94">
        <v>6318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8"/>
    </row>
    <row r="217" spans="1:48" ht="19.5" customHeight="1" x14ac:dyDescent="0.25">
      <c r="A217" s="477"/>
      <c r="B217" s="421"/>
      <c r="C217" s="422"/>
      <c r="D217" s="421"/>
      <c r="E217" s="423"/>
      <c r="F217" s="423" t="s">
        <v>39</v>
      </c>
      <c r="G217" s="423" t="s">
        <v>384</v>
      </c>
      <c r="H217" s="423" t="s">
        <v>59</v>
      </c>
      <c r="I217" s="423" t="s">
        <v>383</v>
      </c>
      <c r="J217" s="464"/>
      <c r="K217" s="464"/>
      <c r="L217" s="462"/>
      <c r="M217" s="46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16"/>
        <v>0</v>
      </c>
      <c r="V217" s="7" t="s">
        <v>50</v>
      </c>
      <c r="W217" s="94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8"/>
    </row>
    <row r="218" spans="1:48" ht="19.5" customHeight="1" x14ac:dyDescent="0.25">
      <c r="A218" s="477"/>
      <c r="B218" s="421"/>
      <c r="C218" s="422"/>
      <c r="D218" s="421"/>
      <c r="E218" s="423"/>
      <c r="F218" s="423"/>
      <c r="G218" s="423"/>
      <c r="H218" s="423"/>
      <c r="I218" s="423"/>
      <c r="J218" s="464"/>
      <c r="K218" s="464"/>
      <c r="L218" s="462"/>
      <c r="M218" s="462"/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f t="shared" si="116"/>
        <v>0</v>
      </c>
      <c r="V218" s="7" t="s">
        <v>51</v>
      </c>
      <c r="W218" s="94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8"/>
    </row>
    <row r="219" spans="1:48" ht="18" customHeight="1" x14ac:dyDescent="0.25">
      <c r="A219" s="477"/>
      <c r="B219" s="421"/>
      <c r="C219" s="422"/>
      <c r="D219" s="421"/>
      <c r="E219" s="423"/>
      <c r="F219" s="423"/>
      <c r="G219" s="423"/>
      <c r="H219" s="423"/>
      <c r="I219" s="423"/>
      <c r="J219" s="464"/>
      <c r="K219" s="464"/>
      <c r="L219" s="462"/>
      <c r="M219" s="462"/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16"/>
        <v>0</v>
      </c>
      <c r="V219" s="7" t="s">
        <v>52</v>
      </c>
      <c r="W219" s="94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8"/>
    </row>
    <row r="220" spans="1:48" ht="17.25" customHeight="1" x14ac:dyDescent="0.25">
      <c r="A220" s="477"/>
      <c r="B220" s="421"/>
      <c r="C220" s="422"/>
      <c r="D220" s="421"/>
      <c r="E220" s="423"/>
      <c r="F220" s="423"/>
      <c r="G220" s="423"/>
      <c r="H220" s="423"/>
      <c r="I220" s="423"/>
      <c r="J220" s="464"/>
      <c r="K220" s="464"/>
      <c r="L220" s="462"/>
      <c r="M220" s="462"/>
      <c r="N220" s="152">
        <f t="shared" ref="N220:T220" si="123">SUM(N215:N219)</f>
        <v>0</v>
      </c>
      <c r="O220" s="152">
        <f t="shared" si="123"/>
        <v>0</v>
      </c>
      <c r="P220" s="152">
        <f t="shared" si="123"/>
        <v>0</v>
      </c>
      <c r="Q220" s="152">
        <f t="shared" si="123"/>
        <v>0</v>
      </c>
      <c r="R220" s="152">
        <f t="shared" si="123"/>
        <v>6.3177099999999999</v>
      </c>
      <c r="S220" s="152">
        <f t="shared" si="123"/>
        <v>3.37209</v>
      </c>
      <c r="T220" s="152">
        <f t="shared" si="123"/>
        <v>3.2721</v>
      </c>
      <c r="U220" s="153">
        <f t="shared" si="116"/>
        <v>12.9619</v>
      </c>
      <c r="V220" s="153" t="s">
        <v>11</v>
      </c>
      <c r="W220" s="364">
        <f t="shared" ref="W220:AU220" si="124">SUM(W215:W219)</f>
        <v>6318</v>
      </c>
      <c r="X220" s="152">
        <f t="shared" si="124"/>
        <v>0</v>
      </c>
      <c r="Y220" s="152">
        <f t="shared" si="124"/>
        <v>0</v>
      </c>
      <c r="Z220" s="152">
        <f t="shared" si="124"/>
        <v>0</v>
      </c>
      <c r="AA220" s="152">
        <f t="shared" si="124"/>
        <v>0</v>
      </c>
      <c r="AB220" s="152">
        <f t="shared" si="124"/>
        <v>0</v>
      </c>
      <c r="AC220" s="152">
        <f t="shared" si="124"/>
        <v>0</v>
      </c>
      <c r="AD220" s="152">
        <f t="shared" si="124"/>
        <v>0</v>
      </c>
      <c r="AE220" s="152">
        <f t="shared" si="124"/>
        <v>0</v>
      </c>
      <c r="AF220" s="152">
        <f t="shared" si="124"/>
        <v>0</v>
      </c>
      <c r="AG220" s="152">
        <f t="shared" si="124"/>
        <v>0</v>
      </c>
      <c r="AH220" s="152">
        <f t="shared" si="124"/>
        <v>0</v>
      </c>
      <c r="AI220" s="152">
        <f t="shared" si="124"/>
        <v>0</v>
      </c>
      <c r="AJ220" s="152">
        <f t="shared" si="124"/>
        <v>0</v>
      </c>
      <c r="AK220" s="152">
        <f t="shared" si="124"/>
        <v>0</v>
      </c>
      <c r="AL220" s="152">
        <f t="shared" si="124"/>
        <v>0</v>
      </c>
      <c r="AM220" s="152">
        <f t="shared" si="124"/>
        <v>0</v>
      </c>
      <c r="AN220" s="152">
        <f t="shared" si="124"/>
        <v>0</v>
      </c>
      <c r="AO220" s="152">
        <f t="shared" si="124"/>
        <v>0</v>
      </c>
      <c r="AP220" s="152">
        <f t="shared" si="124"/>
        <v>0</v>
      </c>
      <c r="AQ220" s="152">
        <f t="shared" si="124"/>
        <v>0</v>
      </c>
      <c r="AR220" s="152">
        <f t="shared" si="124"/>
        <v>0</v>
      </c>
      <c r="AS220" s="152">
        <f t="shared" si="124"/>
        <v>0</v>
      </c>
      <c r="AT220" s="152">
        <f t="shared" si="124"/>
        <v>0</v>
      </c>
      <c r="AU220" s="152">
        <f t="shared" si="124"/>
        <v>0</v>
      </c>
      <c r="AV220" s="161"/>
    </row>
    <row r="221" spans="1:48" ht="19.5" customHeight="1" x14ac:dyDescent="0.25">
      <c r="A221" s="477"/>
      <c r="B221" s="421" t="s">
        <v>233</v>
      </c>
      <c r="C221" s="422" t="s">
        <v>93</v>
      </c>
      <c r="D221" s="421" t="s">
        <v>264</v>
      </c>
      <c r="E221" s="423" t="s">
        <v>288</v>
      </c>
      <c r="F221" s="6" t="s">
        <v>18</v>
      </c>
      <c r="G221" s="6" t="s">
        <v>20</v>
      </c>
      <c r="H221" s="6" t="s">
        <v>296</v>
      </c>
      <c r="I221" s="6" t="s">
        <v>296</v>
      </c>
      <c r="J221" s="464">
        <v>2023</v>
      </c>
      <c r="K221" s="464">
        <v>2025</v>
      </c>
      <c r="L221" s="462">
        <v>6.48095</v>
      </c>
      <c r="M221" s="462">
        <f>Q226+R226+S226+T226</f>
        <v>6.48095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16"/>
        <v>0</v>
      </c>
      <c r="V221" s="7" t="s">
        <v>3</v>
      </c>
      <c r="W221" s="94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8"/>
    </row>
    <row r="222" spans="1:48" ht="19.5" customHeight="1" x14ac:dyDescent="0.25">
      <c r="A222" s="477"/>
      <c r="B222" s="421"/>
      <c r="C222" s="422"/>
      <c r="D222" s="421"/>
      <c r="E222" s="423"/>
      <c r="F222" s="6" t="s">
        <v>19</v>
      </c>
      <c r="G222" s="6" t="s">
        <v>22</v>
      </c>
      <c r="H222" s="6" t="s">
        <v>296</v>
      </c>
      <c r="I222" s="6" t="s">
        <v>296</v>
      </c>
      <c r="J222" s="464"/>
      <c r="K222" s="464"/>
      <c r="L222" s="462"/>
      <c r="M222" s="462"/>
      <c r="N222" s="5">
        <v>0</v>
      </c>
      <c r="O222" s="5">
        <v>0</v>
      </c>
      <c r="P222" s="5">
        <v>0</v>
      </c>
      <c r="Q222" s="5">
        <v>0</v>
      </c>
      <c r="R222" s="5">
        <v>3.1421899999999998</v>
      </c>
      <c r="S222" s="5">
        <v>1.6693800000000001</v>
      </c>
      <c r="T222" s="5">
        <v>1.6693800000000001</v>
      </c>
      <c r="U222" s="5">
        <f t="shared" si="116"/>
        <v>6.48095</v>
      </c>
      <c r="V222" s="5" t="s">
        <v>8</v>
      </c>
      <c r="W222" s="94">
        <v>3142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8"/>
    </row>
    <row r="223" spans="1:48" ht="19.5" customHeight="1" x14ac:dyDescent="0.25">
      <c r="A223" s="477"/>
      <c r="B223" s="421"/>
      <c r="C223" s="422"/>
      <c r="D223" s="421"/>
      <c r="E223" s="423"/>
      <c r="F223" s="423" t="s">
        <v>39</v>
      </c>
      <c r="G223" s="423" t="s">
        <v>384</v>
      </c>
      <c r="H223" s="423" t="s">
        <v>59</v>
      </c>
      <c r="I223" s="423" t="s">
        <v>322</v>
      </c>
      <c r="J223" s="464"/>
      <c r="K223" s="464"/>
      <c r="L223" s="462"/>
      <c r="M223" s="46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16"/>
        <v>0</v>
      </c>
      <c r="V223" s="7" t="s">
        <v>50</v>
      </c>
      <c r="W223" s="94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8"/>
    </row>
    <row r="224" spans="1:48" ht="19.5" customHeight="1" x14ac:dyDescent="0.25">
      <c r="A224" s="477"/>
      <c r="B224" s="421"/>
      <c r="C224" s="422"/>
      <c r="D224" s="421"/>
      <c r="E224" s="423"/>
      <c r="F224" s="423"/>
      <c r="G224" s="423"/>
      <c r="H224" s="423"/>
      <c r="I224" s="423"/>
      <c r="J224" s="464"/>
      <c r="K224" s="464"/>
      <c r="L224" s="462"/>
      <c r="M224" s="462"/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f t="shared" si="116"/>
        <v>0</v>
      </c>
      <c r="V224" s="7" t="s">
        <v>51</v>
      </c>
      <c r="W224" s="94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8"/>
    </row>
    <row r="225" spans="1:48" ht="18" customHeight="1" x14ac:dyDescent="0.25">
      <c r="A225" s="477"/>
      <c r="B225" s="421"/>
      <c r="C225" s="422"/>
      <c r="D225" s="421"/>
      <c r="E225" s="423"/>
      <c r="F225" s="423"/>
      <c r="G225" s="423"/>
      <c r="H225" s="423"/>
      <c r="I225" s="423"/>
      <c r="J225" s="464"/>
      <c r="K225" s="464"/>
      <c r="L225" s="462"/>
      <c r="M225" s="462"/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16"/>
        <v>0</v>
      </c>
      <c r="V225" s="7" t="s">
        <v>52</v>
      </c>
      <c r="W225" s="94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8"/>
    </row>
    <row r="226" spans="1:48" ht="17.25" customHeight="1" x14ac:dyDescent="0.25">
      <c r="A226" s="477"/>
      <c r="B226" s="421"/>
      <c r="C226" s="422"/>
      <c r="D226" s="421"/>
      <c r="E226" s="423"/>
      <c r="F226" s="423"/>
      <c r="G226" s="423"/>
      <c r="H226" s="423"/>
      <c r="I226" s="423"/>
      <c r="J226" s="464"/>
      <c r="K226" s="464"/>
      <c r="L226" s="462"/>
      <c r="M226" s="462"/>
      <c r="N226" s="152">
        <f t="shared" ref="N226:T226" si="125">SUM(N221:N225)</f>
        <v>0</v>
      </c>
      <c r="O226" s="152">
        <f t="shared" si="125"/>
        <v>0</v>
      </c>
      <c r="P226" s="152">
        <f t="shared" si="125"/>
        <v>0</v>
      </c>
      <c r="Q226" s="152">
        <f t="shared" si="125"/>
        <v>0</v>
      </c>
      <c r="R226" s="152">
        <f t="shared" si="125"/>
        <v>3.1421899999999998</v>
      </c>
      <c r="S226" s="152">
        <f t="shared" si="125"/>
        <v>1.6693800000000001</v>
      </c>
      <c r="T226" s="152">
        <f t="shared" si="125"/>
        <v>1.6693800000000001</v>
      </c>
      <c r="U226" s="153">
        <f t="shared" si="116"/>
        <v>6.48095</v>
      </c>
      <c r="V226" s="153" t="s">
        <v>11</v>
      </c>
      <c r="W226" s="364">
        <f t="shared" ref="W226:AU226" si="126">SUM(W221:W225)</f>
        <v>3142</v>
      </c>
      <c r="X226" s="152">
        <f t="shared" si="126"/>
        <v>0</v>
      </c>
      <c r="Y226" s="152">
        <f t="shared" si="126"/>
        <v>0</v>
      </c>
      <c r="Z226" s="152">
        <f t="shared" si="126"/>
        <v>0</v>
      </c>
      <c r="AA226" s="152">
        <f t="shared" si="126"/>
        <v>0</v>
      </c>
      <c r="AB226" s="152">
        <f t="shared" si="126"/>
        <v>0</v>
      </c>
      <c r="AC226" s="152">
        <f t="shared" si="126"/>
        <v>0</v>
      </c>
      <c r="AD226" s="152">
        <f t="shared" si="126"/>
        <v>0</v>
      </c>
      <c r="AE226" s="152">
        <f t="shared" si="126"/>
        <v>0</v>
      </c>
      <c r="AF226" s="152">
        <f t="shared" si="126"/>
        <v>0</v>
      </c>
      <c r="AG226" s="152">
        <f t="shared" si="126"/>
        <v>0</v>
      </c>
      <c r="AH226" s="152">
        <f t="shared" si="126"/>
        <v>0</v>
      </c>
      <c r="AI226" s="152">
        <f t="shared" si="126"/>
        <v>0</v>
      </c>
      <c r="AJ226" s="152">
        <f t="shared" si="126"/>
        <v>0</v>
      </c>
      <c r="AK226" s="152">
        <f t="shared" si="126"/>
        <v>0</v>
      </c>
      <c r="AL226" s="152">
        <f t="shared" si="126"/>
        <v>0</v>
      </c>
      <c r="AM226" s="152">
        <f t="shared" si="126"/>
        <v>0</v>
      </c>
      <c r="AN226" s="152">
        <f t="shared" si="126"/>
        <v>0</v>
      </c>
      <c r="AO226" s="152">
        <f t="shared" si="126"/>
        <v>0</v>
      </c>
      <c r="AP226" s="152">
        <f t="shared" si="126"/>
        <v>0</v>
      </c>
      <c r="AQ226" s="152">
        <f t="shared" si="126"/>
        <v>0</v>
      </c>
      <c r="AR226" s="152">
        <f t="shared" si="126"/>
        <v>0</v>
      </c>
      <c r="AS226" s="152">
        <f t="shared" si="126"/>
        <v>0</v>
      </c>
      <c r="AT226" s="152">
        <f t="shared" si="126"/>
        <v>0</v>
      </c>
      <c r="AU226" s="152">
        <f t="shared" si="126"/>
        <v>0</v>
      </c>
      <c r="AV226" s="161"/>
    </row>
    <row r="227" spans="1:48" ht="19.5" customHeight="1" x14ac:dyDescent="0.25">
      <c r="A227" s="477"/>
      <c r="B227" s="421" t="s">
        <v>234</v>
      </c>
      <c r="C227" s="422" t="s">
        <v>91</v>
      </c>
      <c r="D227" s="421" t="s">
        <v>264</v>
      </c>
      <c r="E227" s="423" t="s">
        <v>124</v>
      </c>
      <c r="F227" s="6" t="s">
        <v>18</v>
      </c>
      <c r="G227" s="6" t="s">
        <v>20</v>
      </c>
      <c r="H227" s="6" t="s">
        <v>296</v>
      </c>
      <c r="I227" s="6" t="s">
        <v>296</v>
      </c>
      <c r="J227" s="464">
        <v>2023</v>
      </c>
      <c r="K227" s="464">
        <v>2025</v>
      </c>
      <c r="L227" s="462">
        <v>19.294509999999999</v>
      </c>
      <c r="M227" s="462">
        <f t="shared" ref="M227" si="127">Q232+R232+S232+T232</f>
        <v>19.294509999999999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16"/>
        <v>0</v>
      </c>
      <c r="V227" s="7" t="s">
        <v>3</v>
      </c>
      <c r="W227" s="94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8"/>
    </row>
    <row r="228" spans="1:48" ht="19.5" customHeight="1" x14ac:dyDescent="0.25">
      <c r="A228" s="477"/>
      <c r="B228" s="421"/>
      <c r="C228" s="422"/>
      <c r="D228" s="421"/>
      <c r="E228" s="423"/>
      <c r="F228" s="6" t="s">
        <v>19</v>
      </c>
      <c r="G228" s="6" t="s">
        <v>22</v>
      </c>
      <c r="H228" s="6" t="s">
        <v>296</v>
      </c>
      <c r="I228" s="6" t="s">
        <v>296</v>
      </c>
      <c r="J228" s="464"/>
      <c r="K228" s="464"/>
      <c r="L228" s="462"/>
      <c r="M228" s="462"/>
      <c r="N228" s="5">
        <v>0</v>
      </c>
      <c r="O228" s="5">
        <v>0</v>
      </c>
      <c r="P228" s="5">
        <v>0</v>
      </c>
      <c r="Q228" s="5">
        <v>0</v>
      </c>
      <c r="R228" s="5">
        <v>6.4314999999999998</v>
      </c>
      <c r="S228" s="5">
        <v>6.4314999999999998</v>
      </c>
      <c r="T228" s="5">
        <v>6.4315100000000003</v>
      </c>
      <c r="U228" s="5">
        <f t="shared" si="116"/>
        <v>19.294509999999999</v>
      </c>
      <c r="V228" s="5" t="s">
        <v>8</v>
      </c>
      <c r="W228" s="94">
        <v>6432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8"/>
    </row>
    <row r="229" spans="1:48" ht="19.5" customHeight="1" x14ac:dyDescent="0.25">
      <c r="A229" s="477"/>
      <c r="B229" s="421"/>
      <c r="C229" s="422"/>
      <c r="D229" s="421"/>
      <c r="E229" s="423"/>
      <c r="F229" s="423" t="s">
        <v>39</v>
      </c>
      <c r="G229" s="423" t="s">
        <v>21</v>
      </c>
      <c r="H229" s="485" t="s">
        <v>296</v>
      </c>
      <c r="I229" s="423" t="s">
        <v>305</v>
      </c>
      <c r="J229" s="464"/>
      <c r="K229" s="464"/>
      <c r="L229" s="462"/>
      <c r="M229" s="46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16"/>
        <v>0</v>
      </c>
      <c r="V229" s="7" t="s">
        <v>50</v>
      </c>
      <c r="W229" s="94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8"/>
    </row>
    <row r="230" spans="1:48" ht="19.5" customHeight="1" x14ac:dyDescent="0.25">
      <c r="A230" s="477"/>
      <c r="B230" s="421"/>
      <c r="C230" s="422"/>
      <c r="D230" s="421"/>
      <c r="E230" s="423"/>
      <c r="F230" s="423"/>
      <c r="G230" s="423"/>
      <c r="H230" s="486"/>
      <c r="I230" s="423"/>
      <c r="J230" s="464"/>
      <c r="K230" s="464"/>
      <c r="L230" s="462"/>
      <c r="M230" s="462"/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f t="shared" si="116"/>
        <v>0</v>
      </c>
      <c r="V230" s="7" t="s">
        <v>51</v>
      </c>
      <c r="W230" s="94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8"/>
    </row>
    <row r="231" spans="1:48" ht="18" customHeight="1" x14ac:dyDescent="0.25">
      <c r="A231" s="477"/>
      <c r="B231" s="421"/>
      <c r="C231" s="422"/>
      <c r="D231" s="421"/>
      <c r="E231" s="423"/>
      <c r="F231" s="423"/>
      <c r="G231" s="423"/>
      <c r="H231" s="486"/>
      <c r="I231" s="423"/>
      <c r="J231" s="464"/>
      <c r="K231" s="464"/>
      <c r="L231" s="462"/>
      <c r="M231" s="462"/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16"/>
        <v>0</v>
      </c>
      <c r="V231" s="7" t="s">
        <v>52</v>
      </c>
      <c r="W231" s="94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8"/>
    </row>
    <row r="232" spans="1:48" ht="17.25" customHeight="1" x14ac:dyDescent="0.25">
      <c r="A232" s="478"/>
      <c r="B232" s="421"/>
      <c r="C232" s="422"/>
      <c r="D232" s="421"/>
      <c r="E232" s="423"/>
      <c r="F232" s="423"/>
      <c r="G232" s="423"/>
      <c r="H232" s="487"/>
      <c r="I232" s="423"/>
      <c r="J232" s="464"/>
      <c r="K232" s="464"/>
      <c r="L232" s="462"/>
      <c r="M232" s="462"/>
      <c r="N232" s="152">
        <f t="shared" ref="N232:T232" si="128">SUM(N227:N231)</f>
        <v>0</v>
      </c>
      <c r="O232" s="152">
        <f t="shared" si="128"/>
        <v>0</v>
      </c>
      <c r="P232" s="152">
        <f t="shared" si="128"/>
        <v>0</v>
      </c>
      <c r="Q232" s="152">
        <f t="shared" si="128"/>
        <v>0</v>
      </c>
      <c r="R232" s="152">
        <f t="shared" si="128"/>
        <v>6.4314999999999998</v>
      </c>
      <c r="S232" s="152">
        <f t="shared" si="128"/>
        <v>6.4314999999999998</v>
      </c>
      <c r="T232" s="152">
        <f t="shared" si="128"/>
        <v>6.4315100000000003</v>
      </c>
      <c r="U232" s="153">
        <f t="shared" si="116"/>
        <v>19.294509999999999</v>
      </c>
      <c r="V232" s="153" t="s">
        <v>11</v>
      </c>
      <c r="W232" s="364">
        <f t="shared" ref="W232:AU232" si="129">SUM(W227:W231)</f>
        <v>6432</v>
      </c>
      <c r="X232" s="152">
        <f t="shared" si="129"/>
        <v>0</v>
      </c>
      <c r="Y232" s="152">
        <f t="shared" si="129"/>
        <v>0</v>
      </c>
      <c r="Z232" s="152">
        <f t="shared" si="129"/>
        <v>0</v>
      </c>
      <c r="AA232" s="152">
        <f t="shared" si="129"/>
        <v>0</v>
      </c>
      <c r="AB232" s="152">
        <f t="shared" si="129"/>
        <v>0</v>
      </c>
      <c r="AC232" s="152">
        <f t="shared" si="129"/>
        <v>0</v>
      </c>
      <c r="AD232" s="152">
        <f t="shared" si="129"/>
        <v>0</v>
      </c>
      <c r="AE232" s="152">
        <f t="shared" si="129"/>
        <v>0</v>
      </c>
      <c r="AF232" s="152">
        <f t="shared" si="129"/>
        <v>0</v>
      </c>
      <c r="AG232" s="152">
        <f t="shared" si="129"/>
        <v>0</v>
      </c>
      <c r="AH232" s="152">
        <f t="shared" si="129"/>
        <v>0</v>
      </c>
      <c r="AI232" s="152">
        <f t="shared" si="129"/>
        <v>0</v>
      </c>
      <c r="AJ232" s="152">
        <f t="shared" si="129"/>
        <v>0</v>
      </c>
      <c r="AK232" s="152">
        <f t="shared" si="129"/>
        <v>0</v>
      </c>
      <c r="AL232" s="152">
        <f t="shared" si="129"/>
        <v>0</v>
      </c>
      <c r="AM232" s="152">
        <f t="shared" si="129"/>
        <v>0</v>
      </c>
      <c r="AN232" s="152">
        <f t="shared" si="129"/>
        <v>0</v>
      </c>
      <c r="AO232" s="152">
        <f t="shared" si="129"/>
        <v>0</v>
      </c>
      <c r="AP232" s="152">
        <f t="shared" si="129"/>
        <v>0</v>
      </c>
      <c r="AQ232" s="152">
        <f t="shared" si="129"/>
        <v>0</v>
      </c>
      <c r="AR232" s="152">
        <f t="shared" si="129"/>
        <v>0</v>
      </c>
      <c r="AS232" s="152">
        <f t="shared" si="129"/>
        <v>0</v>
      </c>
      <c r="AT232" s="152">
        <f t="shared" si="129"/>
        <v>0</v>
      </c>
      <c r="AU232" s="152">
        <f t="shared" si="129"/>
        <v>0</v>
      </c>
      <c r="AV232" s="161"/>
    </row>
    <row r="233" spans="1:48" ht="15.75" customHeight="1" x14ac:dyDescent="0.25">
      <c r="A233" s="414" t="s">
        <v>166</v>
      </c>
      <c r="B233" s="415"/>
      <c r="C233" s="415"/>
      <c r="D233" s="415"/>
      <c r="E233" s="415"/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  <c r="U233" s="415"/>
      <c r="V233" s="415"/>
      <c r="W233" s="622"/>
      <c r="X233" s="622"/>
      <c r="Y233" s="622"/>
      <c r="Z233" s="622"/>
      <c r="AA233" s="622"/>
      <c r="AB233" s="622"/>
      <c r="AC233" s="622"/>
      <c r="AD233" s="622"/>
      <c r="AE233" s="622"/>
      <c r="AF233" s="622"/>
      <c r="AG233" s="622"/>
      <c r="AH233" s="622"/>
      <c r="AI233" s="622"/>
      <c r="AJ233" s="622"/>
      <c r="AK233" s="622"/>
      <c r="AL233" s="622"/>
      <c r="AM233" s="622"/>
      <c r="AN233" s="622"/>
      <c r="AO233" s="622"/>
      <c r="AP233" s="622"/>
      <c r="AQ233" s="622"/>
      <c r="AR233" s="622"/>
      <c r="AS233" s="622"/>
      <c r="AT233" s="622"/>
      <c r="AU233" s="622"/>
      <c r="AV233" s="623"/>
    </row>
    <row r="234" spans="1:48" ht="19.5" customHeight="1" x14ac:dyDescent="0.25">
      <c r="A234" s="472"/>
      <c r="B234" s="421" t="s">
        <v>235</v>
      </c>
      <c r="C234" s="422" t="s">
        <v>95</v>
      </c>
      <c r="D234" s="421" t="s">
        <v>264</v>
      </c>
      <c r="E234" s="423" t="s">
        <v>135</v>
      </c>
      <c r="F234" s="6" t="s">
        <v>18</v>
      </c>
      <c r="G234" s="6" t="s">
        <v>20</v>
      </c>
      <c r="H234" s="6" t="s">
        <v>296</v>
      </c>
      <c r="I234" s="6" t="s">
        <v>296</v>
      </c>
      <c r="J234" s="464">
        <v>2023</v>
      </c>
      <c r="K234" s="464">
        <v>2023</v>
      </c>
      <c r="L234" s="462">
        <v>31.716370000000001</v>
      </c>
      <c r="M234" s="462">
        <f>Q239+R239+S239+T239</f>
        <v>31.716370000000001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ref="U234:U246" si="130">SUM(N234:T234)</f>
        <v>0</v>
      </c>
      <c r="V234" s="7" t="s">
        <v>3</v>
      </c>
      <c r="W234" s="94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8"/>
    </row>
    <row r="235" spans="1:48" ht="19.5" customHeight="1" x14ac:dyDescent="0.25">
      <c r="A235" s="473"/>
      <c r="B235" s="421"/>
      <c r="C235" s="422"/>
      <c r="D235" s="421"/>
      <c r="E235" s="423"/>
      <c r="F235" s="6" t="s">
        <v>19</v>
      </c>
      <c r="G235" s="6" t="s">
        <v>22</v>
      </c>
      <c r="H235" s="6" t="s">
        <v>296</v>
      </c>
      <c r="I235" s="6" t="s">
        <v>296</v>
      </c>
      <c r="J235" s="464"/>
      <c r="K235" s="464"/>
      <c r="L235" s="462"/>
      <c r="M235" s="462"/>
      <c r="N235" s="5">
        <v>0</v>
      </c>
      <c r="O235" s="5">
        <v>0</v>
      </c>
      <c r="P235" s="5">
        <v>0</v>
      </c>
      <c r="Q235" s="5">
        <v>0</v>
      </c>
      <c r="R235" s="5">
        <v>31.716370000000001</v>
      </c>
      <c r="S235" s="5">
        <v>0</v>
      </c>
      <c r="T235" s="5">
        <v>0</v>
      </c>
      <c r="U235" s="5">
        <f t="shared" si="130"/>
        <v>31.716370000000001</v>
      </c>
      <c r="V235" s="5" t="s">
        <v>8</v>
      </c>
      <c r="W235" s="94">
        <v>31716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8"/>
    </row>
    <row r="236" spans="1:48" ht="19.5" customHeight="1" x14ac:dyDescent="0.25">
      <c r="A236" s="473"/>
      <c r="B236" s="421"/>
      <c r="C236" s="422"/>
      <c r="D236" s="421"/>
      <c r="E236" s="423"/>
      <c r="F236" s="423" t="s">
        <v>39</v>
      </c>
      <c r="G236" s="423" t="s">
        <v>21</v>
      </c>
      <c r="H236" s="423" t="s">
        <v>365</v>
      </c>
      <c r="I236" s="423" t="s">
        <v>323</v>
      </c>
      <c r="J236" s="464"/>
      <c r="K236" s="464"/>
      <c r="L236" s="462"/>
      <c r="M236" s="462"/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f t="shared" si="130"/>
        <v>0</v>
      </c>
      <c r="V236" s="7" t="s">
        <v>50</v>
      </c>
      <c r="W236" s="94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8"/>
    </row>
    <row r="237" spans="1:48" ht="19.5" customHeight="1" x14ac:dyDescent="0.25">
      <c r="A237" s="473"/>
      <c r="B237" s="421"/>
      <c r="C237" s="422"/>
      <c r="D237" s="421"/>
      <c r="E237" s="423"/>
      <c r="F237" s="423"/>
      <c r="G237" s="423"/>
      <c r="H237" s="423"/>
      <c r="I237" s="423"/>
      <c r="J237" s="464"/>
      <c r="K237" s="464"/>
      <c r="L237" s="462"/>
      <c r="M237" s="462"/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f t="shared" si="130"/>
        <v>0</v>
      </c>
      <c r="V237" s="7" t="s">
        <v>51</v>
      </c>
      <c r="W237" s="94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8"/>
    </row>
    <row r="238" spans="1:48" ht="18" customHeight="1" x14ac:dyDescent="0.25">
      <c r="A238" s="473"/>
      <c r="B238" s="421"/>
      <c r="C238" s="422"/>
      <c r="D238" s="421"/>
      <c r="E238" s="423"/>
      <c r="F238" s="423"/>
      <c r="G238" s="423"/>
      <c r="H238" s="423"/>
      <c r="I238" s="423"/>
      <c r="J238" s="464"/>
      <c r="K238" s="464"/>
      <c r="L238" s="462"/>
      <c r="M238" s="462"/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si="130"/>
        <v>0</v>
      </c>
      <c r="V238" s="7" t="s">
        <v>52</v>
      </c>
      <c r="W238" s="94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8"/>
    </row>
    <row r="239" spans="1:48" ht="17.25" customHeight="1" x14ac:dyDescent="0.25">
      <c r="A239" s="473"/>
      <c r="B239" s="421"/>
      <c r="C239" s="422"/>
      <c r="D239" s="421"/>
      <c r="E239" s="423"/>
      <c r="F239" s="423"/>
      <c r="G239" s="423"/>
      <c r="H239" s="423"/>
      <c r="I239" s="423"/>
      <c r="J239" s="464"/>
      <c r="K239" s="464"/>
      <c r="L239" s="462"/>
      <c r="M239" s="462"/>
      <c r="N239" s="152">
        <f t="shared" ref="N239:T239" si="131">SUM(N234:N238)</f>
        <v>0</v>
      </c>
      <c r="O239" s="152">
        <f t="shared" si="131"/>
        <v>0</v>
      </c>
      <c r="P239" s="152">
        <f t="shared" si="131"/>
        <v>0</v>
      </c>
      <c r="Q239" s="152">
        <f t="shared" si="131"/>
        <v>0</v>
      </c>
      <c r="R239" s="152">
        <f t="shared" si="131"/>
        <v>31.716370000000001</v>
      </c>
      <c r="S239" s="152">
        <f t="shared" si="131"/>
        <v>0</v>
      </c>
      <c r="T239" s="152">
        <f t="shared" si="131"/>
        <v>0</v>
      </c>
      <c r="U239" s="153">
        <f t="shared" si="130"/>
        <v>31.716370000000001</v>
      </c>
      <c r="V239" s="153" t="s">
        <v>11</v>
      </c>
      <c r="W239" s="364">
        <f t="shared" ref="W239:AU239" si="132">SUM(W234:W238)</f>
        <v>31716</v>
      </c>
      <c r="X239" s="152">
        <f t="shared" si="132"/>
        <v>0</v>
      </c>
      <c r="Y239" s="152">
        <f t="shared" si="132"/>
        <v>0</v>
      </c>
      <c r="Z239" s="152">
        <f t="shared" si="132"/>
        <v>0</v>
      </c>
      <c r="AA239" s="152">
        <f t="shared" si="132"/>
        <v>0</v>
      </c>
      <c r="AB239" s="152">
        <f t="shared" si="132"/>
        <v>0</v>
      </c>
      <c r="AC239" s="152">
        <f t="shared" si="132"/>
        <v>0</v>
      </c>
      <c r="AD239" s="152">
        <f t="shared" si="132"/>
        <v>0</v>
      </c>
      <c r="AE239" s="152">
        <f t="shared" si="132"/>
        <v>0</v>
      </c>
      <c r="AF239" s="152">
        <f t="shared" si="132"/>
        <v>0</v>
      </c>
      <c r="AG239" s="152">
        <f t="shared" si="132"/>
        <v>0</v>
      </c>
      <c r="AH239" s="152">
        <f t="shared" si="132"/>
        <v>0</v>
      </c>
      <c r="AI239" s="152">
        <f t="shared" si="132"/>
        <v>0</v>
      </c>
      <c r="AJ239" s="152">
        <f t="shared" si="132"/>
        <v>0</v>
      </c>
      <c r="AK239" s="152">
        <f t="shared" si="132"/>
        <v>0</v>
      </c>
      <c r="AL239" s="152">
        <f t="shared" si="132"/>
        <v>0</v>
      </c>
      <c r="AM239" s="152">
        <f t="shared" si="132"/>
        <v>0</v>
      </c>
      <c r="AN239" s="152">
        <f t="shared" si="132"/>
        <v>0</v>
      </c>
      <c r="AO239" s="152">
        <f t="shared" si="132"/>
        <v>0</v>
      </c>
      <c r="AP239" s="152">
        <f t="shared" si="132"/>
        <v>0</v>
      </c>
      <c r="AQ239" s="152">
        <f t="shared" si="132"/>
        <v>0</v>
      </c>
      <c r="AR239" s="152">
        <f t="shared" si="132"/>
        <v>0</v>
      </c>
      <c r="AS239" s="152">
        <f t="shared" si="132"/>
        <v>0</v>
      </c>
      <c r="AT239" s="152">
        <f t="shared" si="132"/>
        <v>0</v>
      </c>
      <c r="AU239" s="152">
        <f t="shared" si="132"/>
        <v>0</v>
      </c>
      <c r="AV239" s="161"/>
    </row>
    <row r="240" spans="1:48" ht="19.5" customHeight="1" x14ac:dyDescent="0.25">
      <c r="A240" s="473"/>
      <c r="B240" s="421" t="s">
        <v>236</v>
      </c>
      <c r="C240" s="422" t="s">
        <v>96</v>
      </c>
      <c r="D240" s="421" t="s">
        <v>264</v>
      </c>
      <c r="E240" s="423" t="s">
        <v>136</v>
      </c>
      <c r="F240" s="6" t="s">
        <v>18</v>
      </c>
      <c r="G240" s="6" t="s">
        <v>20</v>
      </c>
      <c r="H240" s="6" t="s">
        <v>296</v>
      </c>
      <c r="I240" s="6" t="s">
        <v>296</v>
      </c>
      <c r="J240" s="464">
        <v>2023</v>
      </c>
      <c r="K240" s="464">
        <v>2025</v>
      </c>
      <c r="L240" s="462">
        <v>43.993279999999999</v>
      </c>
      <c r="M240" s="462">
        <f>Q246+R246+S246+T246</f>
        <v>43.993279999999999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30"/>
        <v>0</v>
      </c>
      <c r="V240" s="7" t="s">
        <v>3</v>
      </c>
      <c r="W240" s="94">
        <v>0</v>
      </c>
      <c r="X240" s="5">
        <f>X241</f>
        <v>3</v>
      </c>
      <c r="Y240" s="5">
        <f t="shared" ref="Y240:AR240" si="133">Y241</f>
        <v>0</v>
      </c>
      <c r="Z240" s="5">
        <f t="shared" si="133"/>
        <v>0</v>
      </c>
      <c r="AA240" s="5">
        <f t="shared" si="133"/>
        <v>3</v>
      </c>
      <c r="AB240" s="5">
        <f t="shared" si="133"/>
        <v>3</v>
      </c>
      <c r="AC240" s="5">
        <f t="shared" si="133"/>
        <v>0</v>
      </c>
      <c r="AD240" s="5">
        <f t="shared" si="133"/>
        <v>0</v>
      </c>
      <c r="AE240" s="5">
        <f t="shared" si="133"/>
        <v>0</v>
      </c>
      <c r="AF240" s="5">
        <f t="shared" si="133"/>
        <v>0</v>
      </c>
      <c r="AG240" s="5">
        <f t="shared" si="133"/>
        <v>3</v>
      </c>
      <c r="AH240" s="5">
        <f t="shared" si="133"/>
        <v>0</v>
      </c>
      <c r="AI240" s="5">
        <f t="shared" si="133"/>
        <v>3</v>
      </c>
      <c r="AJ240" s="5">
        <f t="shared" si="133"/>
        <v>0</v>
      </c>
      <c r="AK240" s="5">
        <f t="shared" si="133"/>
        <v>0</v>
      </c>
      <c r="AL240" s="5">
        <f t="shared" si="133"/>
        <v>0</v>
      </c>
      <c r="AM240" s="5">
        <f t="shared" si="133"/>
        <v>0</v>
      </c>
      <c r="AN240" s="5">
        <f t="shared" si="133"/>
        <v>0</v>
      </c>
      <c r="AO240" s="5">
        <f t="shared" si="133"/>
        <v>0</v>
      </c>
      <c r="AP240" s="5">
        <f t="shared" si="133"/>
        <v>0</v>
      </c>
      <c r="AQ240" s="5">
        <f t="shared" si="133"/>
        <v>0</v>
      </c>
      <c r="AR240" s="5">
        <f t="shared" si="133"/>
        <v>0</v>
      </c>
      <c r="AS240" s="5">
        <v>0</v>
      </c>
      <c r="AT240" s="5">
        <v>0</v>
      </c>
      <c r="AU240" s="5">
        <v>0</v>
      </c>
      <c r="AV240" s="8"/>
    </row>
    <row r="241" spans="1:48" s="276" customFormat="1" ht="33" hidden="1" customHeight="1" x14ac:dyDescent="0.2">
      <c r="A241" s="473"/>
      <c r="B241" s="421"/>
      <c r="C241" s="422"/>
      <c r="D241" s="421"/>
      <c r="E241" s="423"/>
      <c r="F241" s="273"/>
      <c r="G241" s="273"/>
      <c r="H241" s="273"/>
      <c r="I241" s="273"/>
      <c r="J241" s="464"/>
      <c r="K241" s="464"/>
      <c r="L241" s="462"/>
      <c r="M241" s="462"/>
      <c r="N241" s="274"/>
      <c r="O241" s="274"/>
      <c r="P241" s="274"/>
      <c r="Q241" s="274"/>
      <c r="R241" s="274"/>
      <c r="S241" s="274"/>
      <c r="T241" s="274"/>
      <c r="U241" s="274"/>
      <c r="V241" s="280" t="s">
        <v>1055</v>
      </c>
      <c r="W241" s="275"/>
      <c r="X241" s="274">
        <f>AB241</f>
        <v>3</v>
      </c>
      <c r="Y241" s="274"/>
      <c r="Z241" s="274"/>
      <c r="AA241" s="274">
        <f>AB241</f>
        <v>3</v>
      </c>
      <c r="AB241" s="274">
        <v>3</v>
      </c>
      <c r="AC241" s="274"/>
      <c r="AD241" s="274"/>
      <c r="AE241" s="274"/>
      <c r="AF241" s="274"/>
      <c r="AG241" s="274">
        <f>AI241</f>
        <v>3</v>
      </c>
      <c r="AH241" s="274"/>
      <c r="AI241" s="274">
        <v>3</v>
      </c>
      <c r="AJ241" s="274"/>
      <c r="AK241" s="274"/>
      <c r="AL241" s="274"/>
      <c r="AM241" s="274"/>
      <c r="AN241" s="274"/>
      <c r="AO241" s="274"/>
      <c r="AP241" s="274"/>
      <c r="AQ241" s="274"/>
      <c r="AR241" s="274"/>
      <c r="AS241" s="274"/>
      <c r="AT241" s="274"/>
      <c r="AU241" s="274"/>
      <c r="AV241" s="348"/>
    </row>
    <row r="242" spans="1:48" ht="19.5" customHeight="1" x14ac:dyDescent="0.25">
      <c r="A242" s="473"/>
      <c r="B242" s="421"/>
      <c r="C242" s="422"/>
      <c r="D242" s="421"/>
      <c r="E242" s="423"/>
      <c r="F242" s="6" t="s">
        <v>19</v>
      </c>
      <c r="G242" s="6" t="s">
        <v>22</v>
      </c>
      <c r="H242" s="6" t="s">
        <v>296</v>
      </c>
      <c r="I242" s="6" t="s">
        <v>296</v>
      </c>
      <c r="J242" s="464"/>
      <c r="K242" s="464"/>
      <c r="L242" s="462"/>
      <c r="M242" s="46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30"/>
        <v>0</v>
      </c>
      <c r="V242" s="5" t="s">
        <v>8</v>
      </c>
      <c r="W242" s="94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8"/>
    </row>
    <row r="243" spans="1:48" ht="19.5" customHeight="1" x14ac:dyDescent="0.25">
      <c r="A243" s="473"/>
      <c r="B243" s="421"/>
      <c r="C243" s="422"/>
      <c r="D243" s="421"/>
      <c r="E243" s="423"/>
      <c r="F243" s="423" t="s">
        <v>39</v>
      </c>
      <c r="G243" s="423" t="s">
        <v>21</v>
      </c>
      <c r="H243" s="423" t="s">
        <v>365</v>
      </c>
      <c r="I243" s="423" t="s">
        <v>323</v>
      </c>
      <c r="J243" s="464"/>
      <c r="K243" s="464"/>
      <c r="L243" s="462"/>
      <c r="M243" s="462"/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f t="shared" si="130"/>
        <v>0</v>
      </c>
      <c r="V243" s="7" t="s">
        <v>50</v>
      </c>
      <c r="W243" s="94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8"/>
    </row>
    <row r="244" spans="1:48" ht="19.5" customHeight="1" x14ac:dyDescent="0.25">
      <c r="A244" s="473"/>
      <c r="B244" s="421"/>
      <c r="C244" s="422"/>
      <c r="D244" s="421"/>
      <c r="E244" s="423"/>
      <c r="F244" s="423"/>
      <c r="G244" s="423"/>
      <c r="H244" s="423"/>
      <c r="I244" s="423"/>
      <c r="J244" s="464"/>
      <c r="K244" s="464"/>
      <c r="L244" s="462"/>
      <c r="M244" s="462"/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30"/>
        <v>0</v>
      </c>
      <c r="V244" s="7" t="s">
        <v>51</v>
      </c>
      <c r="W244" s="94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8"/>
    </row>
    <row r="245" spans="1:48" ht="18" customHeight="1" x14ac:dyDescent="0.25">
      <c r="A245" s="473"/>
      <c r="B245" s="421"/>
      <c r="C245" s="422"/>
      <c r="D245" s="421"/>
      <c r="E245" s="423"/>
      <c r="F245" s="423"/>
      <c r="G245" s="423"/>
      <c r="H245" s="423"/>
      <c r="I245" s="423"/>
      <c r="J245" s="464"/>
      <c r="K245" s="464"/>
      <c r="L245" s="462"/>
      <c r="M245" s="462"/>
      <c r="N245" s="5">
        <v>0</v>
      </c>
      <c r="O245" s="5">
        <v>0</v>
      </c>
      <c r="P245" s="5">
        <v>0</v>
      </c>
      <c r="Q245" s="5">
        <v>0</v>
      </c>
      <c r="R245" s="5">
        <v>3.6932800000000001</v>
      </c>
      <c r="S245" s="5">
        <v>40.299999999999997</v>
      </c>
      <c r="T245" s="5">
        <v>0</v>
      </c>
      <c r="U245" s="5">
        <f t="shared" si="130"/>
        <v>43.993279999999999</v>
      </c>
      <c r="V245" s="7" t="s">
        <v>52</v>
      </c>
      <c r="W245" s="94">
        <v>3693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8"/>
    </row>
    <row r="246" spans="1:48" ht="17.25" customHeight="1" x14ac:dyDescent="0.25">
      <c r="A246" s="474"/>
      <c r="B246" s="421"/>
      <c r="C246" s="422"/>
      <c r="D246" s="421"/>
      <c r="E246" s="423"/>
      <c r="F246" s="423"/>
      <c r="G246" s="423"/>
      <c r="H246" s="423"/>
      <c r="I246" s="423"/>
      <c r="J246" s="464"/>
      <c r="K246" s="464"/>
      <c r="L246" s="462"/>
      <c r="M246" s="462"/>
      <c r="N246" s="152">
        <f t="shared" ref="N246:T246" si="134">SUM(N240:N245)</f>
        <v>0</v>
      </c>
      <c r="O246" s="152">
        <f t="shared" si="134"/>
        <v>0</v>
      </c>
      <c r="P246" s="152">
        <f t="shared" si="134"/>
        <v>0</v>
      </c>
      <c r="Q246" s="152">
        <f t="shared" si="134"/>
        <v>0</v>
      </c>
      <c r="R246" s="152">
        <f t="shared" si="134"/>
        <v>3.6932800000000001</v>
      </c>
      <c r="S246" s="152">
        <f t="shared" si="134"/>
        <v>40.299999999999997</v>
      </c>
      <c r="T246" s="152">
        <f t="shared" si="134"/>
        <v>0</v>
      </c>
      <c r="U246" s="153">
        <f t="shared" si="130"/>
        <v>43.993279999999999</v>
      </c>
      <c r="V246" s="153" t="s">
        <v>11</v>
      </c>
      <c r="W246" s="364">
        <f t="shared" ref="W246" si="135">SUM(W240:W245)</f>
        <v>3693</v>
      </c>
      <c r="X246" s="152">
        <f>X245+X240</f>
        <v>3</v>
      </c>
      <c r="Y246" s="152">
        <f t="shared" ref="Y246:AU246" si="136">Y245+Y240</f>
        <v>0</v>
      </c>
      <c r="Z246" s="152">
        <f t="shared" si="136"/>
        <v>0</v>
      </c>
      <c r="AA246" s="152">
        <f t="shared" si="136"/>
        <v>3</v>
      </c>
      <c r="AB246" s="152">
        <f t="shared" si="136"/>
        <v>3</v>
      </c>
      <c r="AC246" s="152">
        <f t="shared" si="136"/>
        <v>0</v>
      </c>
      <c r="AD246" s="152">
        <f t="shared" si="136"/>
        <v>0</v>
      </c>
      <c r="AE246" s="152">
        <f t="shared" si="136"/>
        <v>0</v>
      </c>
      <c r="AF246" s="152">
        <f t="shared" si="136"/>
        <v>0</v>
      </c>
      <c r="AG246" s="152">
        <f t="shared" si="136"/>
        <v>3</v>
      </c>
      <c r="AH246" s="152">
        <f t="shared" si="136"/>
        <v>0</v>
      </c>
      <c r="AI246" s="152">
        <f t="shared" si="136"/>
        <v>3</v>
      </c>
      <c r="AJ246" s="152">
        <f t="shared" si="136"/>
        <v>0</v>
      </c>
      <c r="AK246" s="152">
        <f t="shared" si="136"/>
        <v>0</v>
      </c>
      <c r="AL246" s="152">
        <f t="shared" si="136"/>
        <v>0</v>
      </c>
      <c r="AM246" s="152">
        <f t="shared" si="136"/>
        <v>0</v>
      </c>
      <c r="AN246" s="152">
        <f t="shared" si="136"/>
        <v>0</v>
      </c>
      <c r="AO246" s="152">
        <f t="shared" si="136"/>
        <v>0</v>
      </c>
      <c r="AP246" s="152">
        <f t="shared" si="136"/>
        <v>0</v>
      </c>
      <c r="AQ246" s="152">
        <f t="shared" si="136"/>
        <v>0</v>
      </c>
      <c r="AR246" s="152">
        <f t="shared" si="136"/>
        <v>0</v>
      </c>
      <c r="AS246" s="152">
        <f t="shared" si="136"/>
        <v>0</v>
      </c>
      <c r="AT246" s="152">
        <f t="shared" si="136"/>
        <v>0</v>
      </c>
      <c r="AU246" s="152">
        <f t="shared" si="136"/>
        <v>0</v>
      </c>
      <c r="AV246" s="161"/>
    </row>
    <row r="247" spans="1:48" ht="15.75" customHeight="1" x14ac:dyDescent="0.25">
      <c r="A247" s="414" t="s">
        <v>167</v>
      </c>
      <c r="B247" s="415"/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415"/>
      <c r="T247" s="415"/>
      <c r="U247" s="415"/>
      <c r="V247" s="415"/>
      <c r="W247" s="622"/>
      <c r="X247" s="622"/>
      <c r="Y247" s="622"/>
      <c r="Z247" s="622"/>
      <c r="AA247" s="622"/>
      <c r="AB247" s="622"/>
      <c r="AC247" s="622"/>
      <c r="AD247" s="622"/>
      <c r="AE247" s="622"/>
      <c r="AF247" s="622"/>
      <c r="AG247" s="622"/>
      <c r="AH247" s="622"/>
      <c r="AI247" s="622"/>
      <c r="AJ247" s="622"/>
      <c r="AK247" s="622"/>
      <c r="AL247" s="622"/>
      <c r="AM247" s="622"/>
      <c r="AN247" s="622"/>
      <c r="AO247" s="622"/>
      <c r="AP247" s="622"/>
      <c r="AQ247" s="622"/>
      <c r="AR247" s="622"/>
      <c r="AS247" s="622"/>
      <c r="AT247" s="622"/>
      <c r="AU247" s="622"/>
      <c r="AV247" s="623"/>
    </row>
    <row r="248" spans="1:48" ht="19.5" customHeight="1" x14ac:dyDescent="0.25">
      <c r="A248" s="472"/>
      <c r="B248" s="421" t="s">
        <v>237</v>
      </c>
      <c r="C248" s="422" t="s">
        <v>97</v>
      </c>
      <c r="D248" s="421" t="s">
        <v>264</v>
      </c>
      <c r="E248" s="423" t="s">
        <v>137</v>
      </c>
      <c r="F248" s="6" t="s">
        <v>18</v>
      </c>
      <c r="G248" s="6" t="s">
        <v>20</v>
      </c>
      <c r="H248" s="6" t="s">
        <v>296</v>
      </c>
      <c r="I248" s="6" t="s">
        <v>296</v>
      </c>
      <c r="J248" s="464">
        <v>2023</v>
      </c>
      <c r="K248" s="464">
        <v>2024</v>
      </c>
      <c r="L248" s="462">
        <v>1.6612899999999999</v>
      </c>
      <c r="M248" s="462">
        <f>Q253+R253+S253+T253</f>
        <v>1.6613000000000002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ref="U248:U253" si="137">SUM(N248:T248)</f>
        <v>0</v>
      </c>
      <c r="V248" s="7" t="s">
        <v>3</v>
      </c>
      <c r="W248" s="94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8"/>
    </row>
    <row r="249" spans="1:48" ht="19.5" customHeight="1" x14ac:dyDescent="0.25">
      <c r="A249" s="473"/>
      <c r="B249" s="421"/>
      <c r="C249" s="422"/>
      <c r="D249" s="421"/>
      <c r="E249" s="423"/>
      <c r="F249" s="6" t="s">
        <v>19</v>
      </c>
      <c r="G249" s="6" t="s">
        <v>22</v>
      </c>
      <c r="H249" s="6" t="s">
        <v>296</v>
      </c>
      <c r="I249" s="6" t="s">
        <v>296</v>
      </c>
      <c r="J249" s="464"/>
      <c r="K249" s="464"/>
      <c r="L249" s="462"/>
      <c r="M249" s="462"/>
      <c r="N249" s="5">
        <v>0</v>
      </c>
      <c r="O249" s="5">
        <v>0</v>
      </c>
      <c r="P249" s="5">
        <v>0</v>
      </c>
      <c r="Q249" s="5">
        <v>0</v>
      </c>
      <c r="R249" s="5">
        <v>0.65</v>
      </c>
      <c r="S249" s="5">
        <v>0.50565000000000004</v>
      </c>
      <c r="T249" s="5">
        <v>0.50565000000000004</v>
      </c>
      <c r="U249" s="5">
        <f t="shared" si="137"/>
        <v>1.6613000000000002</v>
      </c>
      <c r="V249" s="5" t="s">
        <v>8</v>
      </c>
      <c r="W249" s="94">
        <v>650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8"/>
    </row>
    <row r="250" spans="1:48" ht="19.5" customHeight="1" x14ac:dyDescent="0.25">
      <c r="A250" s="473"/>
      <c r="B250" s="421"/>
      <c r="C250" s="422"/>
      <c r="D250" s="421"/>
      <c r="E250" s="423"/>
      <c r="F250" s="423" t="s">
        <v>39</v>
      </c>
      <c r="G250" s="423" t="s">
        <v>384</v>
      </c>
      <c r="H250" s="423" t="s">
        <v>385</v>
      </c>
      <c r="I250" s="423" t="s">
        <v>386</v>
      </c>
      <c r="J250" s="464"/>
      <c r="K250" s="464"/>
      <c r="L250" s="462"/>
      <c r="M250" s="462"/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f t="shared" si="137"/>
        <v>0</v>
      </c>
      <c r="V250" s="7" t="s">
        <v>50</v>
      </c>
      <c r="W250" s="94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8"/>
    </row>
    <row r="251" spans="1:48" ht="19.5" customHeight="1" x14ac:dyDescent="0.25">
      <c r="A251" s="473"/>
      <c r="B251" s="421"/>
      <c r="C251" s="422"/>
      <c r="D251" s="421"/>
      <c r="E251" s="423"/>
      <c r="F251" s="423"/>
      <c r="G251" s="423"/>
      <c r="H251" s="423"/>
      <c r="I251" s="423"/>
      <c r="J251" s="464"/>
      <c r="K251" s="464"/>
      <c r="L251" s="462"/>
      <c r="M251" s="462"/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f t="shared" si="137"/>
        <v>0</v>
      </c>
      <c r="V251" s="7" t="s">
        <v>51</v>
      </c>
      <c r="W251" s="94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8"/>
    </row>
    <row r="252" spans="1:48" ht="18" customHeight="1" x14ac:dyDescent="0.25">
      <c r="A252" s="473"/>
      <c r="B252" s="421"/>
      <c r="C252" s="422"/>
      <c r="D252" s="421"/>
      <c r="E252" s="423"/>
      <c r="F252" s="423"/>
      <c r="G252" s="423"/>
      <c r="H252" s="423"/>
      <c r="I252" s="423"/>
      <c r="J252" s="464"/>
      <c r="K252" s="464"/>
      <c r="L252" s="462"/>
      <c r="M252" s="462"/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si="137"/>
        <v>0</v>
      </c>
      <c r="V252" s="7" t="s">
        <v>52</v>
      </c>
      <c r="W252" s="94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8"/>
    </row>
    <row r="253" spans="1:48" ht="17.25" customHeight="1" x14ac:dyDescent="0.25">
      <c r="A253" s="474"/>
      <c r="B253" s="482"/>
      <c r="C253" s="422"/>
      <c r="D253" s="482"/>
      <c r="E253" s="485"/>
      <c r="F253" s="485"/>
      <c r="G253" s="485"/>
      <c r="H253" s="485"/>
      <c r="I253" s="485"/>
      <c r="J253" s="479"/>
      <c r="K253" s="479"/>
      <c r="L253" s="488"/>
      <c r="M253" s="488"/>
      <c r="N253" s="152">
        <f t="shared" ref="N253:T253" si="138">SUM(N248:N252)</f>
        <v>0</v>
      </c>
      <c r="O253" s="152">
        <f t="shared" si="138"/>
        <v>0</v>
      </c>
      <c r="P253" s="152">
        <f t="shared" si="138"/>
        <v>0</v>
      </c>
      <c r="Q253" s="152">
        <f t="shared" si="138"/>
        <v>0</v>
      </c>
      <c r="R253" s="152">
        <f t="shared" si="138"/>
        <v>0.65</v>
      </c>
      <c r="S253" s="152">
        <f t="shared" si="138"/>
        <v>0.50565000000000004</v>
      </c>
      <c r="T253" s="152">
        <f t="shared" si="138"/>
        <v>0.50565000000000004</v>
      </c>
      <c r="U253" s="153">
        <f t="shared" si="137"/>
        <v>1.6613000000000002</v>
      </c>
      <c r="V253" s="153" t="s">
        <v>11</v>
      </c>
      <c r="W253" s="364">
        <f t="shared" ref="W253:AU253" si="139">SUM(W248:W252)</f>
        <v>650</v>
      </c>
      <c r="X253" s="152">
        <f t="shared" si="139"/>
        <v>0</v>
      </c>
      <c r="Y253" s="152">
        <f t="shared" si="139"/>
        <v>0</v>
      </c>
      <c r="Z253" s="152">
        <f t="shared" si="139"/>
        <v>0</v>
      </c>
      <c r="AA253" s="152">
        <f t="shared" si="139"/>
        <v>0</v>
      </c>
      <c r="AB253" s="152">
        <f t="shared" si="139"/>
        <v>0</v>
      </c>
      <c r="AC253" s="152">
        <f t="shared" si="139"/>
        <v>0</v>
      </c>
      <c r="AD253" s="152">
        <f t="shared" si="139"/>
        <v>0</v>
      </c>
      <c r="AE253" s="152">
        <f t="shared" si="139"/>
        <v>0</v>
      </c>
      <c r="AF253" s="152">
        <f t="shared" si="139"/>
        <v>0</v>
      </c>
      <c r="AG253" s="152">
        <f t="shared" si="139"/>
        <v>0</v>
      </c>
      <c r="AH253" s="152">
        <f t="shared" si="139"/>
        <v>0</v>
      </c>
      <c r="AI253" s="152">
        <f t="shared" si="139"/>
        <v>0</v>
      </c>
      <c r="AJ253" s="152">
        <f t="shared" si="139"/>
        <v>0</v>
      </c>
      <c r="AK253" s="152">
        <f t="shared" si="139"/>
        <v>0</v>
      </c>
      <c r="AL253" s="152">
        <f t="shared" si="139"/>
        <v>0</v>
      </c>
      <c r="AM253" s="152">
        <f t="shared" si="139"/>
        <v>0</v>
      </c>
      <c r="AN253" s="152">
        <f t="shared" si="139"/>
        <v>0</v>
      </c>
      <c r="AO253" s="152">
        <f t="shared" si="139"/>
        <v>0</v>
      </c>
      <c r="AP253" s="152">
        <f t="shared" si="139"/>
        <v>0</v>
      </c>
      <c r="AQ253" s="152">
        <f t="shared" si="139"/>
        <v>0</v>
      </c>
      <c r="AR253" s="152">
        <f t="shared" si="139"/>
        <v>0</v>
      </c>
      <c r="AS253" s="152">
        <f t="shared" si="139"/>
        <v>0</v>
      </c>
      <c r="AT253" s="152">
        <f t="shared" si="139"/>
        <v>0</v>
      </c>
      <c r="AU253" s="152">
        <f t="shared" si="139"/>
        <v>0</v>
      </c>
      <c r="AV253" s="161"/>
    </row>
    <row r="254" spans="1:48" ht="17.25" customHeight="1" x14ac:dyDescent="0.25">
      <c r="A254" s="489" t="s">
        <v>44</v>
      </c>
      <c r="B254" s="490"/>
      <c r="C254" s="490"/>
      <c r="D254" s="490"/>
      <c r="E254" s="490"/>
      <c r="F254" s="11"/>
      <c r="G254" s="11"/>
      <c r="H254" s="11"/>
      <c r="I254" s="11"/>
      <c r="J254" s="11"/>
      <c r="K254" s="11"/>
      <c r="L254" s="8"/>
      <c r="M254" s="8"/>
      <c r="N254" s="20"/>
      <c r="O254" s="20"/>
      <c r="P254" s="20"/>
      <c r="Q254" s="20"/>
      <c r="R254" s="20"/>
      <c r="S254" s="20"/>
      <c r="T254" s="20"/>
      <c r="U254" s="20"/>
      <c r="V254" s="12"/>
      <c r="W254" s="365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</row>
    <row r="255" spans="1:48" ht="17.25" customHeight="1" x14ac:dyDescent="0.25">
      <c r="A255" s="489"/>
      <c r="B255" s="490"/>
      <c r="C255" s="490"/>
      <c r="D255" s="490"/>
      <c r="E255" s="490"/>
      <c r="F255" s="11"/>
      <c r="G255" s="11"/>
      <c r="H255" s="11"/>
      <c r="I255" s="11"/>
      <c r="J255" s="11"/>
      <c r="K255" s="11"/>
      <c r="L255" s="8"/>
      <c r="M255" s="8"/>
      <c r="N255" s="9">
        <f t="shared" ref="N255:T255" si="140">N15+N21+N28+N34+N41+N48+N60+N67+N77+N83+N90+N96+N103+N109+N115+N121+N127+N133+N140+N146+N154+N161+N167+N173+N180+N186+N196+N203+N209+N215+N221+N227+N234+N240+N248</f>
        <v>0</v>
      </c>
      <c r="O255" s="9">
        <f t="shared" si="140"/>
        <v>0</v>
      </c>
      <c r="P255" s="9">
        <f t="shared" si="140"/>
        <v>7.1999999999999998E-3</v>
      </c>
      <c r="Q255" s="9">
        <f t="shared" si="140"/>
        <v>1.0231399999999999</v>
      </c>
      <c r="R255" s="9">
        <f t="shared" si="140"/>
        <v>12.052390000000001</v>
      </c>
      <c r="S255" s="9">
        <f t="shared" si="140"/>
        <v>3.7270799999999999</v>
      </c>
      <c r="T255" s="9">
        <f t="shared" si="140"/>
        <v>3.72648</v>
      </c>
      <c r="U255" s="9">
        <f t="shared" ref="U255:U261" si="141">SUM(N255:T255)</f>
        <v>20.536290000000001</v>
      </c>
      <c r="V255" s="13" t="s">
        <v>3</v>
      </c>
      <c r="W255" s="94">
        <f t="shared" ref="W255:AU255" si="142">W15+W21+W28+W34+W41+W48+W60+W67+W77+W83+W90+W96+W103+W109+W115+W121+W127+W133+W140+W146+W154+W161+W167+W173+W180+W186+W196+W203+W209+W215+W221+W227+W234+W240+W248</f>
        <v>12053.5</v>
      </c>
      <c r="X255" s="9">
        <f t="shared" si="142"/>
        <v>3</v>
      </c>
      <c r="Y255" s="9">
        <f t="shared" si="142"/>
        <v>0</v>
      </c>
      <c r="Z255" s="9">
        <f t="shared" si="142"/>
        <v>0</v>
      </c>
      <c r="AA255" s="9">
        <f t="shared" si="142"/>
        <v>3</v>
      </c>
      <c r="AB255" s="9">
        <f t="shared" si="142"/>
        <v>3</v>
      </c>
      <c r="AC255" s="9">
        <f t="shared" si="142"/>
        <v>0</v>
      </c>
      <c r="AD255" s="9">
        <f t="shared" si="142"/>
        <v>0</v>
      </c>
      <c r="AE255" s="9">
        <f t="shared" si="142"/>
        <v>0</v>
      </c>
      <c r="AF255" s="9">
        <f t="shared" si="142"/>
        <v>0</v>
      </c>
      <c r="AG255" s="9">
        <f t="shared" si="142"/>
        <v>3</v>
      </c>
      <c r="AH255" s="9">
        <f t="shared" si="142"/>
        <v>0</v>
      </c>
      <c r="AI255" s="9">
        <f t="shared" si="142"/>
        <v>3</v>
      </c>
      <c r="AJ255" s="9">
        <f t="shared" si="142"/>
        <v>0</v>
      </c>
      <c r="AK255" s="9">
        <f t="shared" si="142"/>
        <v>0</v>
      </c>
      <c r="AL255" s="9">
        <f t="shared" si="142"/>
        <v>0</v>
      </c>
      <c r="AM255" s="9">
        <f t="shared" si="142"/>
        <v>0</v>
      </c>
      <c r="AN255" s="9">
        <f t="shared" si="142"/>
        <v>0</v>
      </c>
      <c r="AO255" s="9">
        <f t="shared" si="142"/>
        <v>0</v>
      </c>
      <c r="AP255" s="9">
        <f t="shared" si="142"/>
        <v>0</v>
      </c>
      <c r="AQ255" s="9">
        <f t="shared" si="142"/>
        <v>0</v>
      </c>
      <c r="AR255" s="9">
        <f t="shared" si="142"/>
        <v>0</v>
      </c>
      <c r="AS255" s="9">
        <f t="shared" si="142"/>
        <v>0</v>
      </c>
      <c r="AT255" s="9">
        <f t="shared" si="142"/>
        <v>0</v>
      </c>
      <c r="AU255" s="9">
        <f t="shared" si="142"/>
        <v>0</v>
      </c>
      <c r="AV255" s="8"/>
    </row>
    <row r="256" spans="1:48" ht="17.25" customHeight="1" x14ac:dyDescent="0.25">
      <c r="A256" s="489"/>
      <c r="B256" s="490"/>
      <c r="C256" s="490"/>
      <c r="D256" s="490"/>
      <c r="E256" s="490"/>
      <c r="F256" s="11"/>
      <c r="G256" s="11"/>
      <c r="H256" s="11"/>
      <c r="I256" s="11"/>
      <c r="J256" s="11"/>
      <c r="K256" s="11"/>
      <c r="L256" s="20"/>
      <c r="M256" s="20"/>
      <c r="N256" s="9">
        <f t="shared" ref="N256:T256" si="143">N16+N22+N29+N35+N42+N49+N61+N68+N78+N84+N91+N97+N104+N110+N116+N122+N128+N134+N141+N147+N155+N162+N168+N174+N181+N187+N197+N204+N210+N216+N222+N228+N235+N242+N249</f>
        <v>92.684110000000004</v>
      </c>
      <c r="O256" s="9">
        <f t="shared" si="143"/>
        <v>13.77323</v>
      </c>
      <c r="P256" s="9">
        <f t="shared" si="143"/>
        <v>12.942970000000001</v>
      </c>
      <c r="Q256" s="9">
        <f t="shared" si="143"/>
        <v>172.3159</v>
      </c>
      <c r="R256" s="9">
        <f t="shared" si="143"/>
        <v>264.16618999999997</v>
      </c>
      <c r="S256" s="9">
        <f t="shared" si="143"/>
        <v>169.20491000000001</v>
      </c>
      <c r="T256" s="9">
        <f t="shared" si="143"/>
        <v>169.10493</v>
      </c>
      <c r="U256" s="9">
        <f t="shared" si="141"/>
        <v>894.19223999999997</v>
      </c>
      <c r="V256" s="16" t="s">
        <v>8</v>
      </c>
      <c r="W256" s="94">
        <f t="shared" ref="W256:AU256" si="144">W16+W22+W29+W35+W42+W49+W61+W68+W78+W84+W91+W97+W104+W110+W116+W122+W128+W134+W141+W147+W155+W162+W168+W174+W181+W187+W197+W204+W210+W216+W222+W228+W235+W242+W249</f>
        <v>264165</v>
      </c>
      <c r="X256" s="9">
        <f t="shared" si="144"/>
        <v>63964.644489999999</v>
      </c>
      <c r="Y256" s="9">
        <f t="shared" si="144"/>
        <v>62759.929810000001</v>
      </c>
      <c r="Z256" s="9">
        <f t="shared" si="144"/>
        <v>62759.929810000001</v>
      </c>
      <c r="AA256" s="9">
        <f t="shared" si="144"/>
        <v>1204.71468</v>
      </c>
      <c r="AB256" s="9">
        <f t="shared" si="144"/>
        <v>1204.71468</v>
      </c>
      <c r="AC256" s="9">
        <f t="shared" si="144"/>
        <v>0</v>
      </c>
      <c r="AD256" s="9">
        <f t="shared" si="144"/>
        <v>0</v>
      </c>
      <c r="AE256" s="9">
        <f t="shared" si="144"/>
        <v>0</v>
      </c>
      <c r="AF256" s="9">
        <f t="shared" si="144"/>
        <v>0</v>
      </c>
      <c r="AG256" s="9">
        <f t="shared" si="144"/>
        <v>2909.4083900000001</v>
      </c>
      <c r="AH256" s="9">
        <f t="shared" si="144"/>
        <v>1720.5866500000002</v>
      </c>
      <c r="AI256" s="9">
        <f t="shared" si="144"/>
        <v>1188.8217400000001</v>
      </c>
      <c r="AJ256" s="9">
        <f t="shared" si="144"/>
        <v>0</v>
      </c>
      <c r="AK256" s="9">
        <f t="shared" si="144"/>
        <v>0</v>
      </c>
      <c r="AL256" s="9">
        <f t="shared" si="144"/>
        <v>0</v>
      </c>
      <c r="AM256" s="9">
        <f t="shared" si="144"/>
        <v>0</v>
      </c>
      <c r="AN256" s="9">
        <f t="shared" si="144"/>
        <v>0</v>
      </c>
      <c r="AO256" s="9">
        <f t="shared" si="144"/>
        <v>0</v>
      </c>
      <c r="AP256" s="9">
        <f t="shared" si="144"/>
        <v>0</v>
      </c>
      <c r="AQ256" s="9">
        <f t="shared" si="144"/>
        <v>0</v>
      </c>
      <c r="AR256" s="9">
        <f t="shared" si="144"/>
        <v>0</v>
      </c>
      <c r="AS256" s="9">
        <f t="shared" si="144"/>
        <v>0</v>
      </c>
      <c r="AT256" s="9">
        <f t="shared" si="144"/>
        <v>0</v>
      </c>
      <c r="AU256" s="9">
        <f t="shared" si="144"/>
        <v>0</v>
      </c>
      <c r="AV256" s="8"/>
    </row>
    <row r="257" spans="1:48" ht="17.25" customHeight="1" x14ac:dyDescent="0.25">
      <c r="A257" s="489"/>
      <c r="B257" s="490"/>
      <c r="C257" s="490"/>
      <c r="D257" s="490"/>
      <c r="E257" s="490"/>
      <c r="F257" s="11"/>
      <c r="G257" s="11"/>
      <c r="H257" s="11"/>
      <c r="I257" s="11"/>
      <c r="J257" s="11"/>
      <c r="K257" s="11"/>
      <c r="L257" s="20"/>
      <c r="M257" s="20"/>
      <c r="N257" s="9">
        <f t="shared" ref="N257:T259" si="145">N17+N23+N30+N36+N43+N50+N62+N69+N79+N85+N92+N98+N105+N111+N117+N123+N129+N135+N142+N148+N156+N163+N169+N176+N182+N192+N198+N205+N211+N217+N223+N229+N236+N243+N250</f>
        <v>0</v>
      </c>
      <c r="O257" s="9">
        <f t="shared" si="145"/>
        <v>0</v>
      </c>
      <c r="P257" s="9">
        <f t="shared" si="145"/>
        <v>0</v>
      </c>
      <c r="Q257" s="9">
        <f t="shared" si="145"/>
        <v>0</v>
      </c>
      <c r="R257" s="9">
        <f t="shared" si="145"/>
        <v>73.918109999999999</v>
      </c>
      <c r="S257" s="9">
        <f t="shared" si="145"/>
        <v>58.198</v>
      </c>
      <c r="T257" s="9">
        <f t="shared" si="145"/>
        <v>58.198</v>
      </c>
      <c r="U257" s="9">
        <f t="shared" si="141"/>
        <v>190.31411</v>
      </c>
      <c r="V257" s="13" t="s">
        <v>50</v>
      </c>
      <c r="W257" s="94">
        <f t="shared" ref="W257:AU257" si="146">W17+W23+W30+W36+W43+W50+W62+W69+W79+W85+W92+W98+W105+W111+W117+W123+W129+W135+W142+W148+W156+W163+W169+W176+W182+W192+W198+W205+W211+W217+W223+W229+W236+W243+W250</f>
        <v>73918</v>
      </c>
      <c r="X257" s="9">
        <f t="shared" si="146"/>
        <v>0</v>
      </c>
      <c r="Y257" s="9">
        <f t="shared" si="146"/>
        <v>0</v>
      </c>
      <c r="Z257" s="9">
        <f t="shared" si="146"/>
        <v>0</v>
      </c>
      <c r="AA257" s="9">
        <f t="shared" si="146"/>
        <v>0</v>
      </c>
      <c r="AB257" s="9">
        <f t="shared" si="146"/>
        <v>0</v>
      </c>
      <c r="AC257" s="9">
        <f t="shared" si="146"/>
        <v>0</v>
      </c>
      <c r="AD257" s="9">
        <f t="shared" si="146"/>
        <v>0</v>
      </c>
      <c r="AE257" s="9">
        <f t="shared" si="146"/>
        <v>0</v>
      </c>
      <c r="AF257" s="9">
        <f t="shared" si="146"/>
        <v>0</v>
      </c>
      <c r="AG257" s="9">
        <f t="shared" si="146"/>
        <v>0</v>
      </c>
      <c r="AH257" s="9">
        <f t="shared" si="146"/>
        <v>0</v>
      </c>
      <c r="AI257" s="9">
        <f t="shared" si="146"/>
        <v>0</v>
      </c>
      <c r="AJ257" s="9">
        <f t="shared" si="146"/>
        <v>0</v>
      </c>
      <c r="AK257" s="9">
        <f t="shared" si="146"/>
        <v>0</v>
      </c>
      <c r="AL257" s="9">
        <f t="shared" si="146"/>
        <v>0</v>
      </c>
      <c r="AM257" s="9">
        <f t="shared" si="146"/>
        <v>0</v>
      </c>
      <c r="AN257" s="9">
        <f t="shared" si="146"/>
        <v>0</v>
      </c>
      <c r="AO257" s="9">
        <f t="shared" si="146"/>
        <v>0</v>
      </c>
      <c r="AP257" s="9">
        <f t="shared" si="146"/>
        <v>0</v>
      </c>
      <c r="AQ257" s="9">
        <f t="shared" si="146"/>
        <v>0</v>
      </c>
      <c r="AR257" s="9">
        <f t="shared" si="146"/>
        <v>0</v>
      </c>
      <c r="AS257" s="9">
        <f t="shared" si="146"/>
        <v>0</v>
      </c>
      <c r="AT257" s="9">
        <f t="shared" si="146"/>
        <v>0</v>
      </c>
      <c r="AU257" s="9">
        <f t="shared" si="146"/>
        <v>0</v>
      </c>
      <c r="AV257" s="8"/>
    </row>
    <row r="258" spans="1:48" ht="17.25" customHeight="1" x14ac:dyDescent="0.25">
      <c r="A258" s="489"/>
      <c r="B258" s="490"/>
      <c r="C258" s="490"/>
      <c r="D258" s="490"/>
      <c r="E258" s="490"/>
      <c r="F258" s="11"/>
      <c r="G258" s="11"/>
      <c r="H258" s="11"/>
      <c r="I258" s="11"/>
      <c r="J258" s="11"/>
      <c r="K258" s="11"/>
      <c r="L258" s="20"/>
      <c r="M258" s="20"/>
      <c r="N258" s="9">
        <f t="shared" si="145"/>
        <v>0</v>
      </c>
      <c r="O258" s="9">
        <f t="shared" si="145"/>
        <v>0</v>
      </c>
      <c r="P258" s="9">
        <f t="shared" si="145"/>
        <v>0</v>
      </c>
      <c r="Q258" s="9">
        <f t="shared" si="145"/>
        <v>0</v>
      </c>
      <c r="R258" s="9">
        <f t="shared" si="145"/>
        <v>0</v>
      </c>
      <c r="S258" s="9">
        <f t="shared" si="145"/>
        <v>0</v>
      </c>
      <c r="T258" s="9">
        <f t="shared" si="145"/>
        <v>0</v>
      </c>
      <c r="U258" s="9">
        <f t="shared" si="141"/>
        <v>0</v>
      </c>
      <c r="V258" s="13" t="s">
        <v>51</v>
      </c>
      <c r="W258" s="94">
        <f t="shared" ref="W258:AU258" si="147">W18+W24+W31+W37+W44+W51+W63+W70+W80+W86+W93+W99+W106+W112+W118+W124+W130+W136+W143+W149+W157+W164+W170+W177+W183+W193+W199+W206+W212+W218+W224+W230+W237+W244+W251</f>
        <v>0</v>
      </c>
      <c r="X258" s="9">
        <f t="shared" si="147"/>
        <v>0</v>
      </c>
      <c r="Y258" s="9">
        <f t="shared" si="147"/>
        <v>0</v>
      </c>
      <c r="Z258" s="9">
        <f t="shared" si="147"/>
        <v>0</v>
      </c>
      <c r="AA258" s="9">
        <f t="shared" si="147"/>
        <v>0</v>
      </c>
      <c r="AB258" s="9">
        <f t="shared" si="147"/>
        <v>0</v>
      </c>
      <c r="AC258" s="9">
        <f t="shared" si="147"/>
        <v>0</v>
      </c>
      <c r="AD258" s="9">
        <f t="shared" si="147"/>
        <v>0</v>
      </c>
      <c r="AE258" s="9">
        <f t="shared" si="147"/>
        <v>0</v>
      </c>
      <c r="AF258" s="9">
        <f t="shared" si="147"/>
        <v>0</v>
      </c>
      <c r="AG258" s="9">
        <f t="shared" si="147"/>
        <v>0</v>
      </c>
      <c r="AH258" s="9">
        <f t="shared" si="147"/>
        <v>0</v>
      </c>
      <c r="AI258" s="9">
        <f t="shared" si="147"/>
        <v>0</v>
      </c>
      <c r="AJ258" s="9">
        <f t="shared" si="147"/>
        <v>0</v>
      </c>
      <c r="AK258" s="9">
        <f t="shared" si="147"/>
        <v>0</v>
      </c>
      <c r="AL258" s="9">
        <f t="shared" si="147"/>
        <v>0</v>
      </c>
      <c r="AM258" s="9">
        <f t="shared" si="147"/>
        <v>0</v>
      </c>
      <c r="AN258" s="9">
        <f t="shared" si="147"/>
        <v>0</v>
      </c>
      <c r="AO258" s="9">
        <f t="shared" si="147"/>
        <v>0</v>
      </c>
      <c r="AP258" s="9">
        <f t="shared" si="147"/>
        <v>0</v>
      </c>
      <c r="AQ258" s="9">
        <f t="shared" si="147"/>
        <v>0</v>
      </c>
      <c r="AR258" s="9">
        <f t="shared" si="147"/>
        <v>0</v>
      </c>
      <c r="AS258" s="9">
        <f t="shared" si="147"/>
        <v>0</v>
      </c>
      <c r="AT258" s="9">
        <f t="shared" si="147"/>
        <v>0</v>
      </c>
      <c r="AU258" s="9">
        <f t="shared" si="147"/>
        <v>0</v>
      </c>
      <c r="AV258" s="8"/>
    </row>
    <row r="259" spans="1:48" ht="17.25" customHeight="1" x14ac:dyDescent="0.25">
      <c r="A259" s="489"/>
      <c r="B259" s="490"/>
      <c r="C259" s="490"/>
      <c r="D259" s="490"/>
      <c r="E259" s="490"/>
      <c r="F259" s="11"/>
      <c r="G259" s="11"/>
      <c r="H259" s="11"/>
      <c r="I259" s="11"/>
      <c r="J259" s="11"/>
      <c r="K259" s="11"/>
      <c r="L259" s="20"/>
      <c r="M259" s="20"/>
      <c r="N259" s="9">
        <f t="shared" si="145"/>
        <v>135.50400999999999</v>
      </c>
      <c r="O259" s="9">
        <f t="shared" si="145"/>
        <v>36.499809999999997</v>
      </c>
      <c r="P259" s="9">
        <f t="shared" si="145"/>
        <v>0</v>
      </c>
      <c r="Q259" s="9">
        <f t="shared" si="145"/>
        <v>2.23428</v>
      </c>
      <c r="R259" s="9">
        <f t="shared" si="145"/>
        <v>426.80938000000003</v>
      </c>
      <c r="S259" s="9">
        <f t="shared" si="145"/>
        <v>698.72804999999994</v>
      </c>
      <c r="T259" s="9">
        <f t="shared" si="145"/>
        <v>0</v>
      </c>
      <c r="U259" s="9">
        <f t="shared" si="141"/>
        <v>1299.7755299999999</v>
      </c>
      <c r="V259" s="13" t="s">
        <v>52</v>
      </c>
      <c r="W259" s="94">
        <f t="shared" ref="W259:AU259" si="148">W19+W25+W32+W38+W45+W52+W64+W71+W81+W87+W94+W100+W107+W113+W119+W125+W131+W137+W144+W150+W158+W165+W171+W178+W184+W194+W200+W207+W213+W219+W225+W231+W238+W245+W252</f>
        <v>426810</v>
      </c>
      <c r="X259" s="9">
        <f t="shared" si="148"/>
        <v>13.86</v>
      </c>
      <c r="Y259" s="9">
        <f t="shared" si="148"/>
        <v>0</v>
      </c>
      <c r="Z259" s="9">
        <f t="shared" si="148"/>
        <v>0</v>
      </c>
      <c r="AA259" s="9">
        <f t="shared" si="148"/>
        <v>13.86</v>
      </c>
      <c r="AB259" s="9">
        <f t="shared" si="148"/>
        <v>13.86</v>
      </c>
      <c r="AC259" s="9">
        <f t="shared" si="148"/>
        <v>0</v>
      </c>
      <c r="AD259" s="9">
        <f t="shared" si="148"/>
        <v>0</v>
      </c>
      <c r="AE259" s="9">
        <f t="shared" si="148"/>
        <v>0</v>
      </c>
      <c r="AF259" s="9">
        <f t="shared" si="148"/>
        <v>0</v>
      </c>
      <c r="AG259" s="9">
        <f t="shared" si="148"/>
        <v>0</v>
      </c>
      <c r="AH259" s="9">
        <f t="shared" si="148"/>
        <v>0</v>
      </c>
      <c r="AI259" s="9">
        <f t="shared" si="148"/>
        <v>0</v>
      </c>
      <c r="AJ259" s="9">
        <f t="shared" si="148"/>
        <v>0</v>
      </c>
      <c r="AK259" s="9">
        <f t="shared" si="148"/>
        <v>0</v>
      </c>
      <c r="AL259" s="9">
        <f t="shared" si="148"/>
        <v>0</v>
      </c>
      <c r="AM259" s="9">
        <f t="shared" si="148"/>
        <v>0</v>
      </c>
      <c r="AN259" s="9">
        <f t="shared" si="148"/>
        <v>0</v>
      </c>
      <c r="AO259" s="9">
        <f t="shared" si="148"/>
        <v>0</v>
      </c>
      <c r="AP259" s="9">
        <f t="shared" si="148"/>
        <v>0</v>
      </c>
      <c r="AQ259" s="9">
        <f t="shared" si="148"/>
        <v>0</v>
      </c>
      <c r="AR259" s="9">
        <f t="shared" si="148"/>
        <v>0</v>
      </c>
      <c r="AS259" s="9">
        <f t="shared" si="148"/>
        <v>0</v>
      </c>
      <c r="AT259" s="9">
        <f t="shared" si="148"/>
        <v>0</v>
      </c>
      <c r="AU259" s="9">
        <f t="shared" si="148"/>
        <v>0</v>
      </c>
      <c r="AV259" s="8"/>
    </row>
    <row r="260" spans="1:48" ht="17.25" customHeight="1" x14ac:dyDescent="0.25">
      <c r="A260" s="18"/>
      <c r="B260" s="19"/>
      <c r="C260" s="19"/>
      <c r="D260" s="19"/>
      <c r="E260" s="19"/>
      <c r="F260" s="11"/>
      <c r="G260" s="11"/>
      <c r="H260" s="11"/>
      <c r="I260" s="11"/>
      <c r="J260" s="11"/>
      <c r="K260" s="11"/>
      <c r="L260" s="20"/>
      <c r="M260" s="20"/>
      <c r="N260" s="9">
        <f>N159</f>
        <v>348.94119000000001</v>
      </c>
      <c r="O260" s="9">
        <f t="shared" ref="O260:T260" si="149">O159</f>
        <v>196.47309999999999</v>
      </c>
      <c r="P260" s="9">
        <f t="shared" si="149"/>
        <v>0</v>
      </c>
      <c r="Q260" s="9">
        <f t="shared" si="149"/>
        <v>0</v>
      </c>
      <c r="R260" s="9">
        <f t="shared" si="149"/>
        <v>0</v>
      </c>
      <c r="S260" s="9">
        <f t="shared" si="149"/>
        <v>0</v>
      </c>
      <c r="T260" s="9">
        <f t="shared" si="149"/>
        <v>0</v>
      </c>
      <c r="U260" s="9">
        <f t="shared" si="141"/>
        <v>545.41428999999994</v>
      </c>
      <c r="V260" s="13" t="s">
        <v>202</v>
      </c>
      <c r="W260" s="94">
        <f t="shared" ref="W260:AU260" si="150">W159</f>
        <v>0</v>
      </c>
      <c r="X260" s="9">
        <f t="shared" si="150"/>
        <v>0</v>
      </c>
      <c r="Y260" s="9">
        <f t="shared" si="150"/>
        <v>0</v>
      </c>
      <c r="Z260" s="9">
        <f t="shared" si="150"/>
        <v>0</v>
      </c>
      <c r="AA260" s="9">
        <f t="shared" si="150"/>
        <v>0</v>
      </c>
      <c r="AB260" s="9">
        <f t="shared" si="150"/>
        <v>0</v>
      </c>
      <c r="AC260" s="9">
        <f t="shared" si="150"/>
        <v>0</v>
      </c>
      <c r="AD260" s="9">
        <f t="shared" si="150"/>
        <v>0</v>
      </c>
      <c r="AE260" s="9">
        <f t="shared" si="150"/>
        <v>0</v>
      </c>
      <c r="AF260" s="9">
        <f t="shared" si="150"/>
        <v>0</v>
      </c>
      <c r="AG260" s="9">
        <f t="shared" si="150"/>
        <v>0</v>
      </c>
      <c r="AH260" s="9">
        <f t="shared" si="150"/>
        <v>0</v>
      </c>
      <c r="AI260" s="9">
        <f t="shared" si="150"/>
        <v>0</v>
      </c>
      <c r="AJ260" s="9">
        <f t="shared" si="150"/>
        <v>0</v>
      </c>
      <c r="AK260" s="9">
        <f t="shared" si="150"/>
        <v>0</v>
      </c>
      <c r="AL260" s="9">
        <f t="shared" si="150"/>
        <v>0</v>
      </c>
      <c r="AM260" s="9">
        <f t="shared" si="150"/>
        <v>0</v>
      </c>
      <c r="AN260" s="9">
        <f t="shared" si="150"/>
        <v>0</v>
      </c>
      <c r="AO260" s="9">
        <f t="shared" si="150"/>
        <v>0</v>
      </c>
      <c r="AP260" s="9">
        <f t="shared" si="150"/>
        <v>0</v>
      </c>
      <c r="AQ260" s="9">
        <f t="shared" si="150"/>
        <v>0</v>
      </c>
      <c r="AR260" s="9">
        <f t="shared" si="150"/>
        <v>0</v>
      </c>
      <c r="AS260" s="9">
        <f t="shared" si="150"/>
        <v>0</v>
      </c>
      <c r="AT260" s="9">
        <f t="shared" si="150"/>
        <v>0</v>
      </c>
      <c r="AU260" s="9">
        <f t="shared" si="150"/>
        <v>0</v>
      </c>
      <c r="AV260" s="8"/>
    </row>
    <row r="261" spans="1:48" ht="17.25" customHeight="1" x14ac:dyDescent="0.25">
      <c r="A261" s="489"/>
      <c r="B261" s="490"/>
      <c r="C261" s="490"/>
      <c r="D261" s="490"/>
      <c r="E261" s="490"/>
      <c r="F261" s="11"/>
      <c r="G261" s="11"/>
      <c r="H261" s="11"/>
      <c r="I261" s="11"/>
      <c r="J261" s="11"/>
      <c r="K261" s="11"/>
      <c r="L261" s="9">
        <f>L15+L21+L28+L34+L41+L48+L60+L67+L77+L83+L90+L96+L103+L109+L115+L121+L127+L133+L140+L146+L154+L161+L167+L173+L180+L186+L196+L203+L209+L215+L221+L227+L234+L240+L248</f>
        <v>3635.6780200000003</v>
      </c>
      <c r="M261" s="9">
        <f>M15+M21+M28+M34+M41+M48+M60+M67+M77+M83+M90+M96+M103+M109+M115+M121+M127+M133+M140+M146+M154+M161+M167+M173+M180+M186+M196+M203+M209+M215+M221+M227+M234+M240+M248</f>
        <v>2232.0069900000008</v>
      </c>
      <c r="N261" s="152">
        <f t="shared" ref="N261:T261" si="151">N20+N26+N33+N39+N46+N53+N66+N72+N82+N88+N95+N101+N108+N114+N120+N126+N132+N138+N145+N151+N160+N166+N172+N179+N185+N195+N201+N208+N214+N220+N226+N232+N239+N246+N253</f>
        <v>577.12931000000003</v>
      </c>
      <c r="O261" s="152">
        <f t="shared" si="151"/>
        <v>246.74614</v>
      </c>
      <c r="P261" s="152">
        <f t="shared" si="151"/>
        <v>12.95017</v>
      </c>
      <c r="Q261" s="152">
        <f t="shared" si="151"/>
        <v>175.57332</v>
      </c>
      <c r="R261" s="152">
        <f t="shared" si="151"/>
        <v>776.94607000000008</v>
      </c>
      <c r="S261" s="152">
        <f t="shared" si="151"/>
        <v>929.85803999999996</v>
      </c>
      <c r="T261" s="152">
        <f t="shared" si="151"/>
        <v>231.02941000000001</v>
      </c>
      <c r="U261" s="153">
        <f t="shared" si="141"/>
        <v>2950.2324600000002</v>
      </c>
      <c r="V261" s="153" t="s">
        <v>11</v>
      </c>
      <c r="W261" s="364">
        <f t="shared" ref="W261:AU261" si="152">W20+W26+W33+W39+W46+W53+W66+W72+W82+W88+W95+W101+W108+W114+W120+W126+W132+W138+W145+W151+W160+W166+W172+W179+W185+W195+W201+W208+W214+W220+W226+W232+W239+W246+W253</f>
        <v>776946.5</v>
      </c>
      <c r="X261" s="152">
        <f t="shared" si="152"/>
        <v>63981.504489999999</v>
      </c>
      <c r="Y261" s="152">
        <f t="shared" si="152"/>
        <v>62759.929810000001</v>
      </c>
      <c r="Z261" s="152">
        <f t="shared" si="152"/>
        <v>62759.929810000001</v>
      </c>
      <c r="AA261" s="152">
        <f t="shared" si="152"/>
        <v>1221.5746800000002</v>
      </c>
      <c r="AB261" s="152">
        <f t="shared" si="152"/>
        <v>1221.5746800000002</v>
      </c>
      <c r="AC261" s="152">
        <f t="shared" si="152"/>
        <v>0</v>
      </c>
      <c r="AD261" s="152">
        <f t="shared" si="152"/>
        <v>0</v>
      </c>
      <c r="AE261" s="152">
        <f t="shared" si="152"/>
        <v>0</v>
      </c>
      <c r="AF261" s="152">
        <f t="shared" si="152"/>
        <v>0</v>
      </c>
      <c r="AG261" s="152">
        <f t="shared" si="152"/>
        <v>2912.4083900000001</v>
      </c>
      <c r="AH261" s="152">
        <f t="shared" si="152"/>
        <v>1720.5866500000002</v>
      </c>
      <c r="AI261" s="152">
        <f t="shared" si="152"/>
        <v>1191.8217400000001</v>
      </c>
      <c r="AJ261" s="152">
        <f t="shared" si="152"/>
        <v>0</v>
      </c>
      <c r="AK261" s="152">
        <f t="shared" si="152"/>
        <v>0</v>
      </c>
      <c r="AL261" s="152">
        <f t="shared" si="152"/>
        <v>0</v>
      </c>
      <c r="AM261" s="152">
        <f t="shared" si="152"/>
        <v>0</v>
      </c>
      <c r="AN261" s="152">
        <f t="shared" si="152"/>
        <v>0</v>
      </c>
      <c r="AO261" s="152">
        <f t="shared" si="152"/>
        <v>0</v>
      </c>
      <c r="AP261" s="152">
        <f t="shared" si="152"/>
        <v>0</v>
      </c>
      <c r="AQ261" s="152">
        <f t="shared" si="152"/>
        <v>0</v>
      </c>
      <c r="AR261" s="152">
        <f t="shared" si="152"/>
        <v>0</v>
      </c>
      <c r="AS261" s="152">
        <f t="shared" si="152"/>
        <v>0</v>
      </c>
      <c r="AT261" s="152">
        <f t="shared" si="152"/>
        <v>0</v>
      </c>
      <c r="AU261" s="152">
        <f t="shared" si="152"/>
        <v>0</v>
      </c>
      <c r="AV261" s="161"/>
    </row>
    <row r="262" spans="1:48" ht="15.75" customHeight="1" x14ac:dyDescent="0.25">
      <c r="A262" s="406" t="s">
        <v>28</v>
      </c>
      <c r="B262" s="407"/>
      <c r="C262" s="407"/>
      <c r="D262" s="407"/>
      <c r="E262" s="407"/>
      <c r="F262" s="407"/>
      <c r="G262" s="407"/>
      <c r="H262" s="407"/>
      <c r="I262" s="407"/>
      <c r="J262" s="407"/>
      <c r="K262" s="407"/>
      <c r="L262" s="407"/>
      <c r="M262" s="407"/>
      <c r="N262" s="407"/>
      <c r="O262" s="407"/>
      <c r="P262" s="407"/>
      <c r="Q262" s="407"/>
      <c r="R262" s="407"/>
      <c r="S262" s="407"/>
      <c r="T262" s="407"/>
      <c r="U262" s="407"/>
      <c r="V262" s="407"/>
      <c r="W262" s="624"/>
      <c r="X262" s="624"/>
      <c r="Y262" s="624"/>
      <c r="Z262" s="624"/>
      <c r="AA262" s="624"/>
      <c r="AB262" s="624"/>
      <c r="AC262" s="624"/>
      <c r="AD262" s="624"/>
      <c r="AE262" s="624"/>
      <c r="AF262" s="624"/>
      <c r="AG262" s="624"/>
      <c r="AH262" s="624"/>
      <c r="AI262" s="624"/>
      <c r="AJ262" s="624"/>
      <c r="AK262" s="624"/>
      <c r="AL262" s="624"/>
      <c r="AM262" s="624"/>
      <c r="AN262" s="624"/>
      <c r="AO262" s="624"/>
      <c r="AP262" s="624"/>
      <c r="AQ262" s="624"/>
      <c r="AR262" s="624"/>
      <c r="AS262" s="624"/>
      <c r="AT262" s="624"/>
      <c r="AU262" s="624"/>
      <c r="AV262" s="625"/>
    </row>
    <row r="263" spans="1:48" ht="15.75" customHeight="1" x14ac:dyDescent="0.25">
      <c r="A263" s="410" t="s">
        <v>29</v>
      </c>
      <c r="B263" s="411"/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626"/>
      <c r="X263" s="626"/>
      <c r="Y263" s="626"/>
      <c r="Z263" s="626"/>
      <c r="AA263" s="626"/>
      <c r="AB263" s="626"/>
      <c r="AC263" s="626"/>
      <c r="AD263" s="626"/>
      <c r="AE263" s="626"/>
      <c r="AF263" s="626"/>
      <c r="AG263" s="626"/>
      <c r="AH263" s="626"/>
      <c r="AI263" s="626"/>
      <c r="AJ263" s="626"/>
      <c r="AK263" s="626"/>
      <c r="AL263" s="626"/>
      <c r="AM263" s="626"/>
      <c r="AN263" s="626"/>
      <c r="AO263" s="626"/>
      <c r="AP263" s="626"/>
      <c r="AQ263" s="626"/>
      <c r="AR263" s="626"/>
      <c r="AS263" s="626"/>
      <c r="AT263" s="626"/>
      <c r="AU263" s="626"/>
      <c r="AV263" s="627"/>
    </row>
    <row r="264" spans="1:48" ht="15.75" customHeight="1" x14ac:dyDescent="0.25">
      <c r="A264" s="414" t="s">
        <v>170</v>
      </c>
      <c r="B264" s="415"/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5"/>
      <c r="Q264" s="415"/>
      <c r="R264" s="415"/>
      <c r="S264" s="415"/>
      <c r="T264" s="415"/>
      <c r="U264" s="415"/>
      <c r="V264" s="415"/>
      <c r="W264" s="622"/>
      <c r="X264" s="622"/>
      <c r="Y264" s="622"/>
      <c r="Z264" s="622"/>
      <c r="AA264" s="622"/>
      <c r="AB264" s="622"/>
      <c r="AC264" s="622"/>
      <c r="AD264" s="622"/>
      <c r="AE264" s="622"/>
      <c r="AF264" s="622"/>
      <c r="AG264" s="622"/>
      <c r="AH264" s="622"/>
      <c r="AI264" s="622"/>
      <c r="AJ264" s="622"/>
      <c r="AK264" s="622"/>
      <c r="AL264" s="622"/>
      <c r="AM264" s="622"/>
      <c r="AN264" s="622"/>
      <c r="AO264" s="622"/>
      <c r="AP264" s="622"/>
      <c r="AQ264" s="622"/>
      <c r="AR264" s="622"/>
      <c r="AS264" s="622"/>
      <c r="AT264" s="622"/>
      <c r="AU264" s="622"/>
      <c r="AV264" s="623"/>
    </row>
    <row r="265" spans="1:48" ht="19.5" customHeight="1" x14ac:dyDescent="0.25">
      <c r="A265" s="472"/>
      <c r="B265" s="421" t="s">
        <v>238</v>
      </c>
      <c r="C265" s="422" t="s">
        <v>98</v>
      </c>
      <c r="D265" s="421" t="s">
        <v>265</v>
      </c>
      <c r="E265" s="421" t="s">
        <v>138</v>
      </c>
      <c r="F265" s="6" t="s">
        <v>18</v>
      </c>
      <c r="G265" s="6" t="s">
        <v>20</v>
      </c>
      <c r="H265" s="6" t="s">
        <v>59</v>
      </c>
      <c r="I265" s="6" t="s">
        <v>58</v>
      </c>
      <c r="J265" s="421" t="s">
        <v>80</v>
      </c>
      <c r="K265" s="421" t="s">
        <v>79</v>
      </c>
      <c r="L265" s="462">
        <v>5.9029999999999996</v>
      </c>
      <c r="M265" s="462">
        <f>R271+S271+T271</f>
        <v>0</v>
      </c>
      <c r="N265" s="5">
        <v>0.89344999999999997</v>
      </c>
      <c r="O265" s="5">
        <v>1.05149</v>
      </c>
      <c r="P265" s="5">
        <v>3.7658</v>
      </c>
      <c r="Q265" s="5">
        <v>0.19206000000000001</v>
      </c>
      <c r="R265" s="5">
        <v>0</v>
      </c>
      <c r="S265" s="5">
        <v>0</v>
      </c>
      <c r="T265" s="5">
        <v>0</v>
      </c>
      <c r="U265" s="5">
        <f t="shared" ref="U265:U283" si="153">SUM(N265:T265)</f>
        <v>5.9027999999999992</v>
      </c>
      <c r="V265" s="7" t="s">
        <v>3</v>
      </c>
      <c r="W265" s="94">
        <v>0</v>
      </c>
      <c r="X265" s="5">
        <f>X266</f>
        <v>461.07803999999999</v>
      </c>
      <c r="Y265" s="5">
        <f t="shared" ref="Y265:AT265" si="154">Y266</f>
        <v>0</v>
      </c>
      <c r="Z265" s="5">
        <f t="shared" si="154"/>
        <v>461.07803999999999</v>
      </c>
      <c r="AA265" s="5">
        <f t="shared" si="154"/>
        <v>0</v>
      </c>
      <c r="AB265" s="5">
        <f t="shared" si="154"/>
        <v>0</v>
      </c>
      <c r="AC265" s="5">
        <f t="shared" si="154"/>
        <v>0</v>
      </c>
      <c r="AD265" s="5">
        <f t="shared" si="154"/>
        <v>0</v>
      </c>
      <c r="AE265" s="5">
        <f t="shared" si="154"/>
        <v>0</v>
      </c>
      <c r="AF265" s="5">
        <f t="shared" si="154"/>
        <v>0</v>
      </c>
      <c r="AG265" s="5">
        <f t="shared" si="154"/>
        <v>461.07803999999999</v>
      </c>
      <c r="AH265" s="5">
        <f t="shared" si="154"/>
        <v>461.07803999999999</v>
      </c>
      <c r="AI265" s="5">
        <f t="shared" si="154"/>
        <v>0</v>
      </c>
      <c r="AJ265" s="5">
        <f t="shared" si="154"/>
        <v>0</v>
      </c>
      <c r="AK265" s="5">
        <f t="shared" si="154"/>
        <v>0</v>
      </c>
      <c r="AL265" s="5">
        <f t="shared" si="154"/>
        <v>1212.7339999999999</v>
      </c>
      <c r="AM265" s="5">
        <f t="shared" si="154"/>
        <v>1212.7339999999999</v>
      </c>
      <c r="AN265" s="5">
        <f t="shared" si="154"/>
        <v>0</v>
      </c>
      <c r="AO265" s="5">
        <f t="shared" si="154"/>
        <v>0</v>
      </c>
      <c r="AP265" s="5">
        <f t="shared" si="154"/>
        <v>0</v>
      </c>
      <c r="AQ265" s="5">
        <f t="shared" si="154"/>
        <v>0</v>
      </c>
      <c r="AR265" s="5">
        <f t="shared" si="154"/>
        <v>0</v>
      </c>
      <c r="AS265" s="5">
        <f t="shared" si="154"/>
        <v>0</v>
      </c>
      <c r="AT265" s="5">
        <f t="shared" si="154"/>
        <v>0</v>
      </c>
      <c r="AU265" s="5">
        <v>0</v>
      </c>
      <c r="AV265" s="8"/>
    </row>
    <row r="266" spans="1:48" s="384" customFormat="1" ht="19.5" hidden="1" customHeight="1" x14ac:dyDescent="0.25">
      <c r="A266" s="473"/>
      <c r="B266" s="421"/>
      <c r="C266" s="422"/>
      <c r="D266" s="421"/>
      <c r="E266" s="421"/>
      <c r="F266" s="380"/>
      <c r="G266" s="380"/>
      <c r="H266" s="380"/>
      <c r="I266" s="380"/>
      <c r="J266" s="421"/>
      <c r="K266" s="421"/>
      <c r="L266" s="462"/>
      <c r="M266" s="462"/>
      <c r="N266" s="385"/>
      <c r="O266" s="385"/>
      <c r="P266" s="385"/>
      <c r="Q266" s="385"/>
      <c r="R266" s="385"/>
      <c r="S266" s="385"/>
      <c r="T266" s="385"/>
      <c r="U266" s="385"/>
      <c r="V266" s="382" t="s">
        <v>1037</v>
      </c>
      <c r="W266" s="386"/>
      <c r="X266" s="385">
        <f>Z266</f>
        <v>461.07803999999999</v>
      </c>
      <c r="Y266" s="385"/>
      <c r="Z266" s="385">
        <v>461.07803999999999</v>
      </c>
      <c r="AA266" s="385"/>
      <c r="AB266" s="385"/>
      <c r="AC266" s="385"/>
      <c r="AD266" s="385"/>
      <c r="AE266" s="385"/>
      <c r="AF266" s="385"/>
      <c r="AG266" s="385">
        <f>AH266</f>
        <v>461.07803999999999</v>
      </c>
      <c r="AH266" s="385">
        <v>461.07803999999999</v>
      </c>
      <c r="AI266" s="385"/>
      <c r="AJ266" s="385"/>
      <c r="AK266" s="385"/>
      <c r="AL266" s="385">
        <f>AM266</f>
        <v>1212.7339999999999</v>
      </c>
      <c r="AM266" s="385">
        <v>1212.7339999999999</v>
      </c>
      <c r="AN266" s="385"/>
      <c r="AO266" s="385"/>
      <c r="AP266" s="385"/>
      <c r="AQ266" s="385"/>
      <c r="AR266" s="385"/>
      <c r="AS266" s="385"/>
      <c r="AT266" s="385"/>
      <c r="AU266" s="385"/>
      <c r="AV266" s="383"/>
    </row>
    <row r="267" spans="1:48" ht="19.5" customHeight="1" x14ac:dyDescent="0.25">
      <c r="A267" s="473"/>
      <c r="B267" s="421"/>
      <c r="C267" s="422"/>
      <c r="D267" s="421"/>
      <c r="E267" s="421"/>
      <c r="F267" s="6" t="s">
        <v>19</v>
      </c>
      <c r="G267" s="6" t="s">
        <v>22</v>
      </c>
      <c r="H267" s="6" t="s">
        <v>59</v>
      </c>
      <c r="I267" s="6" t="s">
        <v>101</v>
      </c>
      <c r="J267" s="421"/>
      <c r="K267" s="421"/>
      <c r="L267" s="462"/>
      <c r="M267" s="462"/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f t="shared" si="153"/>
        <v>0</v>
      </c>
      <c r="V267" s="5" t="s">
        <v>8</v>
      </c>
      <c r="W267" s="94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8"/>
    </row>
    <row r="268" spans="1:48" ht="19.5" customHeight="1" x14ac:dyDescent="0.25">
      <c r="A268" s="473"/>
      <c r="B268" s="421"/>
      <c r="C268" s="422"/>
      <c r="D268" s="421"/>
      <c r="E268" s="421"/>
      <c r="F268" s="423" t="s">
        <v>39</v>
      </c>
      <c r="G268" s="423" t="s">
        <v>21</v>
      </c>
      <c r="H268" s="423" t="s">
        <v>59</v>
      </c>
      <c r="I268" s="423" t="s">
        <v>365</v>
      </c>
      <c r="J268" s="421"/>
      <c r="K268" s="421"/>
      <c r="L268" s="462"/>
      <c r="M268" s="462"/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f t="shared" si="153"/>
        <v>0</v>
      </c>
      <c r="V268" s="7" t="s">
        <v>50</v>
      </c>
      <c r="W268" s="94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8"/>
    </row>
    <row r="269" spans="1:48" ht="19.5" customHeight="1" x14ac:dyDescent="0.25">
      <c r="A269" s="473"/>
      <c r="B269" s="421"/>
      <c r="C269" s="422"/>
      <c r="D269" s="421"/>
      <c r="E269" s="421"/>
      <c r="F269" s="423"/>
      <c r="G269" s="423"/>
      <c r="H269" s="423"/>
      <c r="I269" s="423"/>
      <c r="J269" s="421"/>
      <c r="K269" s="421"/>
      <c r="L269" s="462"/>
      <c r="M269" s="462"/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f t="shared" si="153"/>
        <v>0</v>
      </c>
      <c r="V269" s="7" t="s">
        <v>51</v>
      </c>
      <c r="W269" s="94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8"/>
    </row>
    <row r="270" spans="1:48" ht="18" customHeight="1" x14ac:dyDescent="0.25">
      <c r="A270" s="473"/>
      <c r="B270" s="421"/>
      <c r="C270" s="422"/>
      <c r="D270" s="421"/>
      <c r="E270" s="421"/>
      <c r="F270" s="423"/>
      <c r="G270" s="423"/>
      <c r="H270" s="423"/>
      <c r="I270" s="423"/>
      <c r="J270" s="421"/>
      <c r="K270" s="421"/>
      <c r="L270" s="462"/>
      <c r="M270" s="462"/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f t="shared" si="153"/>
        <v>0</v>
      </c>
      <c r="V270" s="7" t="s">
        <v>52</v>
      </c>
      <c r="W270" s="94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8"/>
    </row>
    <row r="271" spans="1:48" ht="18" customHeight="1" x14ac:dyDescent="0.25">
      <c r="A271" s="473"/>
      <c r="B271" s="421"/>
      <c r="C271" s="422"/>
      <c r="D271" s="421"/>
      <c r="E271" s="421"/>
      <c r="F271" s="423"/>
      <c r="G271" s="423"/>
      <c r="H271" s="423"/>
      <c r="I271" s="423"/>
      <c r="J271" s="421"/>
      <c r="K271" s="421"/>
      <c r="L271" s="462"/>
      <c r="M271" s="488"/>
      <c r="N271" s="152">
        <f t="shared" ref="N271:T271" si="155">SUM(N265:N270)</f>
        <v>0.89344999999999997</v>
      </c>
      <c r="O271" s="152">
        <f t="shared" si="155"/>
        <v>1.05149</v>
      </c>
      <c r="P271" s="152">
        <f t="shared" si="155"/>
        <v>3.7658</v>
      </c>
      <c r="Q271" s="152">
        <f t="shared" si="155"/>
        <v>0.19206000000000001</v>
      </c>
      <c r="R271" s="152">
        <f t="shared" si="155"/>
        <v>0</v>
      </c>
      <c r="S271" s="152">
        <f t="shared" si="155"/>
        <v>0</v>
      </c>
      <c r="T271" s="152">
        <f t="shared" si="155"/>
        <v>0</v>
      </c>
      <c r="U271" s="153">
        <f t="shared" si="153"/>
        <v>5.9027999999999992</v>
      </c>
      <c r="V271" s="153" t="s">
        <v>11</v>
      </c>
      <c r="W271" s="364">
        <f t="shared" ref="W271" si="156">SUM(W265:W270)</f>
        <v>0</v>
      </c>
      <c r="X271" s="152">
        <f>X265</f>
        <v>461.07803999999999</v>
      </c>
      <c r="Y271" s="152">
        <f t="shared" ref="Y271:AT271" si="157">Y265</f>
        <v>0</v>
      </c>
      <c r="Z271" s="152">
        <f t="shared" si="157"/>
        <v>461.07803999999999</v>
      </c>
      <c r="AA271" s="152">
        <f t="shared" si="157"/>
        <v>0</v>
      </c>
      <c r="AB271" s="152">
        <f t="shared" si="157"/>
        <v>0</v>
      </c>
      <c r="AC271" s="152">
        <f t="shared" si="157"/>
        <v>0</v>
      </c>
      <c r="AD271" s="152">
        <f t="shared" si="157"/>
        <v>0</v>
      </c>
      <c r="AE271" s="152">
        <f t="shared" si="157"/>
        <v>0</v>
      </c>
      <c r="AF271" s="152">
        <f t="shared" si="157"/>
        <v>0</v>
      </c>
      <c r="AG271" s="152">
        <f t="shared" si="157"/>
        <v>461.07803999999999</v>
      </c>
      <c r="AH271" s="152">
        <f t="shared" si="157"/>
        <v>461.07803999999999</v>
      </c>
      <c r="AI271" s="152">
        <f t="shared" si="157"/>
        <v>0</v>
      </c>
      <c r="AJ271" s="152">
        <f t="shared" si="157"/>
        <v>0</v>
      </c>
      <c r="AK271" s="152">
        <f t="shared" si="157"/>
        <v>0</v>
      </c>
      <c r="AL271" s="152">
        <f t="shared" si="157"/>
        <v>1212.7339999999999</v>
      </c>
      <c r="AM271" s="152">
        <f t="shared" si="157"/>
        <v>1212.7339999999999</v>
      </c>
      <c r="AN271" s="152">
        <f t="shared" si="157"/>
        <v>0</v>
      </c>
      <c r="AO271" s="152">
        <f t="shared" si="157"/>
        <v>0</v>
      </c>
      <c r="AP271" s="152">
        <f t="shared" si="157"/>
        <v>0</v>
      </c>
      <c r="AQ271" s="152">
        <f t="shared" si="157"/>
        <v>0</v>
      </c>
      <c r="AR271" s="152">
        <f t="shared" si="157"/>
        <v>0</v>
      </c>
      <c r="AS271" s="152">
        <f t="shared" si="157"/>
        <v>0</v>
      </c>
      <c r="AT271" s="152">
        <f t="shared" si="157"/>
        <v>0</v>
      </c>
      <c r="AU271" s="152">
        <f t="shared" ref="AU271" si="158">SUM(AU265:AU270)</f>
        <v>0</v>
      </c>
      <c r="AV271" s="161"/>
    </row>
    <row r="272" spans="1:48" ht="19.5" customHeight="1" x14ac:dyDescent="0.25">
      <c r="A272" s="473"/>
      <c r="B272" s="421" t="s">
        <v>239</v>
      </c>
      <c r="C272" s="422" t="s">
        <v>99</v>
      </c>
      <c r="D272" s="421" t="s">
        <v>265</v>
      </c>
      <c r="E272" s="421" t="s">
        <v>139</v>
      </c>
      <c r="F272" s="6" t="s">
        <v>18</v>
      </c>
      <c r="G272" s="6" t="s">
        <v>20</v>
      </c>
      <c r="H272" s="6" t="s">
        <v>59</v>
      </c>
      <c r="I272" s="6" t="s">
        <v>319</v>
      </c>
      <c r="J272" s="421" t="s">
        <v>82</v>
      </c>
      <c r="K272" s="421" t="s">
        <v>82</v>
      </c>
      <c r="L272" s="421" t="s">
        <v>102</v>
      </c>
      <c r="M272" s="462">
        <f>R277+S277+T277</f>
        <v>1.29094</v>
      </c>
      <c r="N272" s="5">
        <v>0</v>
      </c>
      <c r="O272" s="5">
        <v>0</v>
      </c>
      <c r="P272" s="5">
        <v>0</v>
      </c>
      <c r="Q272" s="5">
        <v>0</v>
      </c>
      <c r="R272" s="5">
        <v>1.29094</v>
      </c>
      <c r="S272" s="5">
        <v>0</v>
      </c>
      <c r="T272" s="5">
        <v>0</v>
      </c>
      <c r="U272" s="5">
        <f t="shared" si="153"/>
        <v>1.29094</v>
      </c>
      <c r="V272" s="7" t="s">
        <v>3</v>
      </c>
      <c r="W272" s="94">
        <v>1291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8"/>
    </row>
    <row r="273" spans="1:48" ht="19.5" customHeight="1" x14ac:dyDescent="0.25">
      <c r="A273" s="473"/>
      <c r="B273" s="421"/>
      <c r="C273" s="422"/>
      <c r="D273" s="421"/>
      <c r="E273" s="421"/>
      <c r="F273" s="6" t="s">
        <v>19</v>
      </c>
      <c r="G273" s="6" t="s">
        <v>22</v>
      </c>
      <c r="H273" s="6" t="s">
        <v>59</v>
      </c>
      <c r="I273" s="6" t="s">
        <v>320</v>
      </c>
      <c r="J273" s="421"/>
      <c r="K273" s="421"/>
      <c r="L273" s="421"/>
      <c r="M273" s="46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53"/>
        <v>0</v>
      </c>
      <c r="V273" s="5" t="s">
        <v>8</v>
      </c>
      <c r="W273" s="94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8"/>
    </row>
    <row r="274" spans="1:48" ht="19.5" customHeight="1" x14ac:dyDescent="0.25">
      <c r="A274" s="473"/>
      <c r="B274" s="421"/>
      <c r="C274" s="422"/>
      <c r="D274" s="421"/>
      <c r="E274" s="421"/>
      <c r="F274" s="423" t="s">
        <v>39</v>
      </c>
      <c r="G274" s="423" t="s">
        <v>21</v>
      </c>
      <c r="H274" s="423" t="s">
        <v>59</v>
      </c>
      <c r="I274" s="423" t="s">
        <v>365</v>
      </c>
      <c r="J274" s="421"/>
      <c r="K274" s="421"/>
      <c r="L274" s="421"/>
      <c r="M274" s="46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53"/>
        <v>0</v>
      </c>
      <c r="V274" s="7" t="s">
        <v>50</v>
      </c>
      <c r="W274" s="94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8"/>
    </row>
    <row r="275" spans="1:48" ht="19.5" customHeight="1" x14ac:dyDescent="0.25">
      <c r="A275" s="473"/>
      <c r="B275" s="421"/>
      <c r="C275" s="422"/>
      <c r="D275" s="421"/>
      <c r="E275" s="421"/>
      <c r="F275" s="423"/>
      <c r="G275" s="423"/>
      <c r="H275" s="423"/>
      <c r="I275" s="423"/>
      <c r="J275" s="421"/>
      <c r="K275" s="421"/>
      <c r="L275" s="421"/>
      <c r="M275" s="462"/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f t="shared" si="153"/>
        <v>0</v>
      </c>
      <c r="V275" s="7" t="s">
        <v>51</v>
      </c>
      <c r="W275" s="94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8"/>
    </row>
    <row r="276" spans="1:48" ht="18" customHeight="1" x14ac:dyDescent="0.25">
      <c r="A276" s="473"/>
      <c r="B276" s="421"/>
      <c r="C276" s="422"/>
      <c r="D276" s="421"/>
      <c r="E276" s="421"/>
      <c r="F276" s="423"/>
      <c r="G276" s="423"/>
      <c r="H276" s="423"/>
      <c r="I276" s="423"/>
      <c r="J276" s="421"/>
      <c r="K276" s="421"/>
      <c r="L276" s="421"/>
      <c r="M276" s="462"/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f t="shared" si="153"/>
        <v>0</v>
      </c>
      <c r="V276" s="7" t="s">
        <v>52</v>
      </c>
      <c r="W276" s="94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8"/>
    </row>
    <row r="277" spans="1:48" ht="18" customHeight="1" x14ac:dyDescent="0.25">
      <c r="A277" s="473"/>
      <c r="B277" s="421"/>
      <c r="C277" s="422"/>
      <c r="D277" s="421"/>
      <c r="E277" s="421"/>
      <c r="F277" s="423"/>
      <c r="G277" s="423"/>
      <c r="H277" s="423"/>
      <c r="I277" s="423"/>
      <c r="J277" s="421"/>
      <c r="K277" s="421"/>
      <c r="L277" s="421"/>
      <c r="M277" s="488"/>
      <c r="N277" s="152">
        <f t="shared" ref="N277:T277" si="159">SUM(N272:N276)</f>
        <v>0</v>
      </c>
      <c r="O277" s="152">
        <f t="shared" si="159"/>
        <v>0</v>
      </c>
      <c r="P277" s="152">
        <f t="shared" si="159"/>
        <v>0</v>
      </c>
      <c r="Q277" s="152">
        <f t="shared" si="159"/>
        <v>0</v>
      </c>
      <c r="R277" s="152">
        <f t="shared" si="159"/>
        <v>1.29094</v>
      </c>
      <c r="S277" s="152">
        <f t="shared" si="159"/>
        <v>0</v>
      </c>
      <c r="T277" s="152">
        <f t="shared" si="159"/>
        <v>0</v>
      </c>
      <c r="U277" s="153">
        <f t="shared" si="153"/>
        <v>1.29094</v>
      </c>
      <c r="V277" s="153" t="s">
        <v>11</v>
      </c>
      <c r="W277" s="364">
        <f t="shared" ref="W277:X277" si="160">SUM(W272:W276)</f>
        <v>1291</v>
      </c>
      <c r="X277" s="152">
        <f t="shared" si="160"/>
        <v>0</v>
      </c>
      <c r="Y277" s="152">
        <f t="shared" ref="Y277:AU277" si="161">SUM(Y272:Y276)</f>
        <v>0</v>
      </c>
      <c r="Z277" s="152">
        <f t="shared" si="161"/>
        <v>0</v>
      </c>
      <c r="AA277" s="152">
        <f t="shared" si="161"/>
        <v>0</v>
      </c>
      <c r="AB277" s="152">
        <f t="shared" si="161"/>
        <v>0</v>
      </c>
      <c r="AC277" s="152">
        <f t="shared" si="161"/>
        <v>0</v>
      </c>
      <c r="AD277" s="152">
        <f t="shared" si="161"/>
        <v>0</v>
      </c>
      <c r="AE277" s="152">
        <f t="shared" si="161"/>
        <v>0</v>
      </c>
      <c r="AF277" s="152">
        <f t="shared" si="161"/>
        <v>0</v>
      </c>
      <c r="AG277" s="152">
        <f t="shared" si="161"/>
        <v>0</v>
      </c>
      <c r="AH277" s="152">
        <f t="shared" si="161"/>
        <v>0</v>
      </c>
      <c r="AI277" s="152">
        <f t="shared" si="161"/>
        <v>0</v>
      </c>
      <c r="AJ277" s="152">
        <f t="shared" si="161"/>
        <v>0</v>
      </c>
      <c r="AK277" s="152">
        <f t="shared" si="161"/>
        <v>0</v>
      </c>
      <c r="AL277" s="152">
        <f t="shared" si="161"/>
        <v>0</v>
      </c>
      <c r="AM277" s="152">
        <f t="shared" si="161"/>
        <v>0</v>
      </c>
      <c r="AN277" s="152">
        <f t="shared" si="161"/>
        <v>0</v>
      </c>
      <c r="AO277" s="152">
        <f t="shared" si="161"/>
        <v>0</v>
      </c>
      <c r="AP277" s="152">
        <f t="shared" si="161"/>
        <v>0</v>
      </c>
      <c r="AQ277" s="152">
        <f t="shared" si="161"/>
        <v>0</v>
      </c>
      <c r="AR277" s="152">
        <f t="shared" si="161"/>
        <v>0</v>
      </c>
      <c r="AS277" s="152">
        <f t="shared" si="161"/>
        <v>0</v>
      </c>
      <c r="AT277" s="152">
        <f t="shared" si="161"/>
        <v>0</v>
      </c>
      <c r="AU277" s="152">
        <f t="shared" si="161"/>
        <v>0</v>
      </c>
      <c r="AV277" s="161"/>
    </row>
    <row r="278" spans="1:48" ht="19.5" customHeight="1" x14ac:dyDescent="0.25">
      <c r="A278" s="473"/>
      <c r="B278" s="421" t="s">
        <v>240</v>
      </c>
      <c r="C278" s="422" t="s">
        <v>100</v>
      </c>
      <c r="D278" s="421" t="s">
        <v>265</v>
      </c>
      <c r="E278" s="421" t="s">
        <v>140</v>
      </c>
      <c r="F278" s="6" t="s">
        <v>18</v>
      </c>
      <c r="G278" s="6" t="s">
        <v>20</v>
      </c>
      <c r="H278" s="6" t="s">
        <v>59</v>
      </c>
      <c r="I278" s="6" t="s">
        <v>57</v>
      </c>
      <c r="J278" s="421" t="s">
        <v>82</v>
      </c>
      <c r="K278" s="421" t="s">
        <v>82</v>
      </c>
      <c r="L278" s="421" t="s">
        <v>103</v>
      </c>
      <c r="M278" s="462">
        <f t="shared" ref="M278" si="162">R283+S283+T283</f>
        <v>3.5608399999999998</v>
      </c>
      <c r="N278" s="5">
        <v>0</v>
      </c>
      <c r="O278" s="5">
        <v>0</v>
      </c>
      <c r="P278" s="5">
        <v>0</v>
      </c>
      <c r="Q278" s="5">
        <v>0</v>
      </c>
      <c r="R278" s="5">
        <v>3.5608399999999998</v>
      </c>
      <c r="S278" s="5">
        <v>0</v>
      </c>
      <c r="T278" s="5">
        <v>0</v>
      </c>
      <c r="U278" s="5">
        <f t="shared" si="153"/>
        <v>3.5608399999999998</v>
      </c>
      <c r="V278" s="7" t="s">
        <v>3</v>
      </c>
      <c r="W278" s="94">
        <v>3561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8"/>
    </row>
    <row r="279" spans="1:48" ht="19.5" customHeight="1" x14ac:dyDescent="0.25">
      <c r="A279" s="473"/>
      <c r="B279" s="421"/>
      <c r="C279" s="422"/>
      <c r="D279" s="421"/>
      <c r="E279" s="421"/>
      <c r="F279" s="6" t="s">
        <v>19</v>
      </c>
      <c r="G279" s="6" t="s">
        <v>22</v>
      </c>
      <c r="H279" s="6" t="s">
        <v>59</v>
      </c>
      <c r="I279" s="6" t="s">
        <v>321</v>
      </c>
      <c r="J279" s="421"/>
      <c r="K279" s="421"/>
      <c r="L279" s="421"/>
      <c r="M279" s="462"/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f t="shared" si="153"/>
        <v>0</v>
      </c>
      <c r="V279" s="5" t="s">
        <v>8</v>
      </c>
      <c r="W279" s="94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8"/>
    </row>
    <row r="280" spans="1:48" ht="19.5" customHeight="1" x14ac:dyDescent="0.25">
      <c r="A280" s="473"/>
      <c r="B280" s="421"/>
      <c r="C280" s="422"/>
      <c r="D280" s="421"/>
      <c r="E280" s="421"/>
      <c r="F280" s="423" t="s">
        <v>39</v>
      </c>
      <c r="G280" s="423" t="s">
        <v>21</v>
      </c>
      <c r="H280" s="423" t="s">
        <v>59</v>
      </c>
      <c r="I280" s="423" t="s">
        <v>302</v>
      </c>
      <c r="J280" s="421"/>
      <c r="K280" s="421"/>
      <c r="L280" s="421"/>
      <c r="M280" s="46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53"/>
        <v>0</v>
      </c>
      <c r="V280" s="7" t="s">
        <v>50</v>
      </c>
      <c r="W280" s="94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8"/>
    </row>
    <row r="281" spans="1:48" ht="19.5" customHeight="1" x14ac:dyDescent="0.25">
      <c r="A281" s="473"/>
      <c r="B281" s="421"/>
      <c r="C281" s="422"/>
      <c r="D281" s="421"/>
      <c r="E281" s="421"/>
      <c r="F281" s="423"/>
      <c r="G281" s="423"/>
      <c r="H281" s="423"/>
      <c r="I281" s="423"/>
      <c r="J281" s="421"/>
      <c r="K281" s="421"/>
      <c r="L281" s="421"/>
      <c r="M281" s="46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53"/>
        <v>0</v>
      </c>
      <c r="V281" s="7" t="s">
        <v>51</v>
      </c>
      <c r="W281" s="94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8"/>
    </row>
    <row r="282" spans="1:48" ht="18" customHeight="1" x14ac:dyDescent="0.25">
      <c r="A282" s="473"/>
      <c r="B282" s="421"/>
      <c r="C282" s="422"/>
      <c r="D282" s="421"/>
      <c r="E282" s="421"/>
      <c r="F282" s="423"/>
      <c r="G282" s="423"/>
      <c r="H282" s="423"/>
      <c r="I282" s="423"/>
      <c r="J282" s="421"/>
      <c r="K282" s="421"/>
      <c r="L282" s="421"/>
      <c r="M282" s="46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53"/>
        <v>0</v>
      </c>
      <c r="V282" s="7" t="s">
        <v>52</v>
      </c>
      <c r="W282" s="94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8"/>
    </row>
    <row r="283" spans="1:48" ht="18" customHeight="1" x14ac:dyDescent="0.25">
      <c r="A283" s="474"/>
      <c r="B283" s="421"/>
      <c r="C283" s="422"/>
      <c r="D283" s="421"/>
      <c r="E283" s="421"/>
      <c r="F283" s="423"/>
      <c r="G283" s="423"/>
      <c r="H283" s="423"/>
      <c r="I283" s="423"/>
      <c r="J283" s="421"/>
      <c r="K283" s="421"/>
      <c r="L283" s="421"/>
      <c r="M283" s="488"/>
      <c r="N283" s="152">
        <f t="shared" ref="N283:T283" si="163">SUM(N278:N282)</f>
        <v>0</v>
      </c>
      <c r="O283" s="152">
        <f t="shared" si="163"/>
        <v>0</v>
      </c>
      <c r="P283" s="152">
        <f t="shared" si="163"/>
        <v>0</v>
      </c>
      <c r="Q283" s="152">
        <f t="shared" si="163"/>
        <v>0</v>
      </c>
      <c r="R283" s="152">
        <f t="shared" si="163"/>
        <v>3.5608399999999998</v>
      </c>
      <c r="S283" s="152">
        <f t="shared" si="163"/>
        <v>0</v>
      </c>
      <c r="T283" s="152">
        <f t="shared" si="163"/>
        <v>0</v>
      </c>
      <c r="U283" s="153">
        <f t="shared" si="153"/>
        <v>3.5608399999999998</v>
      </c>
      <c r="V283" s="153" t="s">
        <v>11</v>
      </c>
      <c r="W283" s="364">
        <f t="shared" ref="W283:AU283" si="164">SUM(W278:W282)</f>
        <v>3561</v>
      </c>
      <c r="X283" s="152">
        <f t="shared" si="164"/>
        <v>0</v>
      </c>
      <c r="Y283" s="152">
        <f t="shared" si="164"/>
        <v>0</v>
      </c>
      <c r="Z283" s="152">
        <f t="shared" si="164"/>
        <v>0</v>
      </c>
      <c r="AA283" s="152">
        <f t="shared" si="164"/>
        <v>0</v>
      </c>
      <c r="AB283" s="152">
        <f t="shared" si="164"/>
        <v>0</v>
      </c>
      <c r="AC283" s="152">
        <f t="shared" si="164"/>
        <v>0</v>
      </c>
      <c r="AD283" s="152">
        <f t="shared" si="164"/>
        <v>0</v>
      </c>
      <c r="AE283" s="152">
        <f t="shared" si="164"/>
        <v>0</v>
      </c>
      <c r="AF283" s="152">
        <f t="shared" si="164"/>
        <v>0</v>
      </c>
      <c r="AG283" s="152">
        <f t="shared" si="164"/>
        <v>0</v>
      </c>
      <c r="AH283" s="152">
        <f t="shared" si="164"/>
        <v>0</v>
      </c>
      <c r="AI283" s="152">
        <f t="shared" si="164"/>
        <v>0</v>
      </c>
      <c r="AJ283" s="152">
        <f t="shared" si="164"/>
        <v>0</v>
      </c>
      <c r="AK283" s="152">
        <f t="shared" si="164"/>
        <v>0</v>
      </c>
      <c r="AL283" s="152">
        <f t="shared" si="164"/>
        <v>0</v>
      </c>
      <c r="AM283" s="152">
        <f t="shared" si="164"/>
        <v>0</v>
      </c>
      <c r="AN283" s="152">
        <f t="shared" si="164"/>
        <v>0</v>
      </c>
      <c r="AO283" s="152">
        <f t="shared" si="164"/>
        <v>0</v>
      </c>
      <c r="AP283" s="152">
        <f t="shared" si="164"/>
        <v>0</v>
      </c>
      <c r="AQ283" s="152">
        <f t="shared" si="164"/>
        <v>0</v>
      </c>
      <c r="AR283" s="152">
        <f t="shared" si="164"/>
        <v>0</v>
      </c>
      <c r="AS283" s="152">
        <f t="shared" si="164"/>
        <v>0</v>
      </c>
      <c r="AT283" s="152">
        <f t="shared" si="164"/>
        <v>0</v>
      </c>
      <c r="AU283" s="152">
        <f t="shared" si="164"/>
        <v>0</v>
      </c>
      <c r="AV283" s="161"/>
    </row>
    <row r="284" spans="1:48" ht="15.75" customHeight="1" x14ac:dyDescent="0.25">
      <c r="A284" s="414" t="s">
        <v>169</v>
      </c>
      <c r="B284" s="415"/>
      <c r="C284" s="415"/>
      <c r="D284" s="415"/>
      <c r="E284" s="415"/>
      <c r="F284" s="415"/>
      <c r="G284" s="415"/>
      <c r="H284" s="415"/>
      <c r="I284" s="415"/>
      <c r="J284" s="415"/>
      <c r="K284" s="415"/>
      <c r="L284" s="415"/>
      <c r="M284" s="415"/>
      <c r="N284" s="415"/>
      <c r="O284" s="415"/>
      <c r="P284" s="415"/>
      <c r="Q284" s="415"/>
      <c r="R284" s="415"/>
      <c r="S284" s="415"/>
      <c r="T284" s="415"/>
      <c r="U284" s="415"/>
      <c r="V284" s="465"/>
      <c r="W284" s="365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</row>
    <row r="285" spans="1:48" ht="29.25" customHeight="1" x14ac:dyDescent="0.25">
      <c r="A285" s="469" t="s">
        <v>65</v>
      </c>
      <c r="B285" s="470"/>
      <c r="C285" s="470"/>
      <c r="D285" s="470"/>
      <c r="E285" s="470"/>
      <c r="F285" s="470"/>
      <c r="G285" s="470"/>
      <c r="H285" s="470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  <c r="U285" s="470"/>
      <c r="V285" s="471"/>
      <c r="W285" s="365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</row>
    <row r="286" spans="1:48" ht="15.75" customHeight="1" x14ac:dyDescent="0.25">
      <c r="A286" s="414" t="s">
        <v>168</v>
      </c>
      <c r="B286" s="415"/>
      <c r="C286" s="415"/>
      <c r="D286" s="415"/>
      <c r="E286" s="415"/>
      <c r="F286" s="415"/>
      <c r="G286" s="415"/>
      <c r="H286" s="415"/>
      <c r="I286" s="415"/>
      <c r="J286" s="415"/>
      <c r="K286" s="415"/>
      <c r="L286" s="415"/>
      <c r="M286" s="415"/>
      <c r="N286" s="415"/>
      <c r="O286" s="415"/>
      <c r="P286" s="415"/>
      <c r="Q286" s="415"/>
      <c r="R286" s="415"/>
      <c r="S286" s="415"/>
      <c r="T286" s="415"/>
      <c r="U286" s="415"/>
      <c r="V286" s="465"/>
      <c r="W286" s="365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</row>
    <row r="287" spans="1:48" ht="29.25" customHeight="1" x14ac:dyDescent="0.25">
      <c r="A287" s="469" t="s">
        <v>65</v>
      </c>
      <c r="B287" s="470"/>
      <c r="C287" s="470"/>
      <c r="D287" s="470"/>
      <c r="E287" s="470"/>
      <c r="F287" s="470"/>
      <c r="G287" s="470"/>
      <c r="H287" s="470"/>
      <c r="I287" s="470"/>
      <c r="J287" s="470"/>
      <c r="K287" s="470"/>
      <c r="L287" s="470"/>
      <c r="M287" s="470"/>
      <c r="N287" s="470"/>
      <c r="O287" s="470"/>
      <c r="P287" s="470"/>
      <c r="Q287" s="470"/>
      <c r="R287" s="470"/>
      <c r="S287" s="470"/>
      <c r="T287" s="470"/>
      <c r="U287" s="470"/>
      <c r="V287" s="471"/>
      <c r="W287" s="365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</row>
    <row r="288" spans="1:48" ht="15.75" customHeight="1" x14ac:dyDescent="0.25">
      <c r="A288" s="414" t="s">
        <v>171</v>
      </c>
      <c r="B288" s="415"/>
      <c r="C288" s="415"/>
      <c r="D288" s="415"/>
      <c r="E288" s="415"/>
      <c r="F288" s="415"/>
      <c r="G288" s="415"/>
      <c r="H288" s="415"/>
      <c r="I288" s="415"/>
      <c r="J288" s="415"/>
      <c r="K288" s="415"/>
      <c r="L288" s="415"/>
      <c r="M288" s="415"/>
      <c r="N288" s="415"/>
      <c r="O288" s="415"/>
      <c r="P288" s="415"/>
      <c r="Q288" s="415"/>
      <c r="R288" s="415"/>
      <c r="S288" s="415"/>
      <c r="T288" s="415"/>
      <c r="U288" s="415"/>
      <c r="V288" s="465"/>
      <c r="W288" s="365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</row>
    <row r="289" spans="1:48" ht="29.25" customHeight="1" x14ac:dyDescent="0.25">
      <c r="A289" s="469" t="s">
        <v>65</v>
      </c>
      <c r="B289" s="470"/>
      <c r="C289" s="470"/>
      <c r="D289" s="470"/>
      <c r="E289" s="470"/>
      <c r="F289" s="470"/>
      <c r="G289" s="470"/>
      <c r="H289" s="470"/>
      <c r="I289" s="470"/>
      <c r="J289" s="470"/>
      <c r="K289" s="470"/>
      <c r="L289" s="470"/>
      <c r="M289" s="470"/>
      <c r="N289" s="470"/>
      <c r="O289" s="470"/>
      <c r="P289" s="470"/>
      <c r="Q289" s="470"/>
      <c r="R289" s="470"/>
      <c r="S289" s="470"/>
      <c r="T289" s="470"/>
      <c r="U289" s="470"/>
      <c r="V289" s="471"/>
      <c r="W289" s="365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</row>
    <row r="290" spans="1:48" ht="15.75" customHeight="1" x14ac:dyDescent="0.25">
      <c r="A290" s="410" t="s">
        <v>30</v>
      </c>
      <c r="B290" s="411"/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626"/>
      <c r="X290" s="626"/>
      <c r="Y290" s="626"/>
      <c r="Z290" s="626"/>
      <c r="AA290" s="626"/>
      <c r="AB290" s="626"/>
      <c r="AC290" s="626"/>
      <c r="AD290" s="626"/>
      <c r="AE290" s="626"/>
      <c r="AF290" s="626"/>
      <c r="AG290" s="626"/>
      <c r="AH290" s="626"/>
      <c r="AI290" s="626"/>
      <c r="AJ290" s="626"/>
      <c r="AK290" s="626"/>
      <c r="AL290" s="626"/>
      <c r="AM290" s="626"/>
      <c r="AN290" s="626"/>
      <c r="AO290" s="626"/>
      <c r="AP290" s="626"/>
      <c r="AQ290" s="626"/>
      <c r="AR290" s="626"/>
      <c r="AS290" s="626"/>
      <c r="AT290" s="626"/>
      <c r="AU290" s="626"/>
      <c r="AV290" s="627"/>
    </row>
    <row r="291" spans="1:48" ht="15.75" customHeight="1" x14ac:dyDescent="0.25">
      <c r="A291" s="414" t="s">
        <v>172</v>
      </c>
      <c r="B291" s="415"/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  <c r="U291" s="415"/>
      <c r="V291" s="415"/>
      <c r="W291" s="622"/>
      <c r="X291" s="622"/>
      <c r="Y291" s="622"/>
      <c r="Z291" s="622"/>
      <c r="AA291" s="622"/>
      <c r="AB291" s="622"/>
      <c r="AC291" s="622"/>
      <c r="AD291" s="622"/>
      <c r="AE291" s="622"/>
      <c r="AF291" s="622"/>
      <c r="AG291" s="622"/>
      <c r="AH291" s="622"/>
      <c r="AI291" s="622"/>
      <c r="AJ291" s="622"/>
      <c r="AK291" s="622"/>
      <c r="AL291" s="622"/>
      <c r="AM291" s="622"/>
      <c r="AN291" s="622"/>
      <c r="AO291" s="622"/>
      <c r="AP291" s="622"/>
      <c r="AQ291" s="622"/>
      <c r="AR291" s="622"/>
      <c r="AS291" s="622"/>
      <c r="AT291" s="622"/>
      <c r="AU291" s="622"/>
      <c r="AV291" s="623"/>
    </row>
    <row r="292" spans="1:48" ht="19.5" customHeight="1" x14ac:dyDescent="0.25">
      <c r="A292" s="473"/>
      <c r="B292" s="421" t="s">
        <v>1053</v>
      </c>
      <c r="C292" s="422" t="s">
        <v>1054</v>
      </c>
      <c r="D292" s="421"/>
      <c r="E292" s="423"/>
      <c r="F292" s="6" t="s">
        <v>18</v>
      </c>
      <c r="G292" s="6" t="s">
        <v>20</v>
      </c>
      <c r="H292" s="6" t="s">
        <v>59</v>
      </c>
      <c r="I292" s="6" t="s">
        <v>296</v>
      </c>
      <c r="J292" s="464"/>
      <c r="K292" s="464"/>
      <c r="L292" s="462"/>
      <c r="M292" s="462"/>
      <c r="N292" s="5">
        <v>0.61667000000000005</v>
      </c>
      <c r="O292" s="5">
        <v>6.6655499999999996</v>
      </c>
      <c r="P292" s="5">
        <v>0.88868999999999998</v>
      </c>
      <c r="Q292" s="5">
        <v>4.8093899999999996</v>
      </c>
      <c r="R292" s="5">
        <v>9.5029800000000009</v>
      </c>
      <c r="S292" s="5">
        <v>0</v>
      </c>
      <c r="T292" s="5">
        <v>0</v>
      </c>
      <c r="U292" s="5">
        <f t="shared" ref="U292:U302" si="165">SUM(N292:T292)</f>
        <v>22.483280000000001</v>
      </c>
      <c r="V292" s="7" t="s">
        <v>3</v>
      </c>
      <c r="W292" s="94">
        <v>9503</v>
      </c>
      <c r="X292" s="94">
        <f>SUM(X293:X297)</f>
        <v>4064.2789999999995</v>
      </c>
      <c r="Y292" s="5">
        <f t="shared" ref="Y292:AM292" si="166">SUM(Y293:Y297)</f>
        <v>3570.0189999999998</v>
      </c>
      <c r="Z292" s="5">
        <f t="shared" si="166"/>
        <v>3570.0189999999998</v>
      </c>
      <c r="AA292" s="5">
        <f t="shared" si="166"/>
        <v>494.26</v>
      </c>
      <c r="AB292" s="5">
        <f t="shared" si="166"/>
        <v>494.26</v>
      </c>
      <c r="AC292" s="5">
        <f t="shared" si="166"/>
        <v>119.34</v>
      </c>
      <c r="AD292" s="5">
        <f t="shared" si="166"/>
        <v>0</v>
      </c>
      <c r="AE292" s="5">
        <f t="shared" si="166"/>
        <v>0</v>
      </c>
      <c r="AF292" s="5">
        <f t="shared" si="166"/>
        <v>0</v>
      </c>
      <c r="AG292" s="5">
        <f>SUM(AG293:AG297)</f>
        <v>623.86</v>
      </c>
      <c r="AH292" s="5">
        <f t="shared" si="166"/>
        <v>0</v>
      </c>
      <c r="AI292" s="5">
        <f>SUM(AI293:AI297)</f>
        <v>623.86</v>
      </c>
      <c r="AJ292" s="5">
        <f t="shared" si="166"/>
        <v>0</v>
      </c>
      <c r="AK292" s="5">
        <f t="shared" si="166"/>
        <v>0</v>
      </c>
      <c r="AL292" s="5">
        <f t="shared" si="166"/>
        <v>0</v>
      </c>
      <c r="AM292" s="5">
        <f t="shared" si="166"/>
        <v>0</v>
      </c>
      <c r="AN292" s="5">
        <f t="shared" ref="AN292:AU292" si="167">SUM(AN297)</f>
        <v>0</v>
      </c>
      <c r="AO292" s="5">
        <f t="shared" si="167"/>
        <v>0</v>
      </c>
      <c r="AP292" s="5">
        <f t="shared" si="167"/>
        <v>0</v>
      </c>
      <c r="AQ292" s="5">
        <f t="shared" si="167"/>
        <v>0</v>
      </c>
      <c r="AR292" s="5">
        <f t="shared" si="167"/>
        <v>0</v>
      </c>
      <c r="AS292" s="5">
        <f t="shared" si="167"/>
        <v>0</v>
      </c>
      <c r="AT292" s="5">
        <f t="shared" si="167"/>
        <v>0</v>
      </c>
      <c r="AU292" s="5">
        <f t="shared" si="167"/>
        <v>0</v>
      </c>
      <c r="AV292" s="8"/>
    </row>
    <row r="293" spans="1:48" s="276" customFormat="1" ht="28.5" hidden="1" customHeight="1" x14ac:dyDescent="0.2">
      <c r="A293" s="473"/>
      <c r="B293" s="421"/>
      <c r="C293" s="422"/>
      <c r="D293" s="421"/>
      <c r="E293" s="423"/>
      <c r="F293" s="273"/>
      <c r="G293" s="273"/>
      <c r="H293" s="273"/>
      <c r="I293" s="273"/>
      <c r="J293" s="464"/>
      <c r="K293" s="464"/>
      <c r="L293" s="462"/>
      <c r="M293" s="462"/>
      <c r="N293" s="274"/>
      <c r="O293" s="274"/>
      <c r="P293" s="274"/>
      <c r="Q293" s="274"/>
      <c r="R293" s="274"/>
      <c r="S293" s="274"/>
      <c r="T293" s="274"/>
      <c r="U293" s="274"/>
      <c r="V293" s="279" t="s">
        <v>1047</v>
      </c>
      <c r="W293" s="275"/>
      <c r="X293" s="278">
        <f>Z293+AB293</f>
        <v>98</v>
      </c>
      <c r="Y293" s="274"/>
      <c r="Z293" s="274"/>
      <c r="AA293" s="274">
        <f>AB293</f>
        <v>98</v>
      </c>
      <c r="AB293" s="274">
        <v>98</v>
      </c>
      <c r="AC293" s="274"/>
      <c r="AD293" s="274"/>
      <c r="AE293" s="274"/>
      <c r="AF293" s="274"/>
      <c r="AG293" s="274">
        <f>AI293</f>
        <v>98</v>
      </c>
      <c r="AH293" s="274"/>
      <c r="AI293" s="274">
        <v>98</v>
      </c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348"/>
    </row>
    <row r="294" spans="1:48" s="276" customFormat="1" ht="28.5" hidden="1" customHeight="1" x14ac:dyDescent="0.2">
      <c r="A294" s="473"/>
      <c r="B294" s="421"/>
      <c r="C294" s="422"/>
      <c r="D294" s="421"/>
      <c r="E294" s="423"/>
      <c r="F294" s="273"/>
      <c r="G294" s="273"/>
      <c r="H294" s="273"/>
      <c r="I294" s="273"/>
      <c r="J294" s="464"/>
      <c r="K294" s="464"/>
      <c r="L294" s="462"/>
      <c r="M294" s="462"/>
      <c r="N294" s="274"/>
      <c r="O294" s="274"/>
      <c r="P294" s="274"/>
      <c r="Q294" s="274"/>
      <c r="R294" s="274"/>
      <c r="S294" s="274"/>
      <c r="T294" s="274"/>
      <c r="U294" s="274"/>
      <c r="V294" s="279" t="s">
        <v>1049</v>
      </c>
      <c r="W294" s="275"/>
      <c r="X294" s="278">
        <f>Z294+AB294</f>
        <v>12</v>
      </c>
      <c r="Y294" s="274"/>
      <c r="Z294" s="274"/>
      <c r="AA294" s="274">
        <f>AB294</f>
        <v>12</v>
      </c>
      <c r="AB294" s="274">
        <v>12</v>
      </c>
      <c r="AC294" s="274"/>
      <c r="AD294" s="274"/>
      <c r="AE294" s="274"/>
      <c r="AF294" s="274"/>
      <c r="AG294" s="274">
        <f>AI294</f>
        <v>12</v>
      </c>
      <c r="AH294" s="274"/>
      <c r="AI294" s="274">
        <v>12</v>
      </c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348"/>
    </row>
    <row r="295" spans="1:48" s="276" customFormat="1" ht="30.75" hidden="1" customHeight="1" x14ac:dyDescent="0.2">
      <c r="A295" s="473"/>
      <c r="B295" s="421"/>
      <c r="C295" s="422"/>
      <c r="D295" s="421"/>
      <c r="E295" s="423"/>
      <c r="F295" s="273"/>
      <c r="G295" s="273"/>
      <c r="H295" s="273"/>
      <c r="I295" s="273"/>
      <c r="J295" s="464"/>
      <c r="K295" s="464"/>
      <c r="L295" s="462"/>
      <c r="M295" s="462"/>
      <c r="N295" s="274"/>
      <c r="O295" s="274"/>
      <c r="P295" s="274"/>
      <c r="Q295" s="274"/>
      <c r="R295" s="274"/>
      <c r="S295" s="274"/>
      <c r="T295" s="274"/>
      <c r="U295" s="274"/>
      <c r="V295" s="279" t="s">
        <v>1048</v>
      </c>
      <c r="W295" s="275"/>
      <c r="X295" s="278">
        <f>Z295+AB295</f>
        <v>131</v>
      </c>
      <c r="Y295" s="274"/>
      <c r="Z295" s="274"/>
      <c r="AA295" s="274">
        <f>AB295</f>
        <v>131</v>
      </c>
      <c r="AB295" s="274">
        <v>131</v>
      </c>
      <c r="AC295" s="274"/>
      <c r="AD295" s="274"/>
      <c r="AE295" s="274"/>
      <c r="AF295" s="274"/>
      <c r="AG295" s="274">
        <f>AI295</f>
        <v>131</v>
      </c>
      <c r="AH295" s="274"/>
      <c r="AI295" s="274">
        <v>131</v>
      </c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348"/>
    </row>
    <row r="296" spans="1:48" s="276" customFormat="1" ht="30.75" hidden="1" customHeight="1" x14ac:dyDescent="0.2">
      <c r="A296" s="473"/>
      <c r="B296" s="421"/>
      <c r="C296" s="422"/>
      <c r="D296" s="421"/>
      <c r="E296" s="423"/>
      <c r="F296" s="273"/>
      <c r="G296" s="273"/>
      <c r="H296" s="273"/>
      <c r="I296" s="273"/>
      <c r="J296" s="464"/>
      <c r="K296" s="464"/>
      <c r="L296" s="462"/>
      <c r="M296" s="462"/>
      <c r="N296" s="274"/>
      <c r="O296" s="274"/>
      <c r="P296" s="274"/>
      <c r="Q296" s="274"/>
      <c r="R296" s="274"/>
      <c r="S296" s="274"/>
      <c r="T296" s="274"/>
      <c r="U296" s="274"/>
      <c r="V296" s="279" t="s">
        <v>1050</v>
      </c>
      <c r="W296" s="275"/>
      <c r="X296" s="278">
        <f>AB296</f>
        <v>253.26</v>
      </c>
      <c r="Y296" s="274"/>
      <c r="Z296" s="274"/>
      <c r="AA296" s="274">
        <f>AB296</f>
        <v>253.26</v>
      </c>
      <c r="AB296" s="396">
        <f>119.34+133.92</f>
        <v>253.26</v>
      </c>
      <c r="AC296" s="274">
        <v>119.34</v>
      </c>
      <c r="AD296" s="274"/>
      <c r="AE296" s="274"/>
      <c r="AF296" s="274"/>
      <c r="AG296" s="274">
        <f t="shared" ref="AG296:AG297" si="168">AI296</f>
        <v>382.86</v>
      </c>
      <c r="AH296" s="274"/>
      <c r="AI296" s="274">
        <f>119.34+133.92+129.6</f>
        <v>382.86</v>
      </c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348"/>
    </row>
    <row r="297" spans="1:48" s="276" customFormat="1" ht="43.5" hidden="1" customHeight="1" x14ac:dyDescent="0.2">
      <c r="A297" s="473"/>
      <c r="B297" s="421"/>
      <c r="C297" s="422"/>
      <c r="D297" s="421"/>
      <c r="E297" s="423"/>
      <c r="F297" s="273"/>
      <c r="G297" s="273"/>
      <c r="H297" s="273"/>
      <c r="I297" s="273"/>
      <c r="J297" s="464"/>
      <c r="K297" s="464"/>
      <c r="L297" s="462"/>
      <c r="M297" s="462"/>
      <c r="N297" s="274"/>
      <c r="O297" s="274"/>
      <c r="P297" s="274"/>
      <c r="Q297" s="274"/>
      <c r="R297" s="274"/>
      <c r="S297" s="274"/>
      <c r="T297" s="274"/>
      <c r="U297" s="274"/>
      <c r="V297" s="279" t="s">
        <v>1017</v>
      </c>
      <c r="W297" s="275"/>
      <c r="X297" s="278">
        <f>Z297</f>
        <v>3570.0189999999998</v>
      </c>
      <c r="Y297" s="278">
        <f>Z297</f>
        <v>3570.0189999999998</v>
      </c>
      <c r="Z297" s="278">
        <v>3570.0189999999998</v>
      </c>
      <c r="AA297" s="274"/>
      <c r="AB297" s="274"/>
      <c r="AC297" s="274"/>
      <c r="AD297" s="274"/>
      <c r="AE297" s="274"/>
      <c r="AF297" s="274"/>
      <c r="AG297" s="274">
        <f t="shared" si="168"/>
        <v>0</v>
      </c>
      <c r="AH297" s="274"/>
      <c r="AI297" s="274"/>
      <c r="AJ297" s="274"/>
      <c r="AK297" s="274"/>
      <c r="AL297" s="274"/>
      <c r="AM297" s="274"/>
      <c r="AN297" s="274"/>
      <c r="AO297" s="274"/>
      <c r="AP297" s="274"/>
      <c r="AQ297" s="274"/>
      <c r="AR297" s="274"/>
      <c r="AS297" s="274"/>
      <c r="AT297" s="274"/>
      <c r="AU297" s="274"/>
      <c r="AV297" s="348"/>
    </row>
    <row r="298" spans="1:48" ht="19.5" customHeight="1" x14ac:dyDescent="0.25">
      <c r="A298" s="473"/>
      <c r="B298" s="421"/>
      <c r="C298" s="422"/>
      <c r="D298" s="421"/>
      <c r="E298" s="423"/>
      <c r="F298" s="6" t="s">
        <v>19</v>
      </c>
      <c r="G298" s="6" t="s">
        <v>22</v>
      </c>
      <c r="H298" s="6" t="s">
        <v>59</v>
      </c>
      <c r="I298" s="6" t="s">
        <v>296</v>
      </c>
      <c r="J298" s="464"/>
      <c r="K298" s="464"/>
      <c r="L298" s="462"/>
      <c r="M298" s="462"/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f t="shared" si="165"/>
        <v>0</v>
      </c>
      <c r="V298" s="5" t="s">
        <v>8</v>
      </c>
      <c r="W298" s="94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8"/>
    </row>
    <row r="299" spans="1:48" ht="19.5" customHeight="1" x14ac:dyDescent="0.25">
      <c r="A299" s="473"/>
      <c r="B299" s="421"/>
      <c r="C299" s="422"/>
      <c r="D299" s="421"/>
      <c r="E299" s="423"/>
      <c r="F299" s="6"/>
      <c r="G299" s="6"/>
      <c r="H299" s="6"/>
      <c r="I299" s="6"/>
      <c r="J299" s="464"/>
      <c r="K299" s="464"/>
      <c r="L299" s="462"/>
      <c r="M299" s="462"/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f t="shared" si="165"/>
        <v>0</v>
      </c>
      <c r="V299" s="7" t="s">
        <v>50</v>
      </c>
      <c r="W299" s="94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8"/>
    </row>
    <row r="300" spans="1:48" ht="19.5" customHeight="1" x14ac:dyDescent="0.25">
      <c r="A300" s="473"/>
      <c r="B300" s="421" t="s">
        <v>242</v>
      </c>
      <c r="C300" s="422" t="s">
        <v>980</v>
      </c>
      <c r="D300" s="421" t="s">
        <v>267</v>
      </c>
      <c r="E300" s="423" t="s">
        <v>280</v>
      </c>
      <c r="F300" s="6" t="s">
        <v>18</v>
      </c>
      <c r="G300" s="6" t="s">
        <v>20</v>
      </c>
      <c r="H300" s="6" t="s">
        <v>296</v>
      </c>
      <c r="I300" s="6" t="s">
        <v>296</v>
      </c>
      <c r="J300" s="464">
        <v>2021</v>
      </c>
      <c r="K300" s="464">
        <v>2021</v>
      </c>
      <c r="L300" s="462">
        <v>9.9091000000000005</v>
      </c>
      <c r="M300" s="462">
        <f t="shared" ref="M300" si="169">R305+S305+T305</f>
        <v>9.5029800000000009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f t="shared" si="165"/>
        <v>0</v>
      </c>
      <c r="V300" s="7" t="s">
        <v>51</v>
      </c>
      <c r="W300" s="94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8"/>
    </row>
    <row r="301" spans="1:48" ht="18" customHeight="1" x14ac:dyDescent="0.25">
      <c r="A301" s="473"/>
      <c r="B301" s="421"/>
      <c r="C301" s="422"/>
      <c r="D301" s="421"/>
      <c r="E301" s="423"/>
      <c r="F301" s="6" t="s">
        <v>19</v>
      </c>
      <c r="G301" s="6" t="s">
        <v>22</v>
      </c>
      <c r="H301" s="6" t="s">
        <v>296</v>
      </c>
      <c r="I301" s="6" t="s">
        <v>296</v>
      </c>
      <c r="J301" s="464"/>
      <c r="K301" s="464"/>
      <c r="L301" s="462"/>
      <c r="M301" s="462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65"/>
        <v>0</v>
      </c>
      <c r="V301" s="7" t="s">
        <v>52</v>
      </c>
      <c r="W301" s="94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8"/>
    </row>
    <row r="302" spans="1:48" ht="17.25" customHeight="1" x14ac:dyDescent="0.25">
      <c r="A302" s="473"/>
      <c r="B302" s="421"/>
      <c r="C302" s="422"/>
      <c r="D302" s="421"/>
      <c r="E302" s="423"/>
      <c r="F302" s="423" t="s">
        <v>39</v>
      </c>
      <c r="G302" s="423" t="s">
        <v>21</v>
      </c>
      <c r="H302" s="423" t="s">
        <v>296</v>
      </c>
      <c r="I302" s="423" t="s">
        <v>296</v>
      </c>
      <c r="J302" s="464"/>
      <c r="K302" s="464"/>
      <c r="L302" s="462"/>
      <c r="M302" s="462"/>
      <c r="N302" s="152">
        <f t="shared" ref="N302:T302" si="170">SUM(N292:N301)</f>
        <v>0.61667000000000005</v>
      </c>
      <c r="O302" s="152">
        <f t="shared" si="170"/>
        <v>6.6655499999999996</v>
      </c>
      <c r="P302" s="152">
        <f t="shared" si="170"/>
        <v>0.88868999999999998</v>
      </c>
      <c r="Q302" s="152">
        <f t="shared" si="170"/>
        <v>4.8093899999999996</v>
      </c>
      <c r="R302" s="152">
        <f t="shared" si="170"/>
        <v>9.5029800000000009</v>
      </c>
      <c r="S302" s="152">
        <f t="shared" si="170"/>
        <v>0</v>
      </c>
      <c r="T302" s="152">
        <f t="shared" si="170"/>
        <v>0</v>
      </c>
      <c r="U302" s="153">
        <f t="shared" si="165"/>
        <v>22.483280000000001</v>
      </c>
      <c r="V302" s="153" t="s">
        <v>11</v>
      </c>
      <c r="W302" s="364">
        <f>SUM(W292:W301)</f>
        <v>9503</v>
      </c>
      <c r="X302" s="364">
        <f>X292+X298+X299+X300+X301</f>
        <v>4064.2789999999995</v>
      </c>
      <c r="Y302" s="152">
        <f t="shared" ref="Y302:AU302" si="171">Y292+Y298+Y299+Y300+Y301</f>
        <v>3570.0189999999998</v>
      </c>
      <c r="Z302" s="152">
        <f t="shared" si="171"/>
        <v>3570.0189999999998</v>
      </c>
      <c r="AA302" s="152">
        <f t="shared" si="171"/>
        <v>494.26</v>
      </c>
      <c r="AB302" s="152">
        <f t="shared" si="171"/>
        <v>494.26</v>
      </c>
      <c r="AC302" s="152">
        <f t="shared" si="171"/>
        <v>119.34</v>
      </c>
      <c r="AD302" s="152">
        <f t="shared" si="171"/>
        <v>0</v>
      </c>
      <c r="AE302" s="152">
        <f t="shared" si="171"/>
        <v>0</v>
      </c>
      <c r="AF302" s="152">
        <f t="shared" si="171"/>
        <v>0</v>
      </c>
      <c r="AG302" s="152">
        <f t="shared" si="171"/>
        <v>623.86</v>
      </c>
      <c r="AH302" s="152">
        <f t="shared" si="171"/>
        <v>0</v>
      </c>
      <c r="AI302" s="152">
        <f t="shared" si="171"/>
        <v>623.86</v>
      </c>
      <c r="AJ302" s="152">
        <f t="shared" si="171"/>
        <v>0</v>
      </c>
      <c r="AK302" s="152">
        <f t="shared" si="171"/>
        <v>0</v>
      </c>
      <c r="AL302" s="152">
        <f t="shared" si="171"/>
        <v>0</v>
      </c>
      <c r="AM302" s="152">
        <f t="shared" si="171"/>
        <v>0</v>
      </c>
      <c r="AN302" s="152">
        <f t="shared" si="171"/>
        <v>0</v>
      </c>
      <c r="AO302" s="152">
        <f t="shared" si="171"/>
        <v>0</v>
      </c>
      <c r="AP302" s="152">
        <f t="shared" si="171"/>
        <v>0</v>
      </c>
      <c r="AQ302" s="152">
        <f t="shared" si="171"/>
        <v>0</v>
      </c>
      <c r="AR302" s="152">
        <f t="shared" si="171"/>
        <v>0</v>
      </c>
      <c r="AS302" s="152">
        <f t="shared" si="171"/>
        <v>0</v>
      </c>
      <c r="AT302" s="152">
        <f t="shared" si="171"/>
        <v>0</v>
      </c>
      <c r="AU302" s="152">
        <f t="shared" si="171"/>
        <v>0</v>
      </c>
      <c r="AV302" s="161"/>
    </row>
    <row r="303" spans="1:48" ht="19.5" customHeight="1" x14ac:dyDescent="0.25">
      <c r="A303" s="473"/>
      <c r="B303" s="421"/>
      <c r="C303" s="422"/>
      <c r="D303" s="421"/>
      <c r="E303" s="423"/>
      <c r="F303" s="423"/>
      <c r="G303" s="423"/>
      <c r="H303" s="423"/>
      <c r="I303" s="423"/>
      <c r="J303" s="464"/>
      <c r="K303" s="464"/>
      <c r="L303" s="462"/>
      <c r="M303" s="46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ref="U303:U323" si="172">SUM(N303:T303)</f>
        <v>0</v>
      </c>
      <c r="V303" s="7" t="s">
        <v>51</v>
      </c>
      <c r="W303" s="94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8"/>
    </row>
    <row r="304" spans="1:48" ht="18" customHeight="1" x14ac:dyDescent="0.25">
      <c r="A304" s="473"/>
      <c r="B304" s="421"/>
      <c r="C304" s="422"/>
      <c r="D304" s="421"/>
      <c r="E304" s="423"/>
      <c r="F304" s="423"/>
      <c r="G304" s="423"/>
      <c r="H304" s="423"/>
      <c r="I304" s="423"/>
      <c r="J304" s="464"/>
      <c r="K304" s="464"/>
      <c r="L304" s="462"/>
      <c r="M304" s="46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72"/>
        <v>0</v>
      </c>
      <c r="V304" s="7" t="s">
        <v>52</v>
      </c>
      <c r="W304" s="94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8"/>
    </row>
    <row r="305" spans="1:48" ht="17.25" customHeight="1" x14ac:dyDescent="0.25">
      <c r="A305" s="473"/>
      <c r="B305" s="421"/>
      <c r="C305" s="422"/>
      <c r="D305" s="421"/>
      <c r="E305" s="423"/>
      <c r="F305" s="423"/>
      <c r="G305" s="423"/>
      <c r="H305" s="423"/>
      <c r="I305" s="423"/>
      <c r="J305" s="464"/>
      <c r="K305" s="464"/>
      <c r="L305" s="462"/>
      <c r="M305" s="462"/>
      <c r="N305" s="152">
        <f t="shared" ref="N305:T305" si="173">SUM(N300:N304)</f>
        <v>0.61667000000000005</v>
      </c>
      <c r="O305" s="152">
        <f t="shared" si="173"/>
        <v>6.6655499999999996</v>
      </c>
      <c r="P305" s="152">
        <f t="shared" si="173"/>
        <v>0.88868999999999998</v>
      </c>
      <c r="Q305" s="152">
        <f t="shared" si="173"/>
        <v>4.8093899999999996</v>
      </c>
      <c r="R305" s="152">
        <f t="shared" si="173"/>
        <v>9.5029800000000009</v>
      </c>
      <c r="S305" s="152">
        <f t="shared" si="173"/>
        <v>0</v>
      </c>
      <c r="T305" s="152">
        <f t="shared" si="173"/>
        <v>0</v>
      </c>
      <c r="U305" s="153">
        <f t="shared" si="172"/>
        <v>22.483280000000001</v>
      </c>
      <c r="V305" s="153" t="s">
        <v>11</v>
      </c>
      <c r="W305" s="364">
        <f t="shared" ref="W305:X305" si="174">SUM(W300:W304)</f>
        <v>9503</v>
      </c>
      <c r="X305" s="152">
        <f t="shared" si="174"/>
        <v>4064.2789999999995</v>
      </c>
      <c r="Y305" s="152">
        <f t="shared" ref="Y305:AU305" si="175">SUM(Y300:Y304)</f>
        <v>3570.0189999999998</v>
      </c>
      <c r="Z305" s="152">
        <f t="shared" si="175"/>
        <v>3570.0189999999998</v>
      </c>
      <c r="AA305" s="152">
        <f t="shared" si="175"/>
        <v>494.26</v>
      </c>
      <c r="AB305" s="152">
        <f t="shared" si="175"/>
        <v>494.26</v>
      </c>
      <c r="AC305" s="152">
        <f t="shared" si="175"/>
        <v>119.34</v>
      </c>
      <c r="AD305" s="152">
        <f t="shared" si="175"/>
        <v>0</v>
      </c>
      <c r="AE305" s="152">
        <f t="shared" si="175"/>
        <v>0</v>
      </c>
      <c r="AF305" s="152">
        <f t="shared" si="175"/>
        <v>0</v>
      </c>
      <c r="AG305" s="152">
        <f t="shared" si="175"/>
        <v>623.86</v>
      </c>
      <c r="AH305" s="152">
        <f t="shared" si="175"/>
        <v>0</v>
      </c>
      <c r="AI305" s="152">
        <f t="shared" si="175"/>
        <v>623.86</v>
      </c>
      <c r="AJ305" s="152">
        <f t="shared" si="175"/>
        <v>0</v>
      </c>
      <c r="AK305" s="152">
        <f t="shared" si="175"/>
        <v>0</v>
      </c>
      <c r="AL305" s="152">
        <f t="shared" si="175"/>
        <v>0</v>
      </c>
      <c r="AM305" s="152">
        <f t="shared" si="175"/>
        <v>0</v>
      </c>
      <c r="AN305" s="152">
        <f t="shared" si="175"/>
        <v>0</v>
      </c>
      <c r="AO305" s="152">
        <f t="shared" si="175"/>
        <v>0</v>
      </c>
      <c r="AP305" s="152">
        <f t="shared" si="175"/>
        <v>0</v>
      </c>
      <c r="AQ305" s="152">
        <f t="shared" si="175"/>
        <v>0</v>
      </c>
      <c r="AR305" s="152">
        <f t="shared" si="175"/>
        <v>0</v>
      </c>
      <c r="AS305" s="152">
        <f t="shared" si="175"/>
        <v>0</v>
      </c>
      <c r="AT305" s="152">
        <f t="shared" si="175"/>
        <v>0</v>
      </c>
      <c r="AU305" s="152">
        <f t="shared" si="175"/>
        <v>0</v>
      </c>
      <c r="AV305" s="161"/>
    </row>
    <row r="306" spans="1:48" ht="19.5" customHeight="1" x14ac:dyDescent="0.25">
      <c r="A306" s="473"/>
      <c r="B306" s="421" t="s">
        <v>243</v>
      </c>
      <c r="C306" s="422" t="s">
        <v>105</v>
      </c>
      <c r="D306" s="421" t="s">
        <v>268</v>
      </c>
      <c r="E306" s="423" t="s">
        <v>278</v>
      </c>
      <c r="F306" s="6" t="s">
        <v>18</v>
      </c>
      <c r="G306" s="6" t="s">
        <v>20</v>
      </c>
      <c r="H306" s="6" t="s">
        <v>296</v>
      </c>
      <c r="I306" s="6" t="s">
        <v>296</v>
      </c>
      <c r="J306" s="464">
        <v>2020</v>
      </c>
      <c r="K306" s="464">
        <v>2022</v>
      </c>
      <c r="L306" s="462">
        <v>12.912570000000001</v>
      </c>
      <c r="M306" s="462">
        <f t="shared" ref="M306" si="176">R311+S311+T311</f>
        <v>0.61768999999999996</v>
      </c>
      <c r="N306" s="5">
        <v>0</v>
      </c>
      <c r="O306" s="5">
        <v>0</v>
      </c>
      <c r="P306" s="5">
        <v>0.98</v>
      </c>
      <c r="Q306" s="5">
        <v>11.31488</v>
      </c>
      <c r="R306" s="5">
        <v>0.61768999999999996</v>
      </c>
      <c r="S306" s="5">
        <v>0</v>
      </c>
      <c r="T306" s="5">
        <v>0</v>
      </c>
      <c r="U306" s="5">
        <f t="shared" si="172"/>
        <v>12.912570000000001</v>
      </c>
      <c r="V306" s="7" t="s">
        <v>3</v>
      </c>
      <c r="W306" s="94">
        <v>618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8"/>
    </row>
    <row r="307" spans="1:48" ht="19.5" customHeight="1" x14ac:dyDescent="0.25">
      <c r="A307" s="473"/>
      <c r="B307" s="421"/>
      <c r="C307" s="422"/>
      <c r="D307" s="421"/>
      <c r="E307" s="423"/>
      <c r="F307" s="6" t="s">
        <v>19</v>
      </c>
      <c r="G307" s="6" t="s">
        <v>22</v>
      </c>
      <c r="H307" s="6" t="s">
        <v>296</v>
      </c>
      <c r="I307" s="6" t="s">
        <v>296</v>
      </c>
      <c r="J307" s="464"/>
      <c r="K307" s="464"/>
      <c r="L307" s="462"/>
      <c r="M307" s="46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72"/>
        <v>0</v>
      </c>
      <c r="V307" s="5" t="s">
        <v>8</v>
      </c>
      <c r="W307" s="94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8"/>
    </row>
    <row r="308" spans="1:48" ht="19.5" customHeight="1" x14ac:dyDescent="0.25">
      <c r="A308" s="473"/>
      <c r="B308" s="421"/>
      <c r="C308" s="422"/>
      <c r="D308" s="421"/>
      <c r="E308" s="423"/>
      <c r="F308" s="423" t="s">
        <v>39</v>
      </c>
      <c r="G308" s="423" t="s">
        <v>21</v>
      </c>
      <c r="H308" s="423" t="s">
        <v>296</v>
      </c>
      <c r="I308" s="423" t="s">
        <v>296</v>
      </c>
      <c r="J308" s="464"/>
      <c r="K308" s="464"/>
      <c r="L308" s="462"/>
      <c r="M308" s="462"/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f t="shared" si="172"/>
        <v>0</v>
      </c>
      <c r="V308" s="7" t="s">
        <v>50</v>
      </c>
      <c r="W308" s="94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8"/>
    </row>
    <row r="309" spans="1:48" ht="19.5" customHeight="1" x14ac:dyDescent="0.25">
      <c r="A309" s="473"/>
      <c r="B309" s="421"/>
      <c r="C309" s="422"/>
      <c r="D309" s="421"/>
      <c r="E309" s="423"/>
      <c r="F309" s="423"/>
      <c r="G309" s="423"/>
      <c r="H309" s="423"/>
      <c r="I309" s="423"/>
      <c r="J309" s="464"/>
      <c r="K309" s="464"/>
      <c r="L309" s="462"/>
      <c r="M309" s="46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72"/>
        <v>0</v>
      </c>
      <c r="V309" s="7" t="s">
        <v>51</v>
      </c>
      <c r="W309" s="94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8"/>
    </row>
    <row r="310" spans="1:48" ht="18" customHeight="1" x14ac:dyDescent="0.25">
      <c r="A310" s="473"/>
      <c r="B310" s="421"/>
      <c r="C310" s="422"/>
      <c r="D310" s="421"/>
      <c r="E310" s="423"/>
      <c r="F310" s="423"/>
      <c r="G310" s="423"/>
      <c r="H310" s="423"/>
      <c r="I310" s="423"/>
      <c r="J310" s="464"/>
      <c r="K310" s="464"/>
      <c r="L310" s="462"/>
      <c r="M310" s="46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72"/>
        <v>0</v>
      </c>
      <c r="V310" s="7" t="s">
        <v>52</v>
      </c>
      <c r="W310" s="94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8"/>
    </row>
    <row r="311" spans="1:48" ht="17.25" customHeight="1" x14ac:dyDescent="0.25">
      <c r="A311" s="473"/>
      <c r="B311" s="421"/>
      <c r="C311" s="422"/>
      <c r="D311" s="421"/>
      <c r="E311" s="423"/>
      <c r="F311" s="423"/>
      <c r="G311" s="423"/>
      <c r="H311" s="423"/>
      <c r="I311" s="423"/>
      <c r="J311" s="464"/>
      <c r="K311" s="464"/>
      <c r="L311" s="462"/>
      <c r="M311" s="462"/>
      <c r="N311" s="152">
        <f t="shared" ref="N311:T311" si="177">SUM(N306:N310)</f>
        <v>0</v>
      </c>
      <c r="O311" s="152">
        <f t="shared" si="177"/>
        <v>0</v>
      </c>
      <c r="P311" s="152">
        <f t="shared" si="177"/>
        <v>0.98</v>
      </c>
      <c r="Q311" s="152">
        <f t="shared" si="177"/>
        <v>11.31488</v>
      </c>
      <c r="R311" s="152">
        <f t="shared" si="177"/>
        <v>0.61768999999999996</v>
      </c>
      <c r="S311" s="152">
        <f t="shared" si="177"/>
        <v>0</v>
      </c>
      <c r="T311" s="152">
        <f t="shared" si="177"/>
        <v>0</v>
      </c>
      <c r="U311" s="153">
        <f t="shared" si="172"/>
        <v>12.912570000000001</v>
      </c>
      <c r="V311" s="153" t="s">
        <v>11</v>
      </c>
      <c r="W311" s="364">
        <f t="shared" ref="W311:X311" si="178">SUM(W306:W310)</f>
        <v>618</v>
      </c>
      <c r="X311" s="152">
        <f t="shared" si="178"/>
        <v>0</v>
      </c>
      <c r="Y311" s="152">
        <f t="shared" ref="Y311:AU311" si="179">SUM(Y306:Y310)</f>
        <v>0</v>
      </c>
      <c r="Z311" s="152">
        <f t="shared" si="179"/>
        <v>0</v>
      </c>
      <c r="AA311" s="152">
        <f t="shared" si="179"/>
        <v>0</v>
      </c>
      <c r="AB311" s="152">
        <f t="shared" si="179"/>
        <v>0</v>
      </c>
      <c r="AC311" s="152">
        <f t="shared" si="179"/>
        <v>0</v>
      </c>
      <c r="AD311" s="152">
        <f t="shared" si="179"/>
        <v>0</v>
      </c>
      <c r="AE311" s="152">
        <f t="shared" si="179"/>
        <v>0</v>
      </c>
      <c r="AF311" s="152">
        <f t="shared" si="179"/>
        <v>0</v>
      </c>
      <c r="AG311" s="152">
        <f t="shared" si="179"/>
        <v>0</v>
      </c>
      <c r="AH311" s="152">
        <f t="shared" si="179"/>
        <v>0</v>
      </c>
      <c r="AI311" s="152">
        <f t="shared" si="179"/>
        <v>0</v>
      </c>
      <c r="AJ311" s="152">
        <f t="shared" si="179"/>
        <v>0</v>
      </c>
      <c r="AK311" s="152">
        <f t="shared" si="179"/>
        <v>0</v>
      </c>
      <c r="AL311" s="152">
        <f t="shared" si="179"/>
        <v>0</v>
      </c>
      <c r="AM311" s="152">
        <f t="shared" si="179"/>
        <v>0</v>
      </c>
      <c r="AN311" s="152">
        <f t="shared" si="179"/>
        <v>0</v>
      </c>
      <c r="AO311" s="152">
        <f t="shared" si="179"/>
        <v>0</v>
      </c>
      <c r="AP311" s="152">
        <f t="shared" si="179"/>
        <v>0</v>
      </c>
      <c r="AQ311" s="152">
        <f t="shared" si="179"/>
        <v>0</v>
      </c>
      <c r="AR311" s="152">
        <f t="shared" si="179"/>
        <v>0</v>
      </c>
      <c r="AS311" s="152">
        <f t="shared" si="179"/>
        <v>0</v>
      </c>
      <c r="AT311" s="152">
        <f t="shared" si="179"/>
        <v>0</v>
      </c>
      <c r="AU311" s="152">
        <f t="shared" si="179"/>
        <v>0</v>
      </c>
      <c r="AV311" s="161"/>
    </row>
    <row r="312" spans="1:48" ht="19.5" customHeight="1" x14ac:dyDescent="0.25">
      <c r="A312" s="473"/>
      <c r="B312" s="421" t="s">
        <v>244</v>
      </c>
      <c r="C312" s="422" t="s">
        <v>106</v>
      </c>
      <c r="D312" s="421" t="s">
        <v>269</v>
      </c>
      <c r="E312" s="423" t="s">
        <v>281</v>
      </c>
      <c r="F312" s="6" t="s">
        <v>18</v>
      </c>
      <c r="G312" s="6" t="s">
        <v>20</v>
      </c>
      <c r="H312" s="6" t="s">
        <v>296</v>
      </c>
      <c r="I312" s="6" t="s">
        <v>296</v>
      </c>
      <c r="J312" s="464">
        <v>2021</v>
      </c>
      <c r="K312" s="464">
        <v>2022</v>
      </c>
      <c r="L312" s="462">
        <v>1.68618</v>
      </c>
      <c r="M312" s="462">
        <f t="shared" ref="M312" si="180">R317+S317+T317</f>
        <v>0</v>
      </c>
      <c r="N312" s="5">
        <v>0</v>
      </c>
      <c r="O312" s="5">
        <v>0</v>
      </c>
      <c r="P312" s="5">
        <v>1.6</v>
      </c>
      <c r="Q312" s="5">
        <v>8.6180000000000007E-2</v>
      </c>
      <c r="R312" s="5">
        <v>0</v>
      </c>
      <c r="S312" s="5">
        <v>0</v>
      </c>
      <c r="T312" s="5">
        <v>0</v>
      </c>
      <c r="U312" s="5">
        <f t="shared" si="172"/>
        <v>1.68618</v>
      </c>
      <c r="V312" s="7" t="s">
        <v>3</v>
      </c>
      <c r="W312" s="94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8"/>
    </row>
    <row r="313" spans="1:48" ht="19.5" customHeight="1" x14ac:dyDescent="0.25">
      <c r="A313" s="473"/>
      <c r="B313" s="421"/>
      <c r="C313" s="422"/>
      <c r="D313" s="421"/>
      <c r="E313" s="423"/>
      <c r="F313" s="6" t="s">
        <v>19</v>
      </c>
      <c r="G313" s="6" t="s">
        <v>22</v>
      </c>
      <c r="H313" s="6" t="s">
        <v>296</v>
      </c>
      <c r="I313" s="6" t="s">
        <v>296</v>
      </c>
      <c r="J313" s="464"/>
      <c r="K313" s="464"/>
      <c r="L313" s="462"/>
      <c r="M313" s="462"/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f t="shared" si="172"/>
        <v>0</v>
      </c>
      <c r="V313" s="5" t="s">
        <v>8</v>
      </c>
      <c r="W313" s="94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8"/>
    </row>
    <row r="314" spans="1:48" ht="19.5" customHeight="1" x14ac:dyDescent="0.25">
      <c r="A314" s="473"/>
      <c r="B314" s="421"/>
      <c r="C314" s="422"/>
      <c r="D314" s="421"/>
      <c r="E314" s="423"/>
      <c r="F314" s="423" t="s">
        <v>39</v>
      </c>
      <c r="G314" s="423" t="s">
        <v>21</v>
      </c>
      <c r="H314" s="423" t="s">
        <v>296</v>
      </c>
      <c r="I314" s="423" t="s">
        <v>296</v>
      </c>
      <c r="J314" s="464"/>
      <c r="K314" s="464"/>
      <c r="L314" s="462"/>
      <c r="M314" s="462"/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f t="shared" si="172"/>
        <v>0</v>
      </c>
      <c r="V314" s="7" t="s">
        <v>50</v>
      </c>
      <c r="W314" s="94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8"/>
    </row>
    <row r="315" spans="1:48" ht="19.5" customHeight="1" x14ac:dyDescent="0.25">
      <c r="A315" s="473"/>
      <c r="B315" s="421"/>
      <c r="C315" s="422"/>
      <c r="D315" s="421"/>
      <c r="E315" s="423"/>
      <c r="F315" s="423"/>
      <c r="G315" s="423"/>
      <c r="H315" s="423"/>
      <c r="I315" s="423"/>
      <c r="J315" s="464"/>
      <c r="K315" s="464"/>
      <c r="L315" s="462"/>
      <c r="M315" s="462"/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f t="shared" si="172"/>
        <v>0</v>
      </c>
      <c r="V315" s="7" t="s">
        <v>51</v>
      </c>
      <c r="W315" s="94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8"/>
    </row>
    <row r="316" spans="1:48" ht="18" customHeight="1" x14ac:dyDescent="0.25">
      <c r="A316" s="473"/>
      <c r="B316" s="421"/>
      <c r="C316" s="422"/>
      <c r="D316" s="421"/>
      <c r="E316" s="423"/>
      <c r="F316" s="423"/>
      <c r="G316" s="423"/>
      <c r="H316" s="423"/>
      <c r="I316" s="423"/>
      <c r="J316" s="464"/>
      <c r="K316" s="464"/>
      <c r="L316" s="462"/>
      <c r="M316" s="46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72"/>
        <v>0</v>
      </c>
      <c r="V316" s="7" t="s">
        <v>52</v>
      </c>
      <c r="W316" s="94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8"/>
    </row>
    <row r="317" spans="1:48" ht="17.25" customHeight="1" x14ac:dyDescent="0.25">
      <c r="A317" s="473"/>
      <c r="B317" s="421"/>
      <c r="C317" s="422"/>
      <c r="D317" s="421"/>
      <c r="E317" s="423"/>
      <c r="F317" s="423"/>
      <c r="G317" s="423"/>
      <c r="H317" s="423"/>
      <c r="I317" s="423"/>
      <c r="J317" s="464"/>
      <c r="K317" s="464"/>
      <c r="L317" s="462"/>
      <c r="M317" s="462"/>
      <c r="N317" s="152">
        <f t="shared" ref="N317:T317" si="181">SUM(N312:N316)</f>
        <v>0</v>
      </c>
      <c r="O317" s="152">
        <f t="shared" si="181"/>
        <v>0</v>
      </c>
      <c r="P317" s="152">
        <f t="shared" si="181"/>
        <v>1.6</v>
      </c>
      <c r="Q317" s="152">
        <f t="shared" si="181"/>
        <v>8.6180000000000007E-2</v>
      </c>
      <c r="R317" s="152">
        <f t="shared" si="181"/>
        <v>0</v>
      </c>
      <c r="S317" s="152">
        <f t="shared" si="181"/>
        <v>0</v>
      </c>
      <c r="T317" s="152">
        <f t="shared" si="181"/>
        <v>0</v>
      </c>
      <c r="U317" s="153">
        <f t="shared" si="172"/>
        <v>1.68618</v>
      </c>
      <c r="V317" s="153" t="s">
        <v>11</v>
      </c>
      <c r="W317" s="364">
        <f t="shared" ref="W317:X317" si="182">SUM(W312:W316)</f>
        <v>0</v>
      </c>
      <c r="X317" s="152">
        <f t="shared" si="182"/>
        <v>0</v>
      </c>
      <c r="Y317" s="152">
        <f t="shared" ref="Y317:AU317" si="183">SUM(Y312:Y316)</f>
        <v>0</v>
      </c>
      <c r="Z317" s="152">
        <f t="shared" si="183"/>
        <v>0</v>
      </c>
      <c r="AA317" s="152">
        <f t="shared" si="183"/>
        <v>0</v>
      </c>
      <c r="AB317" s="152">
        <f t="shared" si="183"/>
        <v>0</v>
      </c>
      <c r="AC317" s="152">
        <f t="shared" si="183"/>
        <v>0</v>
      </c>
      <c r="AD317" s="152">
        <f t="shared" si="183"/>
        <v>0</v>
      </c>
      <c r="AE317" s="152">
        <f t="shared" si="183"/>
        <v>0</v>
      </c>
      <c r="AF317" s="152">
        <f t="shared" si="183"/>
        <v>0</v>
      </c>
      <c r="AG317" s="152">
        <f t="shared" si="183"/>
        <v>0</v>
      </c>
      <c r="AH317" s="152">
        <f t="shared" si="183"/>
        <v>0</v>
      </c>
      <c r="AI317" s="152">
        <f t="shared" si="183"/>
        <v>0</v>
      </c>
      <c r="AJ317" s="152">
        <f t="shared" si="183"/>
        <v>0</v>
      </c>
      <c r="AK317" s="152">
        <f t="shared" si="183"/>
        <v>0</v>
      </c>
      <c r="AL317" s="152">
        <f t="shared" si="183"/>
        <v>0</v>
      </c>
      <c r="AM317" s="152">
        <f t="shared" si="183"/>
        <v>0</v>
      </c>
      <c r="AN317" s="152">
        <f t="shared" si="183"/>
        <v>0</v>
      </c>
      <c r="AO317" s="152">
        <f t="shared" si="183"/>
        <v>0</v>
      </c>
      <c r="AP317" s="152">
        <f t="shared" si="183"/>
        <v>0</v>
      </c>
      <c r="AQ317" s="152">
        <f t="shared" si="183"/>
        <v>0</v>
      </c>
      <c r="AR317" s="152">
        <f t="shared" si="183"/>
        <v>0</v>
      </c>
      <c r="AS317" s="152">
        <f t="shared" si="183"/>
        <v>0</v>
      </c>
      <c r="AT317" s="152">
        <f t="shared" si="183"/>
        <v>0</v>
      </c>
      <c r="AU317" s="152">
        <f t="shared" si="183"/>
        <v>0</v>
      </c>
      <c r="AV317" s="161"/>
    </row>
    <row r="318" spans="1:48" ht="19.5" customHeight="1" x14ac:dyDescent="0.25">
      <c r="A318" s="473"/>
      <c r="B318" s="421" t="s">
        <v>245</v>
      </c>
      <c r="C318" s="422" t="s">
        <v>107</v>
      </c>
      <c r="D318" s="421" t="s">
        <v>270</v>
      </c>
      <c r="E318" s="423" t="s">
        <v>142</v>
      </c>
      <c r="F318" s="6" t="s">
        <v>18</v>
      </c>
      <c r="G318" s="6" t="s">
        <v>20</v>
      </c>
      <c r="H318" s="6" t="s">
        <v>296</v>
      </c>
      <c r="I318" s="6" t="s">
        <v>296</v>
      </c>
      <c r="J318" s="464">
        <v>2022</v>
      </c>
      <c r="K318" s="464">
        <v>2023</v>
      </c>
      <c r="L318" s="462">
        <v>17.08165</v>
      </c>
      <c r="M318" s="462">
        <f>R323+S323+T323</f>
        <v>15.54228</v>
      </c>
      <c r="N318" s="5">
        <v>0</v>
      </c>
      <c r="O318" s="5">
        <v>0</v>
      </c>
      <c r="P318" s="5">
        <v>0</v>
      </c>
      <c r="Q318" s="5">
        <v>1.5393699999999999</v>
      </c>
      <c r="R318" s="5">
        <v>15.54228</v>
      </c>
      <c r="S318" s="5">
        <v>0</v>
      </c>
      <c r="T318" s="5">
        <v>0</v>
      </c>
      <c r="U318" s="5">
        <f t="shared" si="172"/>
        <v>17.08165</v>
      </c>
      <c r="V318" s="7" t="s">
        <v>3</v>
      </c>
      <c r="W318" s="94">
        <v>15542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8"/>
    </row>
    <row r="319" spans="1:48" ht="19.5" customHeight="1" x14ac:dyDescent="0.25">
      <c r="A319" s="473"/>
      <c r="B319" s="421"/>
      <c r="C319" s="422"/>
      <c r="D319" s="421"/>
      <c r="E319" s="423"/>
      <c r="F319" s="6" t="s">
        <v>19</v>
      </c>
      <c r="G319" s="6" t="s">
        <v>22</v>
      </c>
      <c r="H319" s="6" t="s">
        <v>296</v>
      </c>
      <c r="I319" s="6" t="s">
        <v>296</v>
      </c>
      <c r="J319" s="464"/>
      <c r="K319" s="464"/>
      <c r="L319" s="462"/>
      <c r="M319" s="46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72"/>
        <v>0</v>
      </c>
      <c r="V319" s="5" t="s">
        <v>8</v>
      </c>
      <c r="W319" s="94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8"/>
    </row>
    <row r="320" spans="1:48" ht="19.5" customHeight="1" x14ac:dyDescent="0.25">
      <c r="A320" s="473"/>
      <c r="B320" s="421"/>
      <c r="C320" s="422"/>
      <c r="D320" s="421"/>
      <c r="E320" s="423"/>
      <c r="F320" s="423" t="s">
        <v>39</v>
      </c>
      <c r="G320" s="423" t="s">
        <v>21</v>
      </c>
      <c r="H320" s="423" t="s">
        <v>296</v>
      </c>
      <c r="I320" s="423" t="s">
        <v>296</v>
      </c>
      <c r="J320" s="464"/>
      <c r="K320" s="464"/>
      <c r="L320" s="462"/>
      <c r="M320" s="462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f t="shared" si="172"/>
        <v>0</v>
      </c>
      <c r="V320" s="7" t="s">
        <v>50</v>
      </c>
      <c r="W320" s="94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8"/>
    </row>
    <row r="321" spans="1:48" ht="19.5" customHeight="1" x14ac:dyDescent="0.25">
      <c r="A321" s="473"/>
      <c r="B321" s="421"/>
      <c r="C321" s="422"/>
      <c r="D321" s="421"/>
      <c r="E321" s="423"/>
      <c r="F321" s="423"/>
      <c r="G321" s="423"/>
      <c r="H321" s="423"/>
      <c r="I321" s="423"/>
      <c r="J321" s="464"/>
      <c r="K321" s="464"/>
      <c r="L321" s="462"/>
      <c r="M321" s="462"/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f t="shared" si="172"/>
        <v>0</v>
      </c>
      <c r="V321" s="7" t="s">
        <v>51</v>
      </c>
      <c r="W321" s="94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8"/>
    </row>
    <row r="322" spans="1:48" ht="18" customHeight="1" x14ac:dyDescent="0.25">
      <c r="A322" s="473"/>
      <c r="B322" s="421"/>
      <c r="C322" s="422"/>
      <c r="D322" s="421"/>
      <c r="E322" s="423"/>
      <c r="F322" s="423"/>
      <c r="G322" s="423"/>
      <c r="H322" s="423"/>
      <c r="I322" s="423"/>
      <c r="J322" s="464"/>
      <c r="K322" s="464"/>
      <c r="L322" s="462"/>
      <c r="M322" s="46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72"/>
        <v>0</v>
      </c>
      <c r="V322" s="7" t="s">
        <v>52</v>
      </c>
      <c r="W322" s="94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8"/>
    </row>
    <row r="323" spans="1:48" ht="17.25" customHeight="1" x14ac:dyDescent="0.25">
      <c r="A323" s="474"/>
      <c r="B323" s="421"/>
      <c r="C323" s="422"/>
      <c r="D323" s="421"/>
      <c r="E323" s="423"/>
      <c r="F323" s="423"/>
      <c r="G323" s="423"/>
      <c r="H323" s="423"/>
      <c r="I323" s="423"/>
      <c r="J323" s="464"/>
      <c r="K323" s="464"/>
      <c r="L323" s="462"/>
      <c r="M323" s="462"/>
      <c r="N323" s="152">
        <f t="shared" ref="N323:T323" si="184">SUM(N318:N322)</f>
        <v>0</v>
      </c>
      <c r="O323" s="152">
        <f t="shared" si="184"/>
        <v>0</v>
      </c>
      <c r="P323" s="152">
        <f t="shared" si="184"/>
        <v>0</v>
      </c>
      <c r="Q323" s="152">
        <f t="shared" si="184"/>
        <v>1.5393699999999999</v>
      </c>
      <c r="R323" s="152">
        <f t="shared" si="184"/>
        <v>15.54228</v>
      </c>
      <c r="S323" s="152">
        <f t="shared" si="184"/>
        <v>0</v>
      </c>
      <c r="T323" s="152">
        <f t="shared" si="184"/>
        <v>0</v>
      </c>
      <c r="U323" s="153">
        <f t="shared" si="172"/>
        <v>17.08165</v>
      </c>
      <c r="V323" s="153" t="s">
        <v>11</v>
      </c>
      <c r="W323" s="364">
        <f t="shared" ref="W323:X323" si="185">SUM(W318:W322)</f>
        <v>15542</v>
      </c>
      <c r="X323" s="152">
        <f t="shared" si="185"/>
        <v>0</v>
      </c>
      <c r="Y323" s="152">
        <f t="shared" ref="Y323:AU323" si="186">SUM(Y318:Y322)</f>
        <v>0</v>
      </c>
      <c r="Z323" s="152">
        <f t="shared" si="186"/>
        <v>0</v>
      </c>
      <c r="AA323" s="152">
        <f t="shared" si="186"/>
        <v>0</v>
      </c>
      <c r="AB323" s="152">
        <f t="shared" si="186"/>
        <v>0</v>
      </c>
      <c r="AC323" s="152">
        <f t="shared" si="186"/>
        <v>0</v>
      </c>
      <c r="AD323" s="152">
        <f t="shared" si="186"/>
        <v>0</v>
      </c>
      <c r="AE323" s="152">
        <f t="shared" si="186"/>
        <v>0</v>
      </c>
      <c r="AF323" s="152">
        <f t="shared" si="186"/>
        <v>0</v>
      </c>
      <c r="AG323" s="152">
        <f t="shared" si="186"/>
        <v>0</v>
      </c>
      <c r="AH323" s="152">
        <f t="shared" si="186"/>
        <v>0</v>
      </c>
      <c r="AI323" s="152">
        <f t="shared" si="186"/>
        <v>0</v>
      </c>
      <c r="AJ323" s="152">
        <f t="shared" si="186"/>
        <v>0</v>
      </c>
      <c r="AK323" s="152">
        <f t="shared" si="186"/>
        <v>0</v>
      </c>
      <c r="AL323" s="152">
        <f t="shared" si="186"/>
        <v>0</v>
      </c>
      <c r="AM323" s="152">
        <f t="shared" si="186"/>
        <v>0</v>
      </c>
      <c r="AN323" s="152">
        <f t="shared" si="186"/>
        <v>0</v>
      </c>
      <c r="AO323" s="152">
        <f t="shared" si="186"/>
        <v>0</v>
      </c>
      <c r="AP323" s="152">
        <f t="shared" si="186"/>
        <v>0</v>
      </c>
      <c r="AQ323" s="152">
        <f t="shared" si="186"/>
        <v>0</v>
      </c>
      <c r="AR323" s="152">
        <f t="shared" si="186"/>
        <v>0</v>
      </c>
      <c r="AS323" s="152">
        <f t="shared" si="186"/>
        <v>0</v>
      </c>
      <c r="AT323" s="152">
        <f t="shared" si="186"/>
        <v>0</v>
      </c>
      <c r="AU323" s="152">
        <f t="shared" si="186"/>
        <v>0</v>
      </c>
      <c r="AV323" s="161"/>
    </row>
    <row r="324" spans="1:48" ht="15.75" customHeight="1" x14ac:dyDescent="0.25">
      <c r="A324" s="414" t="s">
        <v>173</v>
      </c>
      <c r="B324" s="415"/>
      <c r="C324" s="415"/>
      <c r="D324" s="415"/>
      <c r="E324" s="415"/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415"/>
      <c r="R324" s="415"/>
      <c r="S324" s="415"/>
      <c r="T324" s="415"/>
      <c r="U324" s="415"/>
      <c r="V324" s="465"/>
      <c r="W324" s="365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</row>
    <row r="325" spans="1:48" ht="29.25" customHeight="1" x14ac:dyDescent="0.25">
      <c r="A325" s="469" t="s">
        <v>65</v>
      </c>
      <c r="B325" s="470"/>
      <c r="C325" s="470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1"/>
      <c r="W325" s="365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</row>
    <row r="326" spans="1:48" ht="15.75" customHeight="1" x14ac:dyDescent="0.25">
      <c r="A326" s="414" t="s">
        <v>174</v>
      </c>
      <c r="B326" s="415"/>
      <c r="C326" s="415"/>
      <c r="D326" s="415"/>
      <c r="E326" s="415"/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5"/>
      <c r="S326" s="415"/>
      <c r="T326" s="415"/>
      <c r="U326" s="415"/>
      <c r="V326" s="465"/>
      <c r="W326" s="365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</row>
    <row r="327" spans="1:48" ht="29.25" customHeight="1" x14ac:dyDescent="0.25">
      <c r="A327" s="469" t="s">
        <v>65</v>
      </c>
      <c r="B327" s="470"/>
      <c r="C327" s="470"/>
      <c r="D327" s="470"/>
      <c r="E327" s="470"/>
      <c r="F327" s="470"/>
      <c r="G327" s="470"/>
      <c r="H327" s="470"/>
      <c r="I327" s="470"/>
      <c r="J327" s="470"/>
      <c r="K327" s="470"/>
      <c r="L327" s="470"/>
      <c r="M327" s="470"/>
      <c r="N327" s="470"/>
      <c r="O327" s="470"/>
      <c r="P327" s="470"/>
      <c r="Q327" s="470"/>
      <c r="R327" s="470"/>
      <c r="S327" s="470"/>
      <c r="T327" s="470"/>
      <c r="U327" s="470"/>
      <c r="V327" s="471"/>
      <c r="W327" s="365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</row>
    <row r="328" spans="1:48" ht="15.75" customHeight="1" x14ac:dyDescent="0.25">
      <c r="A328" s="414" t="s">
        <v>175</v>
      </c>
      <c r="B328" s="415"/>
      <c r="C328" s="415"/>
      <c r="D328" s="415"/>
      <c r="E328" s="415"/>
      <c r="F328" s="415"/>
      <c r="G328" s="415"/>
      <c r="H328" s="415"/>
      <c r="I328" s="415"/>
      <c r="J328" s="415"/>
      <c r="K328" s="415"/>
      <c r="L328" s="415"/>
      <c r="M328" s="415"/>
      <c r="N328" s="415"/>
      <c r="O328" s="415"/>
      <c r="P328" s="415"/>
      <c r="Q328" s="415"/>
      <c r="R328" s="415"/>
      <c r="S328" s="415"/>
      <c r="T328" s="415"/>
      <c r="U328" s="415"/>
      <c r="V328" s="465"/>
      <c r="W328" s="365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</row>
    <row r="329" spans="1:48" ht="29.25" customHeight="1" x14ac:dyDescent="0.25">
      <c r="A329" s="469" t="s">
        <v>65</v>
      </c>
      <c r="B329" s="470"/>
      <c r="C329" s="470"/>
      <c r="D329" s="470"/>
      <c r="E329" s="470"/>
      <c r="F329" s="470"/>
      <c r="G329" s="470"/>
      <c r="H329" s="470"/>
      <c r="I329" s="470"/>
      <c r="J329" s="470"/>
      <c r="K329" s="470"/>
      <c r="L329" s="470"/>
      <c r="M329" s="470"/>
      <c r="N329" s="470"/>
      <c r="O329" s="470"/>
      <c r="P329" s="470"/>
      <c r="Q329" s="470"/>
      <c r="R329" s="470"/>
      <c r="S329" s="470"/>
      <c r="T329" s="470"/>
      <c r="U329" s="470"/>
      <c r="V329" s="471"/>
      <c r="W329" s="365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</row>
    <row r="330" spans="1:48" ht="18.75" customHeight="1" x14ac:dyDescent="0.25">
      <c r="A330" s="491" t="s">
        <v>45</v>
      </c>
      <c r="B330" s="492"/>
      <c r="C330" s="492"/>
      <c r="D330" s="492"/>
      <c r="E330" s="492"/>
      <c r="F330" s="492"/>
      <c r="G330" s="492"/>
      <c r="H330" s="492"/>
      <c r="I330" s="492"/>
      <c r="J330" s="492"/>
      <c r="K330" s="492"/>
      <c r="L330" s="492"/>
      <c r="M330" s="492"/>
      <c r="N330" s="492"/>
      <c r="O330" s="492"/>
      <c r="P330" s="492"/>
      <c r="Q330" s="492"/>
      <c r="R330" s="492"/>
      <c r="S330" s="492"/>
      <c r="T330" s="492"/>
      <c r="U330" s="492"/>
      <c r="V330" s="493"/>
      <c r="W330" s="365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</row>
    <row r="331" spans="1:48" ht="17.25" customHeight="1" x14ac:dyDescent="0.25">
      <c r="A331" s="489"/>
      <c r="B331" s="490"/>
      <c r="C331" s="490"/>
      <c r="D331" s="490"/>
      <c r="E331" s="490"/>
      <c r="F331" s="11"/>
      <c r="G331" s="11"/>
      <c r="H331" s="11"/>
      <c r="I331" s="11"/>
      <c r="J331" s="11"/>
      <c r="K331" s="11"/>
      <c r="L331" s="20"/>
      <c r="M331" s="20"/>
      <c r="N331" s="9" t="e">
        <f>N265+N272+N278+#REF!+N300+N306+N312+N318</f>
        <v>#REF!</v>
      </c>
      <c r="O331" s="9" t="e">
        <f>O265+O272+O278+#REF!+O300+O306+O312+O318</f>
        <v>#REF!</v>
      </c>
      <c r="P331" s="9" t="e">
        <f>P265+P272+P278+#REF!+P300+P306+P312+P318</f>
        <v>#REF!</v>
      </c>
      <c r="Q331" s="9" t="e">
        <f>Q265+Q272+Q278+#REF!+Q300+Q306+Q312+Q318</f>
        <v>#REF!</v>
      </c>
      <c r="R331" s="9" t="e">
        <f>R265+R272+R278+#REF!+R300+R306+R312+R318</f>
        <v>#REF!</v>
      </c>
      <c r="S331" s="9" t="e">
        <f>S265+S272+S278+#REF!+S300+S306+S312+S318</f>
        <v>#REF!</v>
      </c>
      <c r="T331" s="9" t="e">
        <f>T265+T272+T278+#REF!+T300+T306+T312+T318</f>
        <v>#REF!</v>
      </c>
      <c r="U331" s="9" t="e">
        <f t="shared" ref="U331:U336" si="187">SUM(N331:T331)</f>
        <v>#REF!</v>
      </c>
      <c r="V331" s="16" t="s">
        <v>3</v>
      </c>
      <c r="W331" s="94">
        <f>W265+W272+W278+W292+W300+W306+W312+W318</f>
        <v>30515</v>
      </c>
      <c r="X331" s="94">
        <f t="shared" ref="X331:AU331" si="188">X265+X272+X278+X292+X300+X306+X312+X318</f>
        <v>4525.3570399999999</v>
      </c>
      <c r="Y331" s="94">
        <f t="shared" si="188"/>
        <v>3570.0189999999998</v>
      </c>
      <c r="Z331" s="94">
        <f t="shared" si="188"/>
        <v>4031.0970399999997</v>
      </c>
      <c r="AA331" s="94">
        <f t="shared" si="188"/>
        <v>494.26</v>
      </c>
      <c r="AB331" s="94">
        <f t="shared" si="188"/>
        <v>494.26</v>
      </c>
      <c r="AC331" s="94">
        <f t="shared" si="188"/>
        <v>119.34</v>
      </c>
      <c r="AD331" s="94">
        <f t="shared" si="188"/>
        <v>0</v>
      </c>
      <c r="AE331" s="94">
        <f t="shared" si="188"/>
        <v>0</v>
      </c>
      <c r="AF331" s="94">
        <f t="shared" si="188"/>
        <v>0</v>
      </c>
      <c r="AG331" s="94">
        <f t="shared" si="188"/>
        <v>1084.93804</v>
      </c>
      <c r="AH331" s="94">
        <f t="shared" si="188"/>
        <v>461.07803999999999</v>
      </c>
      <c r="AI331" s="94">
        <f t="shared" si="188"/>
        <v>623.86</v>
      </c>
      <c r="AJ331" s="94">
        <f t="shared" si="188"/>
        <v>0</v>
      </c>
      <c r="AK331" s="94">
        <f t="shared" si="188"/>
        <v>0</v>
      </c>
      <c r="AL331" s="94">
        <f t="shared" si="188"/>
        <v>1212.7339999999999</v>
      </c>
      <c r="AM331" s="94">
        <f t="shared" si="188"/>
        <v>1212.7339999999999</v>
      </c>
      <c r="AN331" s="94">
        <f t="shared" si="188"/>
        <v>0</v>
      </c>
      <c r="AO331" s="94">
        <f t="shared" si="188"/>
        <v>0</v>
      </c>
      <c r="AP331" s="94">
        <f t="shared" si="188"/>
        <v>0</v>
      </c>
      <c r="AQ331" s="94">
        <f t="shared" si="188"/>
        <v>0</v>
      </c>
      <c r="AR331" s="94">
        <f t="shared" si="188"/>
        <v>0</v>
      </c>
      <c r="AS331" s="94">
        <f t="shared" si="188"/>
        <v>0</v>
      </c>
      <c r="AT331" s="94">
        <f t="shared" si="188"/>
        <v>0</v>
      </c>
      <c r="AU331" s="94">
        <f t="shared" si="188"/>
        <v>0</v>
      </c>
      <c r="AV331" s="8"/>
    </row>
    <row r="332" spans="1:48" ht="17.25" customHeight="1" x14ac:dyDescent="0.25">
      <c r="A332" s="489"/>
      <c r="B332" s="490"/>
      <c r="C332" s="490"/>
      <c r="D332" s="490"/>
      <c r="E332" s="490"/>
      <c r="F332" s="11"/>
      <c r="G332" s="11"/>
      <c r="H332" s="11"/>
      <c r="I332" s="11"/>
      <c r="J332" s="11"/>
      <c r="K332" s="11"/>
      <c r="L332" s="20"/>
      <c r="M332" s="20"/>
      <c r="N332" s="9">
        <f t="shared" ref="N332:T336" si="189">N267+N273+N279+N295+N301+N307+N313+N319</f>
        <v>0</v>
      </c>
      <c r="O332" s="9">
        <f t="shared" si="189"/>
        <v>0</v>
      </c>
      <c r="P332" s="9">
        <f t="shared" si="189"/>
        <v>0</v>
      </c>
      <c r="Q332" s="9">
        <f t="shared" si="189"/>
        <v>0</v>
      </c>
      <c r="R332" s="9">
        <f t="shared" si="189"/>
        <v>0</v>
      </c>
      <c r="S332" s="9">
        <f t="shared" si="189"/>
        <v>0</v>
      </c>
      <c r="T332" s="9">
        <f t="shared" si="189"/>
        <v>0</v>
      </c>
      <c r="U332" s="9">
        <f t="shared" si="187"/>
        <v>0</v>
      </c>
      <c r="V332" s="16" t="s">
        <v>8</v>
      </c>
      <c r="W332" s="94">
        <f t="shared" ref="W332:AU332" si="190">W267+W273+W279+W295+W301+W307+W313+W319</f>
        <v>0</v>
      </c>
      <c r="X332" s="9">
        <f t="shared" si="190"/>
        <v>131</v>
      </c>
      <c r="Y332" s="9">
        <f t="shared" si="190"/>
        <v>0</v>
      </c>
      <c r="Z332" s="9">
        <f t="shared" si="190"/>
        <v>0</v>
      </c>
      <c r="AA332" s="9">
        <f t="shared" si="190"/>
        <v>131</v>
      </c>
      <c r="AB332" s="9">
        <f t="shared" si="190"/>
        <v>131</v>
      </c>
      <c r="AC332" s="9">
        <f t="shared" si="190"/>
        <v>0</v>
      </c>
      <c r="AD332" s="9">
        <f t="shared" si="190"/>
        <v>0</v>
      </c>
      <c r="AE332" s="9">
        <f t="shared" si="190"/>
        <v>0</v>
      </c>
      <c r="AF332" s="9">
        <f t="shared" si="190"/>
        <v>0</v>
      </c>
      <c r="AG332" s="9">
        <f t="shared" si="190"/>
        <v>131</v>
      </c>
      <c r="AH332" s="9">
        <f t="shared" si="190"/>
        <v>0</v>
      </c>
      <c r="AI332" s="9">
        <f t="shared" si="190"/>
        <v>131</v>
      </c>
      <c r="AJ332" s="9">
        <f t="shared" si="190"/>
        <v>0</v>
      </c>
      <c r="AK332" s="9">
        <f t="shared" si="190"/>
        <v>0</v>
      </c>
      <c r="AL332" s="9">
        <f t="shared" si="190"/>
        <v>0</v>
      </c>
      <c r="AM332" s="9">
        <f t="shared" si="190"/>
        <v>0</v>
      </c>
      <c r="AN332" s="9">
        <f t="shared" si="190"/>
        <v>0</v>
      </c>
      <c r="AO332" s="9">
        <f t="shared" si="190"/>
        <v>0</v>
      </c>
      <c r="AP332" s="9">
        <f t="shared" si="190"/>
        <v>0</v>
      </c>
      <c r="AQ332" s="9">
        <f t="shared" si="190"/>
        <v>0</v>
      </c>
      <c r="AR332" s="9">
        <f t="shared" si="190"/>
        <v>0</v>
      </c>
      <c r="AS332" s="9">
        <f t="shared" si="190"/>
        <v>0</v>
      </c>
      <c r="AT332" s="9">
        <f t="shared" si="190"/>
        <v>0</v>
      </c>
      <c r="AU332" s="9">
        <f t="shared" si="190"/>
        <v>0</v>
      </c>
      <c r="AV332" s="8"/>
    </row>
    <row r="333" spans="1:48" ht="17.25" customHeight="1" x14ac:dyDescent="0.25">
      <c r="A333" s="489"/>
      <c r="B333" s="490"/>
      <c r="C333" s="490"/>
      <c r="D333" s="490"/>
      <c r="E333" s="490"/>
      <c r="F333" s="11"/>
      <c r="G333" s="11"/>
      <c r="H333" s="11"/>
      <c r="I333" s="11"/>
      <c r="J333" s="11"/>
      <c r="K333" s="11"/>
      <c r="L333" s="20"/>
      <c r="M333" s="20"/>
      <c r="N333" s="9">
        <f t="shared" si="189"/>
        <v>0.61667000000000005</v>
      </c>
      <c r="O333" s="9">
        <f t="shared" si="189"/>
        <v>6.6655499999999996</v>
      </c>
      <c r="P333" s="9">
        <f t="shared" si="189"/>
        <v>0.88868999999999998</v>
      </c>
      <c r="Q333" s="9">
        <f t="shared" si="189"/>
        <v>4.8093899999999996</v>
      </c>
      <c r="R333" s="9">
        <f t="shared" si="189"/>
        <v>9.5029800000000009</v>
      </c>
      <c r="S333" s="9">
        <f t="shared" si="189"/>
        <v>0</v>
      </c>
      <c r="T333" s="9">
        <f t="shared" si="189"/>
        <v>0</v>
      </c>
      <c r="U333" s="9">
        <f t="shared" si="187"/>
        <v>22.483280000000001</v>
      </c>
      <c r="V333" s="13" t="s">
        <v>50</v>
      </c>
      <c r="W333" s="94">
        <f t="shared" ref="W333:AU333" si="191">W268+W274+W280+W296+W302+W308+W314+W320</f>
        <v>9503</v>
      </c>
      <c r="X333" s="9">
        <f t="shared" si="191"/>
        <v>4317.5389999999998</v>
      </c>
      <c r="Y333" s="9">
        <f t="shared" si="191"/>
        <v>3570.0189999999998</v>
      </c>
      <c r="Z333" s="9">
        <f t="shared" si="191"/>
        <v>3570.0189999999998</v>
      </c>
      <c r="AA333" s="9">
        <f t="shared" si="191"/>
        <v>747.52</v>
      </c>
      <c r="AB333" s="9">
        <f t="shared" si="191"/>
        <v>747.52</v>
      </c>
      <c r="AC333" s="9">
        <f t="shared" si="191"/>
        <v>238.68</v>
      </c>
      <c r="AD333" s="9">
        <f t="shared" si="191"/>
        <v>0</v>
      </c>
      <c r="AE333" s="9">
        <f t="shared" si="191"/>
        <v>0</v>
      </c>
      <c r="AF333" s="9">
        <f t="shared" si="191"/>
        <v>0</v>
      </c>
      <c r="AG333" s="9">
        <f t="shared" si="191"/>
        <v>1006.72</v>
      </c>
      <c r="AH333" s="9">
        <f t="shared" si="191"/>
        <v>0</v>
      </c>
      <c r="AI333" s="9">
        <f t="shared" si="191"/>
        <v>1006.72</v>
      </c>
      <c r="AJ333" s="9">
        <f t="shared" si="191"/>
        <v>0</v>
      </c>
      <c r="AK333" s="9">
        <f t="shared" si="191"/>
        <v>0</v>
      </c>
      <c r="AL333" s="9">
        <f t="shared" si="191"/>
        <v>0</v>
      </c>
      <c r="AM333" s="9">
        <f t="shared" si="191"/>
        <v>0</v>
      </c>
      <c r="AN333" s="9">
        <f t="shared" si="191"/>
        <v>0</v>
      </c>
      <c r="AO333" s="9">
        <f t="shared" si="191"/>
        <v>0</v>
      </c>
      <c r="AP333" s="9">
        <f t="shared" si="191"/>
        <v>0</v>
      </c>
      <c r="AQ333" s="9">
        <f t="shared" si="191"/>
        <v>0</v>
      </c>
      <c r="AR333" s="9">
        <f t="shared" si="191"/>
        <v>0</v>
      </c>
      <c r="AS333" s="9">
        <f t="shared" si="191"/>
        <v>0</v>
      </c>
      <c r="AT333" s="9">
        <f t="shared" si="191"/>
        <v>0</v>
      </c>
      <c r="AU333" s="9">
        <f t="shared" si="191"/>
        <v>0</v>
      </c>
      <c r="AV333" s="8"/>
    </row>
    <row r="334" spans="1:48" ht="17.25" customHeight="1" x14ac:dyDescent="0.25">
      <c r="A334" s="489"/>
      <c r="B334" s="490"/>
      <c r="C334" s="490"/>
      <c r="D334" s="490"/>
      <c r="E334" s="490"/>
      <c r="F334" s="11"/>
      <c r="G334" s="11"/>
      <c r="H334" s="11"/>
      <c r="I334" s="11"/>
      <c r="J334" s="11"/>
      <c r="K334" s="11"/>
      <c r="L334" s="20"/>
      <c r="M334" s="20"/>
      <c r="N334" s="9">
        <f t="shared" si="189"/>
        <v>0</v>
      </c>
      <c r="O334" s="9">
        <f t="shared" si="189"/>
        <v>0</v>
      </c>
      <c r="P334" s="9">
        <f t="shared" si="189"/>
        <v>0</v>
      </c>
      <c r="Q334" s="9">
        <f t="shared" si="189"/>
        <v>0</v>
      </c>
      <c r="R334" s="9">
        <f t="shared" si="189"/>
        <v>0</v>
      </c>
      <c r="S334" s="9">
        <f t="shared" si="189"/>
        <v>0</v>
      </c>
      <c r="T334" s="9">
        <f t="shared" si="189"/>
        <v>0</v>
      </c>
      <c r="U334" s="9">
        <f t="shared" si="187"/>
        <v>0</v>
      </c>
      <c r="V334" s="13" t="s">
        <v>51</v>
      </c>
      <c r="W334" s="94">
        <f t="shared" ref="W334:AU334" si="192">W269+W275+W281+W297+W303+W309+W315+W321</f>
        <v>0</v>
      </c>
      <c r="X334" s="9">
        <f t="shared" si="192"/>
        <v>3570.0189999999998</v>
      </c>
      <c r="Y334" s="9">
        <f t="shared" si="192"/>
        <v>3570.0189999999998</v>
      </c>
      <c r="Z334" s="9">
        <f t="shared" si="192"/>
        <v>3570.0189999999998</v>
      </c>
      <c r="AA334" s="9">
        <f t="shared" si="192"/>
        <v>0</v>
      </c>
      <c r="AB334" s="9">
        <f t="shared" si="192"/>
        <v>0</v>
      </c>
      <c r="AC334" s="9">
        <f t="shared" si="192"/>
        <v>0</v>
      </c>
      <c r="AD334" s="9">
        <f t="shared" si="192"/>
        <v>0</v>
      </c>
      <c r="AE334" s="9">
        <f t="shared" si="192"/>
        <v>0</v>
      </c>
      <c r="AF334" s="9">
        <f t="shared" si="192"/>
        <v>0</v>
      </c>
      <c r="AG334" s="9">
        <f t="shared" si="192"/>
        <v>0</v>
      </c>
      <c r="AH334" s="9">
        <f t="shared" si="192"/>
        <v>0</v>
      </c>
      <c r="AI334" s="9">
        <f t="shared" si="192"/>
        <v>0</v>
      </c>
      <c r="AJ334" s="9">
        <f t="shared" si="192"/>
        <v>0</v>
      </c>
      <c r="AK334" s="9">
        <f t="shared" si="192"/>
        <v>0</v>
      </c>
      <c r="AL334" s="9">
        <f t="shared" si="192"/>
        <v>0</v>
      </c>
      <c r="AM334" s="9">
        <f t="shared" si="192"/>
        <v>0</v>
      </c>
      <c r="AN334" s="9">
        <f t="shared" si="192"/>
        <v>0</v>
      </c>
      <c r="AO334" s="9">
        <f t="shared" si="192"/>
        <v>0</v>
      </c>
      <c r="AP334" s="9">
        <f t="shared" si="192"/>
        <v>0</v>
      </c>
      <c r="AQ334" s="9">
        <f t="shared" si="192"/>
        <v>0</v>
      </c>
      <c r="AR334" s="9">
        <f t="shared" si="192"/>
        <v>0</v>
      </c>
      <c r="AS334" s="9">
        <f t="shared" si="192"/>
        <v>0</v>
      </c>
      <c r="AT334" s="9">
        <f t="shared" si="192"/>
        <v>0</v>
      </c>
      <c r="AU334" s="9">
        <f t="shared" si="192"/>
        <v>0</v>
      </c>
      <c r="AV334" s="8"/>
    </row>
    <row r="335" spans="1:48" ht="17.25" customHeight="1" x14ac:dyDescent="0.25">
      <c r="A335" s="18"/>
      <c r="B335" s="19"/>
      <c r="C335" s="19"/>
      <c r="D335" s="19"/>
      <c r="E335" s="19"/>
      <c r="F335" s="11"/>
      <c r="G335" s="11"/>
      <c r="H335" s="11"/>
      <c r="I335" s="11"/>
      <c r="J335" s="11"/>
      <c r="K335" s="11"/>
      <c r="L335" s="20"/>
      <c r="M335" s="20"/>
      <c r="N335" s="9">
        <f t="shared" si="189"/>
        <v>0</v>
      </c>
      <c r="O335" s="9">
        <f t="shared" si="189"/>
        <v>0</v>
      </c>
      <c r="P335" s="9">
        <f t="shared" si="189"/>
        <v>0</v>
      </c>
      <c r="Q335" s="9">
        <f t="shared" si="189"/>
        <v>0</v>
      </c>
      <c r="R335" s="9">
        <f t="shared" si="189"/>
        <v>0</v>
      </c>
      <c r="S335" s="9">
        <f t="shared" si="189"/>
        <v>0</v>
      </c>
      <c r="T335" s="9">
        <f t="shared" si="189"/>
        <v>0</v>
      </c>
      <c r="U335" s="9">
        <f t="shared" si="187"/>
        <v>0</v>
      </c>
      <c r="V335" s="13" t="s">
        <v>52</v>
      </c>
      <c r="W335" s="94">
        <f t="shared" ref="W335:AU335" si="193">W270+W276+W282+W298+W304+W310+W316+W322</f>
        <v>0</v>
      </c>
      <c r="X335" s="9">
        <f t="shared" si="193"/>
        <v>0</v>
      </c>
      <c r="Y335" s="9">
        <f t="shared" si="193"/>
        <v>0</v>
      </c>
      <c r="Z335" s="9">
        <f t="shared" si="193"/>
        <v>0</v>
      </c>
      <c r="AA335" s="9">
        <f t="shared" si="193"/>
        <v>0</v>
      </c>
      <c r="AB335" s="9">
        <f t="shared" si="193"/>
        <v>0</v>
      </c>
      <c r="AC335" s="9">
        <f t="shared" si="193"/>
        <v>0</v>
      </c>
      <c r="AD335" s="9">
        <f t="shared" si="193"/>
        <v>0</v>
      </c>
      <c r="AE335" s="9">
        <f t="shared" si="193"/>
        <v>0</v>
      </c>
      <c r="AF335" s="9">
        <f t="shared" si="193"/>
        <v>0</v>
      </c>
      <c r="AG335" s="9">
        <f t="shared" si="193"/>
        <v>0</v>
      </c>
      <c r="AH335" s="9">
        <f t="shared" si="193"/>
        <v>0</v>
      </c>
      <c r="AI335" s="9">
        <f t="shared" si="193"/>
        <v>0</v>
      </c>
      <c r="AJ335" s="9">
        <f t="shared" si="193"/>
        <v>0</v>
      </c>
      <c r="AK335" s="9">
        <f t="shared" si="193"/>
        <v>0</v>
      </c>
      <c r="AL335" s="9">
        <f t="shared" si="193"/>
        <v>0</v>
      </c>
      <c r="AM335" s="9">
        <f t="shared" si="193"/>
        <v>0</v>
      </c>
      <c r="AN335" s="9">
        <f t="shared" si="193"/>
        <v>0</v>
      </c>
      <c r="AO335" s="9">
        <f t="shared" si="193"/>
        <v>0</v>
      </c>
      <c r="AP335" s="9">
        <f t="shared" si="193"/>
        <v>0</v>
      </c>
      <c r="AQ335" s="9">
        <f t="shared" si="193"/>
        <v>0</v>
      </c>
      <c r="AR335" s="9">
        <f t="shared" si="193"/>
        <v>0</v>
      </c>
      <c r="AS335" s="9">
        <f t="shared" si="193"/>
        <v>0</v>
      </c>
      <c r="AT335" s="9">
        <f t="shared" si="193"/>
        <v>0</v>
      </c>
      <c r="AU335" s="9">
        <f t="shared" si="193"/>
        <v>0</v>
      </c>
      <c r="AV335" s="8"/>
    </row>
    <row r="336" spans="1:48" ht="17.25" customHeight="1" x14ac:dyDescent="0.25">
      <c r="A336" s="489"/>
      <c r="B336" s="490"/>
      <c r="C336" s="490"/>
      <c r="D336" s="490"/>
      <c r="E336" s="490"/>
      <c r="F336" s="11"/>
      <c r="G336" s="11"/>
      <c r="H336" s="11"/>
      <c r="I336" s="11"/>
      <c r="J336" s="11"/>
      <c r="K336" s="11"/>
      <c r="L336" s="9" t="e">
        <f>L265+L272+L278+#REF!+L300+L306+L312+L318</f>
        <v>#REF!</v>
      </c>
      <c r="M336" s="9" t="e">
        <f>M265+M272+M278+#REF!+M300+M306+M312+M318</f>
        <v>#REF!</v>
      </c>
      <c r="N336" s="152">
        <f t="shared" si="189"/>
        <v>1.5101200000000001</v>
      </c>
      <c r="O336" s="152">
        <f t="shared" si="189"/>
        <v>7.7170399999999999</v>
      </c>
      <c r="P336" s="152">
        <f t="shared" si="189"/>
        <v>7.2344899999999992</v>
      </c>
      <c r="Q336" s="152">
        <f t="shared" si="189"/>
        <v>17.941879999999998</v>
      </c>
      <c r="R336" s="152">
        <f t="shared" si="189"/>
        <v>30.51473</v>
      </c>
      <c r="S336" s="152">
        <f t="shared" si="189"/>
        <v>0</v>
      </c>
      <c r="T336" s="152">
        <f t="shared" si="189"/>
        <v>0</v>
      </c>
      <c r="U336" s="153">
        <f t="shared" si="187"/>
        <v>64.918260000000004</v>
      </c>
      <c r="V336" s="153" t="s">
        <v>11</v>
      </c>
      <c r="W336" s="364">
        <f t="shared" ref="W336:AU336" si="194">W271+W277+W283+W299+W305+W311+W317+W323</f>
        <v>30515</v>
      </c>
      <c r="X336" s="152">
        <f t="shared" si="194"/>
        <v>4525.3570399999999</v>
      </c>
      <c r="Y336" s="152">
        <f t="shared" si="194"/>
        <v>3570.0189999999998</v>
      </c>
      <c r="Z336" s="152">
        <f t="shared" si="194"/>
        <v>4031.0970399999997</v>
      </c>
      <c r="AA336" s="152">
        <f t="shared" si="194"/>
        <v>494.26</v>
      </c>
      <c r="AB336" s="152">
        <f t="shared" si="194"/>
        <v>494.26</v>
      </c>
      <c r="AC336" s="152">
        <f t="shared" si="194"/>
        <v>119.34</v>
      </c>
      <c r="AD336" s="152">
        <f t="shared" si="194"/>
        <v>0</v>
      </c>
      <c r="AE336" s="152">
        <f t="shared" si="194"/>
        <v>0</v>
      </c>
      <c r="AF336" s="152">
        <f t="shared" si="194"/>
        <v>0</v>
      </c>
      <c r="AG336" s="152">
        <f t="shared" si="194"/>
        <v>1084.93804</v>
      </c>
      <c r="AH336" s="152">
        <f t="shared" si="194"/>
        <v>461.07803999999999</v>
      </c>
      <c r="AI336" s="152">
        <f t="shared" si="194"/>
        <v>623.86</v>
      </c>
      <c r="AJ336" s="152">
        <f t="shared" si="194"/>
        <v>0</v>
      </c>
      <c r="AK336" s="152">
        <f t="shared" si="194"/>
        <v>0</v>
      </c>
      <c r="AL336" s="152">
        <f t="shared" si="194"/>
        <v>1212.7339999999999</v>
      </c>
      <c r="AM336" s="152">
        <f t="shared" si="194"/>
        <v>1212.7339999999999</v>
      </c>
      <c r="AN336" s="152">
        <f t="shared" si="194"/>
        <v>0</v>
      </c>
      <c r="AO336" s="152">
        <f t="shared" si="194"/>
        <v>0</v>
      </c>
      <c r="AP336" s="152">
        <f t="shared" si="194"/>
        <v>0</v>
      </c>
      <c r="AQ336" s="152">
        <f t="shared" si="194"/>
        <v>0</v>
      </c>
      <c r="AR336" s="152">
        <f t="shared" si="194"/>
        <v>0</v>
      </c>
      <c r="AS336" s="152">
        <f t="shared" si="194"/>
        <v>0</v>
      </c>
      <c r="AT336" s="152">
        <f t="shared" si="194"/>
        <v>0</v>
      </c>
      <c r="AU336" s="152">
        <f t="shared" si="194"/>
        <v>0</v>
      </c>
      <c r="AV336" s="161"/>
    </row>
    <row r="337" spans="1:48" ht="15.75" customHeight="1" x14ac:dyDescent="0.25">
      <c r="A337" s="406" t="s">
        <v>31</v>
      </c>
      <c r="B337" s="407"/>
      <c r="C337" s="407"/>
      <c r="D337" s="407"/>
      <c r="E337" s="407"/>
      <c r="F337" s="407"/>
      <c r="G337" s="407"/>
      <c r="H337" s="407"/>
      <c r="I337" s="407"/>
      <c r="J337" s="407"/>
      <c r="K337" s="407"/>
      <c r="L337" s="407"/>
      <c r="M337" s="407"/>
      <c r="N337" s="407"/>
      <c r="O337" s="407"/>
      <c r="P337" s="407"/>
      <c r="Q337" s="407"/>
      <c r="R337" s="407"/>
      <c r="S337" s="407"/>
      <c r="T337" s="407"/>
      <c r="U337" s="407"/>
      <c r="V337" s="407"/>
      <c r="W337" s="624"/>
      <c r="X337" s="624"/>
      <c r="Y337" s="624"/>
      <c r="Z337" s="624"/>
      <c r="AA337" s="624"/>
      <c r="AB337" s="624"/>
      <c r="AC337" s="624"/>
      <c r="AD337" s="624"/>
      <c r="AE337" s="624"/>
      <c r="AF337" s="624"/>
      <c r="AG337" s="624"/>
      <c r="AH337" s="624"/>
      <c r="AI337" s="624"/>
      <c r="AJ337" s="624"/>
      <c r="AK337" s="624"/>
      <c r="AL337" s="624"/>
      <c r="AM337" s="624"/>
      <c r="AN337" s="624"/>
      <c r="AO337" s="624"/>
      <c r="AP337" s="624"/>
      <c r="AQ337" s="624"/>
      <c r="AR337" s="624"/>
      <c r="AS337" s="624"/>
      <c r="AT337" s="624"/>
      <c r="AU337" s="624"/>
      <c r="AV337" s="625"/>
    </row>
    <row r="338" spans="1:48" ht="15.75" customHeight="1" x14ac:dyDescent="0.25">
      <c r="A338" s="410" t="s">
        <v>33</v>
      </c>
      <c r="B338" s="411"/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  <c r="O338" s="411"/>
      <c r="P338" s="411"/>
      <c r="Q338" s="411"/>
      <c r="R338" s="411"/>
      <c r="S338" s="411"/>
      <c r="T338" s="411"/>
      <c r="U338" s="411"/>
      <c r="V338" s="411"/>
      <c r="W338" s="626"/>
      <c r="X338" s="626"/>
      <c r="Y338" s="626"/>
      <c r="Z338" s="626"/>
      <c r="AA338" s="626"/>
      <c r="AB338" s="626"/>
      <c r="AC338" s="626"/>
      <c r="AD338" s="626"/>
      <c r="AE338" s="626"/>
      <c r="AF338" s="626"/>
      <c r="AG338" s="626"/>
      <c r="AH338" s="626"/>
      <c r="AI338" s="626"/>
      <c r="AJ338" s="626"/>
      <c r="AK338" s="626"/>
      <c r="AL338" s="626"/>
      <c r="AM338" s="626"/>
      <c r="AN338" s="626"/>
      <c r="AO338" s="626"/>
      <c r="AP338" s="626"/>
      <c r="AQ338" s="626"/>
      <c r="AR338" s="626"/>
      <c r="AS338" s="626"/>
      <c r="AT338" s="626"/>
      <c r="AU338" s="626"/>
      <c r="AV338" s="627"/>
    </row>
    <row r="339" spans="1:48" ht="15.75" customHeight="1" x14ac:dyDescent="0.25">
      <c r="A339" s="414" t="s">
        <v>176</v>
      </c>
      <c r="B339" s="415"/>
      <c r="C339" s="415"/>
      <c r="D339" s="415"/>
      <c r="E339" s="415"/>
      <c r="F339" s="415"/>
      <c r="G339" s="415"/>
      <c r="H339" s="415"/>
      <c r="I339" s="415"/>
      <c r="J339" s="415"/>
      <c r="K339" s="415"/>
      <c r="L339" s="415"/>
      <c r="M339" s="415"/>
      <c r="N339" s="415"/>
      <c r="O339" s="415"/>
      <c r="P339" s="415"/>
      <c r="Q339" s="415"/>
      <c r="R339" s="415"/>
      <c r="S339" s="415"/>
      <c r="T339" s="415"/>
      <c r="U339" s="415"/>
      <c r="V339" s="415"/>
      <c r="W339" s="622"/>
      <c r="X339" s="622"/>
      <c r="Y339" s="622"/>
      <c r="Z339" s="622"/>
      <c r="AA339" s="622"/>
      <c r="AB339" s="622"/>
      <c r="AC339" s="622"/>
      <c r="AD339" s="622"/>
      <c r="AE339" s="622"/>
      <c r="AF339" s="622"/>
      <c r="AG339" s="622"/>
      <c r="AH339" s="622"/>
      <c r="AI339" s="622"/>
      <c r="AJ339" s="622"/>
      <c r="AK339" s="622"/>
      <c r="AL339" s="622"/>
      <c r="AM339" s="622"/>
      <c r="AN339" s="622"/>
      <c r="AO339" s="622"/>
      <c r="AP339" s="622"/>
      <c r="AQ339" s="622"/>
      <c r="AR339" s="622"/>
      <c r="AS339" s="622"/>
      <c r="AT339" s="622"/>
      <c r="AU339" s="622"/>
      <c r="AV339" s="623"/>
    </row>
    <row r="340" spans="1:48" ht="19.5" customHeight="1" x14ac:dyDescent="0.25">
      <c r="A340" s="472"/>
      <c r="B340" s="421" t="s">
        <v>246</v>
      </c>
      <c r="C340" s="422" t="s">
        <v>205</v>
      </c>
      <c r="D340" s="421" t="s">
        <v>265</v>
      </c>
      <c r="E340" s="423" t="s">
        <v>206</v>
      </c>
      <c r="F340" s="6" t="s">
        <v>18</v>
      </c>
      <c r="G340" s="6" t="s">
        <v>20</v>
      </c>
      <c r="H340" s="6" t="s">
        <v>58</v>
      </c>
      <c r="I340" s="6" t="s">
        <v>58</v>
      </c>
      <c r="J340" s="464">
        <v>2022</v>
      </c>
      <c r="K340" s="464">
        <v>2023</v>
      </c>
      <c r="L340" s="462">
        <v>0.97536999999999996</v>
      </c>
      <c r="M340" s="462">
        <f>R345+S345+T345</f>
        <v>0</v>
      </c>
      <c r="N340" s="5">
        <v>0</v>
      </c>
      <c r="O340" s="5">
        <v>0</v>
      </c>
      <c r="P340" s="5">
        <v>0.25</v>
      </c>
      <c r="Q340" s="5">
        <v>0.72536999999999996</v>
      </c>
      <c r="R340" s="5">
        <v>0</v>
      </c>
      <c r="S340" s="5">
        <v>0</v>
      </c>
      <c r="T340" s="5">
        <v>0</v>
      </c>
      <c r="U340" s="5">
        <f t="shared" ref="U340:U345" si="195">SUM(N340:T340)</f>
        <v>0.97536999999999996</v>
      </c>
      <c r="V340" s="7" t="s">
        <v>3</v>
      </c>
      <c r="W340" s="94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8"/>
    </row>
    <row r="341" spans="1:48" ht="19.5" customHeight="1" x14ac:dyDescent="0.25">
      <c r="A341" s="473"/>
      <c r="B341" s="421"/>
      <c r="C341" s="422"/>
      <c r="D341" s="421"/>
      <c r="E341" s="423"/>
      <c r="F341" s="6" t="s">
        <v>19</v>
      </c>
      <c r="G341" s="6" t="s">
        <v>22</v>
      </c>
      <c r="H341" s="6" t="s">
        <v>322</v>
      </c>
      <c r="I341" s="6" t="s">
        <v>322</v>
      </c>
      <c r="J341" s="464"/>
      <c r="K341" s="464"/>
      <c r="L341" s="462"/>
      <c r="M341" s="462"/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f t="shared" si="195"/>
        <v>0</v>
      </c>
      <c r="V341" s="5" t="s">
        <v>8</v>
      </c>
      <c r="W341" s="94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8"/>
    </row>
    <row r="342" spans="1:48" ht="19.5" customHeight="1" x14ac:dyDescent="0.25">
      <c r="A342" s="473"/>
      <c r="B342" s="421"/>
      <c r="C342" s="422"/>
      <c r="D342" s="421"/>
      <c r="E342" s="423"/>
      <c r="F342" s="423" t="s">
        <v>39</v>
      </c>
      <c r="G342" s="423" t="s">
        <v>21</v>
      </c>
      <c r="H342" s="423" t="s">
        <v>323</v>
      </c>
      <c r="I342" s="423" t="s">
        <v>307</v>
      </c>
      <c r="J342" s="464"/>
      <c r="K342" s="464"/>
      <c r="L342" s="462"/>
      <c r="M342" s="462"/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f t="shared" si="195"/>
        <v>0</v>
      </c>
      <c r="V342" s="7" t="s">
        <v>50</v>
      </c>
      <c r="W342" s="94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8"/>
    </row>
    <row r="343" spans="1:48" ht="19.5" customHeight="1" x14ac:dyDescent="0.25">
      <c r="A343" s="473"/>
      <c r="B343" s="421"/>
      <c r="C343" s="422"/>
      <c r="D343" s="421"/>
      <c r="E343" s="423"/>
      <c r="F343" s="423"/>
      <c r="G343" s="423"/>
      <c r="H343" s="423"/>
      <c r="I343" s="423"/>
      <c r="J343" s="464"/>
      <c r="K343" s="464"/>
      <c r="L343" s="462"/>
      <c r="M343" s="462"/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f t="shared" si="195"/>
        <v>0</v>
      </c>
      <c r="V343" s="7" t="s">
        <v>51</v>
      </c>
      <c r="W343" s="94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8"/>
    </row>
    <row r="344" spans="1:48" ht="18" customHeight="1" x14ac:dyDescent="0.25">
      <c r="A344" s="473"/>
      <c r="B344" s="421"/>
      <c r="C344" s="422"/>
      <c r="D344" s="421"/>
      <c r="E344" s="423"/>
      <c r="F344" s="423"/>
      <c r="G344" s="423"/>
      <c r="H344" s="423"/>
      <c r="I344" s="423"/>
      <c r="J344" s="464"/>
      <c r="K344" s="464"/>
      <c r="L344" s="462"/>
      <c r="M344" s="462"/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f t="shared" si="195"/>
        <v>0</v>
      </c>
      <c r="V344" s="7" t="s">
        <v>52</v>
      </c>
      <c r="W344" s="94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8"/>
    </row>
    <row r="345" spans="1:48" ht="17.25" customHeight="1" x14ac:dyDescent="0.25">
      <c r="A345" s="474"/>
      <c r="B345" s="421"/>
      <c r="C345" s="422"/>
      <c r="D345" s="421"/>
      <c r="E345" s="423"/>
      <c r="F345" s="423"/>
      <c r="G345" s="423"/>
      <c r="H345" s="423"/>
      <c r="I345" s="423"/>
      <c r="J345" s="464"/>
      <c r="K345" s="464"/>
      <c r="L345" s="462"/>
      <c r="M345" s="462"/>
      <c r="N345" s="152">
        <f t="shared" ref="N345" si="196">SUM(N340:N344)</f>
        <v>0</v>
      </c>
      <c r="O345" s="152">
        <f t="shared" ref="O345" si="197">SUM(O340:O344)</f>
        <v>0</v>
      </c>
      <c r="P345" s="152">
        <f t="shared" ref="P345" si="198">SUM(P340:P344)</f>
        <v>0.25</v>
      </c>
      <c r="Q345" s="152">
        <f t="shared" ref="Q345" si="199">SUM(Q340:Q344)</f>
        <v>0.72536999999999996</v>
      </c>
      <c r="R345" s="152">
        <f t="shared" ref="R345" si="200">SUM(R340:R344)</f>
        <v>0</v>
      </c>
      <c r="S345" s="152">
        <f t="shared" ref="S345" si="201">SUM(S340:S344)</f>
        <v>0</v>
      </c>
      <c r="T345" s="152">
        <f t="shared" ref="T345" si="202">SUM(T340:T344)</f>
        <v>0</v>
      </c>
      <c r="U345" s="153">
        <f t="shared" si="195"/>
        <v>0.97536999999999996</v>
      </c>
      <c r="V345" s="153" t="s">
        <v>11</v>
      </c>
      <c r="W345" s="364">
        <f t="shared" ref="W345:X345" si="203">SUM(W340:W344)</f>
        <v>0</v>
      </c>
      <c r="X345" s="152">
        <f t="shared" si="203"/>
        <v>0</v>
      </c>
      <c r="Y345" s="152">
        <f t="shared" ref="Y345:AU345" si="204">SUM(Y340:Y344)</f>
        <v>0</v>
      </c>
      <c r="Z345" s="152">
        <f t="shared" si="204"/>
        <v>0</v>
      </c>
      <c r="AA345" s="152">
        <f t="shared" si="204"/>
        <v>0</v>
      </c>
      <c r="AB345" s="152">
        <f t="shared" si="204"/>
        <v>0</v>
      </c>
      <c r="AC345" s="152">
        <f t="shared" si="204"/>
        <v>0</v>
      </c>
      <c r="AD345" s="152">
        <f t="shared" si="204"/>
        <v>0</v>
      </c>
      <c r="AE345" s="152">
        <f t="shared" si="204"/>
        <v>0</v>
      </c>
      <c r="AF345" s="152">
        <f t="shared" si="204"/>
        <v>0</v>
      </c>
      <c r="AG345" s="152">
        <f t="shared" si="204"/>
        <v>0</v>
      </c>
      <c r="AH345" s="152">
        <f t="shared" si="204"/>
        <v>0</v>
      </c>
      <c r="AI345" s="152">
        <f t="shared" si="204"/>
        <v>0</v>
      </c>
      <c r="AJ345" s="152">
        <f t="shared" si="204"/>
        <v>0</v>
      </c>
      <c r="AK345" s="152">
        <f t="shared" si="204"/>
        <v>0</v>
      </c>
      <c r="AL345" s="152">
        <f t="shared" si="204"/>
        <v>0</v>
      </c>
      <c r="AM345" s="152">
        <f t="shared" si="204"/>
        <v>0</v>
      </c>
      <c r="AN345" s="152">
        <f t="shared" si="204"/>
        <v>0</v>
      </c>
      <c r="AO345" s="152">
        <f t="shared" si="204"/>
        <v>0</v>
      </c>
      <c r="AP345" s="152">
        <f t="shared" si="204"/>
        <v>0</v>
      </c>
      <c r="AQ345" s="152">
        <f t="shared" si="204"/>
        <v>0</v>
      </c>
      <c r="AR345" s="152">
        <f t="shared" si="204"/>
        <v>0</v>
      </c>
      <c r="AS345" s="152">
        <f t="shared" si="204"/>
        <v>0</v>
      </c>
      <c r="AT345" s="152">
        <f t="shared" si="204"/>
        <v>0</v>
      </c>
      <c r="AU345" s="152">
        <f t="shared" si="204"/>
        <v>0</v>
      </c>
      <c r="AV345" s="161"/>
    </row>
    <row r="346" spans="1:48" ht="15.75" customHeight="1" x14ac:dyDescent="0.25">
      <c r="A346" s="414" t="s">
        <v>177</v>
      </c>
      <c r="B346" s="415"/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5"/>
      <c r="S346" s="415"/>
      <c r="T346" s="415"/>
      <c r="U346" s="415"/>
      <c r="V346" s="465"/>
      <c r="W346" s="365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</row>
    <row r="347" spans="1:48" ht="29.25" customHeight="1" x14ac:dyDescent="0.25">
      <c r="A347" s="469" t="s">
        <v>65</v>
      </c>
      <c r="B347" s="470"/>
      <c r="C347" s="470"/>
      <c r="D347" s="470"/>
      <c r="E347" s="470"/>
      <c r="F347" s="470"/>
      <c r="G347" s="470"/>
      <c r="H347" s="470"/>
      <c r="I347" s="470"/>
      <c r="J347" s="470"/>
      <c r="K347" s="470"/>
      <c r="L347" s="470"/>
      <c r="M347" s="470"/>
      <c r="N347" s="470"/>
      <c r="O347" s="470"/>
      <c r="P347" s="470"/>
      <c r="Q347" s="470"/>
      <c r="R347" s="470"/>
      <c r="S347" s="470"/>
      <c r="T347" s="470"/>
      <c r="U347" s="470"/>
      <c r="V347" s="471"/>
      <c r="W347" s="365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</row>
    <row r="348" spans="1:48" ht="15.75" customHeight="1" x14ac:dyDescent="0.25">
      <c r="A348" s="414" t="s">
        <v>178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465"/>
      <c r="W348" s="365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</row>
    <row r="349" spans="1:48" ht="29.25" customHeight="1" x14ac:dyDescent="0.25">
      <c r="A349" s="469" t="s">
        <v>65</v>
      </c>
      <c r="B349" s="470"/>
      <c r="C349" s="470"/>
      <c r="D349" s="470"/>
      <c r="E349" s="470"/>
      <c r="F349" s="470"/>
      <c r="G349" s="470"/>
      <c r="H349" s="470"/>
      <c r="I349" s="470"/>
      <c r="J349" s="470"/>
      <c r="K349" s="470"/>
      <c r="L349" s="470"/>
      <c r="M349" s="470"/>
      <c r="N349" s="470"/>
      <c r="O349" s="470"/>
      <c r="P349" s="470"/>
      <c r="Q349" s="470"/>
      <c r="R349" s="470"/>
      <c r="S349" s="470"/>
      <c r="T349" s="470"/>
      <c r="U349" s="470"/>
      <c r="V349" s="471"/>
      <c r="W349" s="365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</row>
    <row r="350" spans="1:48" ht="15.75" customHeight="1" x14ac:dyDescent="0.25">
      <c r="A350" s="414" t="s">
        <v>179</v>
      </c>
      <c r="B350" s="415"/>
      <c r="C350" s="415"/>
      <c r="D350" s="415"/>
      <c r="E350" s="415"/>
      <c r="F350" s="415"/>
      <c r="G350" s="415"/>
      <c r="H350" s="415"/>
      <c r="I350" s="415"/>
      <c r="J350" s="415"/>
      <c r="K350" s="415"/>
      <c r="L350" s="415"/>
      <c r="M350" s="415"/>
      <c r="N350" s="415"/>
      <c r="O350" s="415"/>
      <c r="P350" s="415"/>
      <c r="Q350" s="415"/>
      <c r="R350" s="415"/>
      <c r="S350" s="415"/>
      <c r="T350" s="415"/>
      <c r="U350" s="415"/>
      <c r="V350" s="465"/>
      <c r="W350" s="365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</row>
    <row r="351" spans="1:48" ht="29.25" customHeight="1" x14ac:dyDescent="0.25">
      <c r="A351" s="469" t="s">
        <v>65</v>
      </c>
      <c r="B351" s="470"/>
      <c r="C351" s="470"/>
      <c r="D351" s="470"/>
      <c r="E351" s="470"/>
      <c r="F351" s="470"/>
      <c r="G351" s="470"/>
      <c r="H351" s="470"/>
      <c r="I351" s="470"/>
      <c r="J351" s="470"/>
      <c r="K351" s="470"/>
      <c r="L351" s="470"/>
      <c r="M351" s="470"/>
      <c r="N351" s="470"/>
      <c r="O351" s="470"/>
      <c r="P351" s="470"/>
      <c r="Q351" s="470"/>
      <c r="R351" s="470"/>
      <c r="S351" s="470"/>
      <c r="T351" s="470"/>
      <c r="U351" s="470"/>
      <c r="V351" s="471"/>
      <c r="W351" s="365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</row>
    <row r="352" spans="1:48" ht="15.75" customHeight="1" x14ac:dyDescent="0.25">
      <c r="A352" s="410" t="s">
        <v>32</v>
      </c>
      <c r="B352" s="411"/>
      <c r="C352" s="411"/>
      <c r="D352" s="411"/>
      <c r="E352" s="411"/>
      <c r="F352" s="411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411"/>
      <c r="U352" s="411"/>
      <c r="V352" s="411"/>
      <c r="W352" s="626"/>
      <c r="X352" s="626"/>
      <c r="Y352" s="626"/>
      <c r="Z352" s="626"/>
      <c r="AA352" s="626"/>
      <c r="AB352" s="626"/>
      <c r="AC352" s="626"/>
      <c r="AD352" s="626"/>
      <c r="AE352" s="626"/>
      <c r="AF352" s="626"/>
      <c r="AG352" s="626"/>
      <c r="AH352" s="626"/>
      <c r="AI352" s="626"/>
      <c r="AJ352" s="626"/>
      <c r="AK352" s="626"/>
      <c r="AL352" s="626"/>
      <c r="AM352" s="626"/>
      <c r="AN352" s="626"/>
      <c r="AO352" s="626"/>
      <c r="AP352" s="626"/>
      <c r="AQ352" s="626"/>
      <c r="AR352" s="626"/>
      <c r="AS352" s="626"/>
      <c r="AT352" s="626"/>
      <c r="AU352" s="626"/>
      <c r="AV352" s="627"/>
    </row>
    <row r="353" spans="1:48" ht="15.75" customHeight="1" x14ac:dyDescent="0.25">
      <c r="A353" s="414" t="s">
        <v>180</v>
      </c>
      <c r="B353" s="415"/>
      <c r="C353" s="415"/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5"/>
      <c r="S353" s="415"/>
      <c r="T353" s="415"/>
      <c r="U353" s="415"/>
      <c r="V353" s="415"/>
      <c r="W353" s="622"/>
      <c r="X353" s="622"/>
      <c r="Y353" s="622"/>
      <c r="Z353" s="622"/>
      <c r="AA353" s="622"/>
      <c r="AB353" s="622"/>
      <c r="AC353" s="622"/>
      <c r="AD353" s="622"/>
      <c r="AE353" s="622"/>
      <c r="AF353" s="622"/>
      <c r="AG353" s="622"/>
      <c r="AH353" s="622"/>
      <c r="AI353" s="622"/>
      <c r="AJ353" s="622"/>
      <c r="AK353" s="622"/>
      <c r="AL353" s="622"/>
      <c r="AM353" s="622"/>
      <c r="AN353" s="622"/>
      <c r="AO353" s="622"/>
      <c r="AP353" s="622"/>
      <c r="AQ353" s="622"/>
      <c r="AR353" s="622"/>
      <c r="AS353" s="622"/>
      <c r="AT353" s="622"/>
      <c r="AU353" s="622"/>
      <c r="AV353" s="623"/>
    </row>
    <row r="354" spans="1:48" ht="19.5" customHeight="1" x14ac:dyDescent="0.25">
      <c r="A354" s="472"/>
      <c r="B354" s="421" t="s">
        <v>247</v>
      </c>
      <c r="C354" s="422" t="s">
        <v>108</v>
      </c>
      <c r="D354" s="421" t="s">
        <v>271</v>
      </c>
      <c r="E354" s="423" t="s">
        <v>283</v>
      </c>
      <c r="F354" s="6" t="s">
        <v>18</v>
      </c>
      <c r="G354" s="6" t="s">
        <v>20</v>
      </c>
      <c r="H354" s="6" t="s">
        <v>296</v>
      </c>
      <c r="I354" s="6" t="s">
        <v>296</v>
      </c>
      <c r="J354" s="464">
        <v>2019</v>
      </c>
      <c r="K354" s="464">
        <v>2020</v>
      </c>
      <c r="L354" s="462">
        <v>30.83333</v>
      </c>
      <c r="M354" s="462">
        <f>R359+S359+T359</f>
        <v>0</v>
      </c>
      <c r="N354" s="5">
        <v>20</v>
      </c>
      <c r="O354" s="5">
        <v>9.1514100000000003</v>
      </c>
      <c r="P354" s="5">
        <v>1.6819200000000001</v>
      </c>
      <c r="Q354" s="5">
        <v>0</v>
      </c>
      <c r="R354" s="5">
        <v>0</v>
      </c>
      <c r="S354" s="5">
        <v>0</v>
      </c>
      <c r="T354" s="5">
        <v>0</v>
      </c>
      <c r="U354" s="5">
        <f t="shared" ref="U354:U387" si="205">SUM(N354:T354)</f>
        <v>30.83333</v>
      </c>
      <c r="V354" s="7" t="s">
        <v>3</v>
      </c>
      <c r="W354" s="94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8"/>
    </row>
    <row r="355" spans="1:48" ht="19.5" customHeight="1" x14ac:dyDescent="0.25">
      <c r="A355" s="473"/>
      <c r="B355" s="421"/>
      <c r="C355" s="422"/>
      <c r="D355" s="421"/>
      <c r="E355" s="423"/>
      <c r="F355" s="6" t="s">
        <v>19</v>
      </c>
      <c r="G355" s="6" t="s">
        <v>22</v>
      </c>
      <c r="H355" s="6" t="s">
        <v>296</v>
      </c>
      <c r="I355" s="6" t="s">
        <v>296</v>
      </c>
      <c r="J355" s="464"/>
      <c r="K355" s="464"/>
      <c r="L355" s="462"/>
      <c r="M355" s="462"/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f t="shared" si="205"/>
        <v>0</v>
      </c>
      <c r="V355" s="5" t="s">
        <v>8</v>
      </c>
      <c r="W355" s="94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8"/>
    </row>
    <row r="356" spans="1:48" ht="19.5" customHeight="1" x14ac:dyDescent="0.25">
      <c r="A356" s="473"/>
      <c r="B356" s="421"/>
      <c r="C356" s="422"/>
      <c r="D356" s="421"/>
      <c r="E356" s="423"/>
      <c r="F356" s="423" t="s">
        <v>39</v>
      </c>
      <c r="G356" s="423" t="s">
        <v>21</v>
      </c>
      <c r="H356" s="485" t="s">
        <v>311</v>
      </c>
      <c r="I356" s="485" t="s">
        <v>312</v>
      </c>
      <c r="J356" s="464"/>
      <c r="K356" s="464"/>
      <c r="L356" s="462"/>
      <c r="M356" s="462"/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f t="shared" si="205"/>
        <v>0</v>
      </c>
      <c r="V356" s="7" t="s">
        <v>50</v>
      </c>
      <c r="W356" s="94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8"/>
    </row>
    <row r="357" spans="1:48" ht="19.5" customHeight="1" x14ac:dyDescent="0.25">
      <c r="A357" s="473"/>
      <c r="B357" s="421"/>
      <c r="C357" s="422"/>
      <c r="D357" s="421"/>
      <c r="E357" s="423"/>
      <c r="F357" s="423"/>
      <c r="G357" s="423"/>
      <c r="H357" s="486"/>
      <c r="I357" s="486"/>
      <c r="J357" s="464"/>
      <c r="K357" s="464"/>
      <c r="L357" s="462"/>
      <c r="M357" s="462"/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f t="shared" si="205"/>
        <v>0</v>
      </c>
      <c r="V357" s="7" t="s">
        <v>51</v>
      </c>
      <c r="W357" s="94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8"/>
    </row>
    <row r="358" spans="1:48" ht="18" customHeight="1" x14ac:dyDescent="0.25">
      <c r="A358" s="473"/>
      <c r="B358" s="421"/>
      <c r="C358" s="422"/>
      <c r="D358" s="421"/>
      <c r="E358" s="423"/>
      <c r="F358" s="423"/>
      <c r="G358" s="423"/>
      <c r="H358" s="486"/>
      <c r="I358" s="486"/>
      <c r="J358" s="464"/>
      <c r="K358" s="464"/>
      <c r="L358" s="462"/>
      <c r="M358" s="462"/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f t="shared" si="205"/>
        <v>0</v>
      </c>
      <c r="V358" s="7" t="s">
        <v>52</v>
      </c>
      <c r="W358" s="94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8"/>
    </row>
    <row r="359" spans="1:48" ht="17.25" customHeight="1" x14ac:dyDescent="0.25">
      <c r="A359" s="473"/>
      <c r="B359" s="421"/>
      <c r="C359" s="422"/>
      <c r="D359" s="421"/>
      <c r="E359" s="423"/>
      <c r="F359" s="423"/>
      <c r="G359" s="423"/>
      <c r="H359" s="487"/>
      <c r="I359" s="487"/>
      <c r="J359" s="464"/>
      <c r="K359" s="464"/>
      <c r="L359" s="462"/>
      <c r="M359" s="462"/>
      <c r="N359" s="152">
        <f t="shared" ref="N359:T359" si="206">SUM(N354:N358)</f>
        <v>20</v>
      </c>
      <c r="O359" s="152">
        <f t="shared" si="206"/>
        <v>9.1514100000000003</v>
      </c>
      <c r="P359" s="152">
        <f>SUM(P354:P358)</f>
        <v>1.6819200000000001</v>
      </c>
      <c r="Q359" s="152">
        <f t="shared" si="206"/>
        <v>0</v>
      </c>
      <c r="R359" s="152">
        <f t="shared" si="206"/>
        <v>0</v>
      </c>
      <c r="S359" s="152">
        <f t="shared" si="206"/>
        <v>0</v>
      </c>
      <c r="T359" s="152">
        <f t="shared" si="206"/>
        <v>0</v>
      </c>
      <c r="U359" s="153">
        <f t="shared" si="205"/>
        <v>30.83333</v>
      </c>
      <c r="V359" s="153" t="s">
        <v>11</v>
      </c>
      <c r="W359" s="364">
        <f t="shared" ref="W359:AU359" si="207">SUM(W354:W358)</f>
        <v>0</v>
      </c>
      <c r="X359" s="152">
        <f t="shared" si="207"/>
        <v>0</v>
      </c>
      <c r="Y359" s="152">
        <f t="shared" si="207"/>
        <v>0</v>
      </c>
      <c r="Z359" s="152">
        <f t="shared" si="207"/>
        <v>0</v>
      </c>
      <c r="AA359" s="152">
        <f t="shared" si="207"/>
        <v>0</v>
      </c>
      <c r="AB359" s="152">
        <f t="shared" si="207"/>
        <v>0</v>
      </c>
      <c r="AC359" s="152">
        <f t="shared" si="207"/>
        <v>0</v>
      </c>
      <c r="AD359" s="152">
        <f t="shared" si="207"/>
        <v>0</v>
      </c>
      <c r="AE359" s="152">
        <f t="shared" si="207"/>
        <v>0</v>
      </c>
      <c r="AF359" s="152">
        <f t="shared" si="207"/>
        <v>0</v>
      </c>
      <c r="AG359" s="152">
        <f t="shared" si="207"/>
        <v>0</v>
      </c>
      <c r="AH359" s="152">
        <f t="shared" si="207"/>
        <v>0</v>
      </c>
      <c r="AI359" s="152">
        <f t="shared" si="207"/>
        <v>0</v>
      </c>
      <c r="AJ359" s="152">
        <f t="shared" si="207"/>
        <v>0</v>
      </c>
      <c r="AK359" s="152">
        <f t="shared" si="207"/>
        <v>0</v>
      </c>
      <c r="AL359" s="152">
        <f t="shared" si="207"/>
        <v>0</v>
      </c>
      <c r="AM359" s="152">
        <f t="shared" si="207"/>
        <v>0</v>
      </c>
      <c r="AN359" s="152">
        <f t="shared" si="207"/>
        <v>0</v>
      </c>
      <c r="AO359" s="152">
        <f t="shared" si="207"/>
        <v>0</v>
      </c>
      <c r="AP359" s="152">
        <f t="shared" si="207"/>
        <v>0</v>
      </c>
      <c r="AQ359" s="152">
        <f t="shared" si="207"/>
        <v>0</v>
      </c>
      <c r="AR359" s="152">
        <f t="shared" si="207"/>
        <v>0</v>
      </c>
      <c r="AS359" s="152">
        <f t="shared" si="207"/>
        <v>0</v>
      </c>
      <c r="AT359" s="152">
        <f t="shared" si="207"/>
        <v>0</v>
      </c>
      <c r="AU359" s="152">
        <f t="shared" si="207"/>
        <v>0</v>
      </c>
      <c r="AV359" s="161"/>
    </row>
    <row r="360" spans="1:48" ht="19.5" customHeight="1" x14ac:dyDescent="0.25">
      <c r="A360" s="473"/>
      <c r="B360" s="421" t="s">
        <v>248</v>
      </c>
      <c r="C360" s="422" t="s">
        <v>109</v>
      </c>
      <c r="D360" s="421" t="s">
        <v>272</v>
      </c>
      <c r="E360" s="421" t="s">
        <v>279</v>
      </c>
      <c r="F360" s="6" t="s">
        <v>18</v>
      </c>
      <c r="G360" s="6" t="s">
        <v>20</v>
      </c>
      <c r="H360" s="6" t="s">
        <v>296</v>
      </c>
      <c r="I360" s="6" t="s">
        <v>296</v>
      </c>
      <c r="J360" s="464">
        <v>2020</v>
      </c>
      <c r="K360" s="464">
        <v>2020</v>
      </c>
      <c r="L360" s="462">
        <v>4.1156300000000003</v>
      </c>
      <c r="M360" s="462">
        <f t="shared" ref="M360" si="208">R366+S366+T366</f>
        <v>0</v>
      </c>
      <c r="N360" s="5">
        <v>0</v>
      </c>
      <c r="O360" s="5">
        <v>3.9950700000000001</v>
      </c>
      <c r="P360" s="5">
        <v>0.12076000000000001</v>
      </c>
      <c r="Q360" s="5">
        <v>0</v>
      </c>
      <c r="R360" s="5">
        <v>0</v>
      </c>
      <c r="S360" s="5">
        <v>0</v>
      </c>
      <c r="T360" s="5">
        <v>0</v>
      </c>
      <c r="U360" s="5">
        <f t="shared" si="205"/>
        <v>4.1158299999999999</v>
      </c>
      <c r="V360" s="7" t="s">
        <v>3</v>
      </c>
      <c r="W360" s="94">
        <f>W361</f>
        <v>0</v>
      </c>
      <c r="X360" s="94">
        <f t="shared" ref="X360:AS360" si="209">X361</f>
        <v>4143.5681000000004</v>
      </c>
      <c r="Y360" s="94">
        <f t="shared" si="209"/>
        <v>0</v>
      </c>
      <c r="Z360" s="94">
        <f t="shared" si="209"/>
        <v>0</v>
      </c>
      <c r="AA360" s="94">
        <f>AB360</f>
        <v>4143.5681000000004</v>
      </c>
      <c r="AB360" s="94">
        <f t="shared" si="209"/>
        <v>4143.5681000000004</v>
      </c>
      <c r="AC360" s="94">
        <f t="shared" si="209"/>
        <v>0</v>
      </c>
      <c r="AD360" s="94">
        <f t="shared" si="209"/>
        <v>0</v>
      </c>
      <c r="AE360" s="94">
        <f t="shared" si="209"/>
        <v>0</v>
      </c>
      <c r="AF360" s="94">
        <f t="shared" si="209"/>
        <v>0</v>
      </c>
      <c r="AG360" s="94">
        <f t="shared" si="209"/>
        <v>4143.5680999999995</v>
      </c>
      <c r="AH360" s="94">
        <f t="shared" si="209"/>
        <v>0</v>
      </c>
      <c r="AI360" s="94">
        <f t="shared" si="209"/>
        <v>4143.5680999999995</v>
      </c>
      <c r="AJ360" s="94">
        <f t="shared" si="209"/>
        <v>0</v>
      </c>
      <c r="AK360" s="94">
        <f t="shared" si="209"/>
        <v>0</v>
      </c>
      <c r="AL360" s="94">
        <f t="shared" si="209"/>
        <v>0</v>
      </c>
      <c r="AM360" s="94">
        <f t="shared" si="209"/>
        <v>0</v>
      </c>
      <c r="AN360" s="94">
        <f t="shared" si="209"/>
        <v>0</v>
      </c>
      <c r="AO360" s="94">
        <f t="shared" si="209"/>
        <v>0</v>
      </c>
      <c r="AP360" s="94">
        <f t="shared" si="209"/>
        <v>0</v>
      </c>
      <c r="AQ360" s="94">
        <f t="shared" si="209"/>
        <v>0</v>
      </c>
      <c r="AR360" s="94">
        <f t="shared" si="209"/>
        <v>0</v>
      </c>
      <c r="AS360" s="94">
        <f t="shared" si="209"/>
        <v>0</v>
      </c>
      <c r="AT360" s="5">
        <v>0</v>
      </c>
      <c r="AU360" s="5">
        <v>0</v>
      </c>
      <c r="AV360" s="8"/>
    </row>
    <row r="361" spans="1:48" s="276" customFormat="1" ht="27" hidden="1" customHeight="1" x14ac:dyDescent="0.2">
      <c r="A361" s="473"/>
      <c r="B361" s="421"/>
      <c r="C361" s="422"/>
      <c r="D361" s="421"/>
      <c r="E361" s="421"/>
      <c r="F361" s="273"/>
      <c r="G361" s="273"/>
      <c r="H361" s="273"/>
      <c r="I361" s="273"/>
      <c r="J361" s="464"/>
      <c r="K361" s="464"/>
      <c r="L361" s="462"/>
      <c r="M361" s="462"/>
      <c r="N361" s="274"/>
      <c r="O361" s="274"/>
      <c r="P361" s="274"/>
      <c r="Q361" s="274"/>
      <c r="R361" s="274"/>
      <c r="S361" s="274"/>
      <c r="T361" s="274"/>
      <c r="U361" s="274"/>
      <c r="V361" s="280" t="s">
        <v>1051</v>
      </c>
      <c r="W361" s="275"/>
      <c r="X361" s="274">
        <f>AB361</f>
        <v>4143.5681000000004</v>
      </c>
      <c r="Y361" s="274"/>
      <c r="Z361" s="274"/>
      <c r="AA361" s="274"/>
      <c r="AB361" s="274">
        <v>4143.5681000000004</v>
      </c>
      <c r="AC361" s="274"/>
      <c r="AD361" s="274"/>
      <c r="AE361" s="274"/>
      <c r="AF361" s="274"/>
      <c r="AG361" s="274">
        <f>AI361</f>
        <v>4143.5680999999995</v>
      </c>
      <c r="AH361" s="274"/>
      <c r="AI361" s="274">
        <f>3452.97342+690.59468</f>
        <v>4143.5680999999995</v>
      </c>
      <c r="AJ361" s="274"/>
      <c r="AK361" s="274"/>
      <c r="AL361" s="274"/>
      <c r="AM361" s="274"/>
      <c r="AN361" s="274"/>
      <c r="AO361" s="274"/>
      <c r="AP361" s="274"/>
      <c r="AQ361" s="274"/>
      <c r="AR361" s="274"/>
      <c r="AS361" s="274"/>
      <c r="AT361" s="274"/>
      <c r="AU361" s="274"/>
      <c r="AV361" s="348"/>
    </row>
    <row r="362" spans="1:48" ht="19.5" customHeight="1" x14ac:dyDescent="0.25">
      <c r="A362" s="473"/>
      <c r="B362" s="421"/>
      <c r="C362" s="422"/>
      <c r="D362" s="421"/>
      <c r="E362" s="421"/>
      <c r="F362" s="6" t="s">
        <v>19</v>
      </c>
      <c r="G362" s="6" t="s">
        <v>22</v>
      </c>
      <c r="H362" s="6" t="s">
        <v>296</v>
      </c>
      <c r="I362" s="6" t="s">
        <v>296</v>
      </c>
      <c r="J362" s="464"/>
      <c r="K362" s="464"/>
      <c r="L362" s="462"/>
      <c r="M362" s="462"/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f t="shared" si="205"/>
        <v>0</v>
      </c>
      <c r="V362" s="5" t="s">
        <v>8</v>
      </c>
      <c r="W362" s="94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8"/>
    </row>
    <row r="363" spans="1:48" ht="19.5" customHeight="1" x14ac:dyDescent="0.25">
      <c r="A363" s="473"/>
      <c r="B363" s="421"/>
      <c r="C363" s="422"/>
      <c r="D363" s="421"/>
      <c r="E363" s="421"/>
      <c r="F363" s="423" t="s">
        <v>39</v>
      </c>
      <c r="G363" s="423" t="s">
        <v>21</v>
      </c>
      <c r="H363" s="423" t="s">
        <v>296</v>
      </c>
      <c r="I363" s="423" t="s">
        <v>296</v>
      </c>
      <c r="J363" s="464"/>
      <c r="K363" s="464"/>
      <c r="L363" s="462"/>
      <c r="M363" s="462"/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f t="shared" si="205"/>
        <v>0</v>
      </c>
      <c r="V363" s="7" t="s">
        <v>50</v>
      </c>
      <c r="W363" s="94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8"/>
    </row>
    <row r="364" spans="1:48" ht="19.5" customHeight="1" x14ac:dyDescent="0.25">
      <c r="A364" s="473"/>
      <c r="B364" s="421"/>
      <c r="C364" s="422"/>
      <c r="D364" s="421"/>
      <c r="E364" s="421"/>
      <c r="F364" s="423"/>
      <c r="G364" s="423"/>
      <c r="H364" s="423"/>
      <c r="I364" s="423"/>
      <c r="J364" s="464"/>
      <c r="K364" s="464"/>
      <c r="L364" s="462"/>
      <c r="M364" s="46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205"/>
        <v>0</v>
      </c>
      <c r="V364" s="7" t="s">
        <v>51</v>
      </c>
      <c r="W364" s="94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8"/>
    </row>
    <row r="365" spans="1:48" ht="18" customHeight="1" x14ac:dyDescent="0.25">
      <c r="A365" s="473"/>
      <c r="B365" s="421"/>
      <c r="C365" s="422"/>
      <c r="D365" s="421"/>
      <c r="E365" s="421"/>
      <c r="F365" s="423"/>
      <c r="G365" s="423"/>
      <c r="H365" s="423"/>
      <c r="I365" s="423"/>
      <c r="J365" s="464"/>
      <c r="K365" s="464"/>
      <c r="L365" s="462"/>
      <c r="M365" s="46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205"/>
        <v>0</v>
      </c>
      <c r="V365" s="7" t="s">
        <v>52</v>
      </c>
      <c r="W365" s="94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8"/>
    </row>
    <row r="366" spans="1:48" ht="17.25" customHeight="1" x14ac:dyDescent="0.25">
      <c r="A366" s="473"/>
      <c r="B366" s="421"/>
      <c r="C366" s="422"/>
      <c r="D366" s="421"/>
      <c r="E366" s="421"/>
      <c r="F366" s="423"/>
      <c r="G366" s="423"/>
      <c r="H366" s="423"/>
      <c r="I366" s="423"/>
      <c r="J366" s="464"/>
      <c r="K366" s="464"/>
      <c r="L366" s="462"/>
      <c r="M366" s="462"/>
      <c r="N366" s="152">
        <f t="shared" ref="N366:T366" si="210">SUM(N360:N365)</f>
        <v>0</v>
      </c>
      <c r="O366" s="152">
        <f t="shared" si="210"/>
        <v>3.9950700000000001</v>
      </c>
      <c r="P366" s="152">
        <f>SUM(P360:P365)</f>
        <v>0.12076000000000001</v>
      </c>
      <c r="Q366" s="152">
        <f t="shared" si="210"/>
        <v>0</v>
      </c>
      <c r="R366" s="152">
        <f t="shared" si="210"/>
        <v>0</v>
      </c>
      <c r="S366" s="152">
        <f t="shared" si="210"/>
        <v>0</v>
      </c>
      <c r="T366" s="152">
        <f t="shared" si="210"/>
        <v>0</v>
      </c>
      <c r="U366" s="153">
        <f t="shared" si="205"/>
        <v>4.1158299999999999</v>
      </c>
      <c r="V366" s="153" t="s">
        <v>11</v>
      </c>
      <c r="W366" s="364">
        <f>W360</f>
        <v>0</v>
      </c>
      <c r="X366" s="364">
        <f t="shared" ref="X366:AS366" si="211">X360</f>
        <v>4143.5681000000004</v>
      </c>
      <c r="Y366" s="364">
        <f t="shared" si="211"/>
        <v>0</v>
      </c>
      <c r="Z366" s="364">
        <f t="shared" si="211"/>
        <v>0</v>
      </c>
      <c r="AA366" s="364">
        <f t="shared" si="211"/>
        <v>4143.5681000000004</v>
      </c>
      <c r="AB366" s="364">
        <f t="shared" si="211"/>
        <v>4143.5681000000004</v>
      </c>
      <c r="AC366" s="364">
        <f t="shared" si="211"/>
        <v>0</v>
      </c>
      <c r="AD366" s="364">
        <f t="shared" si="211"/>
        <v>0</v>
      </c>
      <c r="AE366" s="364">
        <f t="shared" si="211"/>
        <v>0</v>
      </c>
      <c r="AF366" s="364">
        <f t="shared" si="211"/>
        <v>0</v>
      </c>
      <c r="AG366" s="364">
        <f t="shared" si="211"/>
        <v>4143.5680999999995</v>
      </c>
      <c r="AH366" s="364">
        <f t="shared" si="211"/>
        <v>0</v>
      </c>
      <c r="AI366" s="364">
        <f t="shared" si="211"/>
        <v>4143.5680999999995</v>
      </c>
      <c r="AJ366" s="364">
        <f t="shared" si="211"/>
        <v>0</v>
      </c>
      <c r="AK366" s="364">
        <f t="shared" si="211"/>
        <v>0</v>
      </c>
      <c r="AL366" s="364">
        <f t="shared" si="211"/>
        <v>0</v>
      </c>
      <c r="AM366" s="364">
        <f t="shared" si="211"/>
        <v>0</v>
      </c>
      <c r="AN366" s="364">
        <f t="shared" si="211"/>
        <v>0</v>
      </c>
      <c r="AO366" s="364">
        <f t="shared" si="211"/>
        <v>0</v>
      </c>
      <c r="AP366" s="364">
        <f t="shared" si="211"/>
        <v>0</v>
      </c>
      <c r="AQ366" s="364">
        <f t="shared" si="211"/>
        <v>0</v>
      </c>
      <c r="AR366" s="364">
        <f t="shared" si="211"/>
        <v>0</v>
      </c>
      <c r="AS366" s="364">
        <f t="shared" si="211"/>
        <v>0</v>
      </c>
      <c r="AT366" s="152">
        <f t="shared" ref="AT366:AU366" si="212">SUM(AT360:AT365)</f>
        <v>0</v>
      </c>
      <c r="AU366" s="152">
        <f t="shared" si="212"/>
        <v>0</v>
      </c>
      <c r="AV366" s="161"/>
    </row>
    <row r="367" spans="1:48" ht="19.5" customHeight="1" x14ac:dyDescent="0.25">
      <c r="A367" s="473"/>
      <c r="B367" s="421" t="s">
        <v>249</v>
      </c>
      <c r="C367" s="422" t="s">
        <v>110</v>
      </c>
      <c r="D367" s="421" t="s">
        <v>272</v>
      </c>
      <c r="E367" s="421" t="s">
        <v>279</v>
      </c>
      <c r="F367" s="6" t="s">
        <v>18</v>
      </c>
      <c r="G367" s="6" t="s">
        <v>20</v>
      </c>
      <c r="H367" s="6" t="s">
        <v>296</v>
      </c>
      <c r="I367" s="6" t="s">
        <v>296</v>
      </c>
      <c r="J367" s="464">
        <v>2020</v>
      </c>
      <c r="K367" s="464">
        <v>2020</v>
      </c>
      <c r="L367" s="462">
        <v>3.0526</v>
      </c>
      <c r="M367" s="462">
        <f t="shared" ref="M367" si="213">R373+S373+T373</f>
        <v>0</v>
      </c>
      <c r="N367" s="5">
        <v>0</v>
      </c>
      <c r="O367" s="5">
        <v>2.95668</v>
      </c>
      <c r="P367" s="5">
        <v>9.5920000000000005E-2</v>
      </c>
      <c r="Q367" s="5">
        <v>0</v>
      </c>
      <c r="R367" s="5">
        <v>0</v>
      </c>
      <c r="S367" s="5">
        <v>0</v>
      </c>
      <c r="T367" s="5">
        <v>0</v>
      </c>
      <c r="U367" s="5">
        <f t="shared" si="205"/>
        <v>3.0526</v>
      </c>
      <c r="V367" s="7" t="s">
        <v>3</v>
      </c>
      <c r="W367" s="94">
        <f>W368</f>
        <v>0</v>
      </c>
      <c r="X367" s="94">
        <f t="shared" ref="X367:AS367" si="214">X368</f>
        <v>2018.45649</v>
      </c>
      <c r="Y367" s="94">
        <f t="shared" si="214"/>
        <v>0</v>
      </c>
      <c r="Z367" s="94">
        <f t="shared" si="214"/>
        <v>0</v>
      </c>
      <c r="AA367" s="94">
        <f>AB367</f>
        <v>2018.45649</v>
      </c>
      <c r="AB367" s="94">
        <f t="shared" si="214"/>
        <v>2018.45649</v>
      </c>
      <c r="AC367" s="94">
        <f t="shared" si="214"/>
        <v>0</v>
      </c>
      <c r="AD367" s="94">
        <f t="shared" si="214"/>
        <v>0</v>
      </c>
      <c r="AE367" s="94">
        <f t="shared" si="214"/>
        <v>0</v>
      </c>
      <c r="AF367" s="94">
        <f t="shared" si="214"/>
        <v>0</v>
      </c>
      <c r="AG367" s="94">
        <f t="shared" si="214"/>
        <v>2018.45649</v>
      </c>
      <c r="AH367" s="94">
        <f t="shared" si="214"/>
        <v>0</v>
      </c>
      <c r="AI367" s="94">
        <f t="shared" si="214"/>
        <v>2018.45649</v>
      </c>
      <c r="AJ367" s="94">
        <f t="shared" si="214"/>
        <v>0</v>
      </c>
      <c r="AK367" s="94">
        <f t="shared" si="214"/>
        <v>0</v>
      </c>
      <c r="AL367" s="94">
        <f t="shared" si="214"/>
        <v>0</v>
      </c>
      <c r="AM367" s="94">
        <f t="shared" si="214"/>
        <v>0</v>
      </c>
      <c r="AN367" s="94">
        <f t="shared" si="214"/>
        <v>0</v>
      </c>
      <c r="AO367" s="94">
        <f t="shared" si="214"/>
        <v>0</v>
      </c>
      <c r="AP367" s="94">
        <f t="shared" si="214"/>
        <v>0</v>
      </c>
      <c r="AQ367" s="94">
        <f t="shared" si="214"/>
        <v>0</v>
      </c>
      <c r="AR367" s="94">
        <f t="shared" si="214"/>
        <v>0</v>
      </c>
      <c r="AS367" s="94">
        <f t="shared" si="214"/>
        <v>0</v>
      </c>
      <c r="AT367" s="5">
        <v>0</v>
      </c>
      <c r="AU367" s="5">
        <v>0</v>
      </c>
      <c r="AV367" s="8"/>
    </row>
    <row r="368" spans="1:48" ht="26.25" hidden="1" customHeight="1" x14ac:dyDescent="0.25">
      <c r="A368" s="473"/>
      <c r="B368" s="421"/>
      <c r="C368" s="422"/>
      <c r="D368" s="421"/>
      <c r="E368" s="421"/>
      <c r="F368" s="6"/>
      <c r="G368" s="6"/>
      <c r="H368" s="6"/>
      <c r="I368" s="6"/>
      <c r="J368" s="464"/>
      <c r="K368" s="464"/>
      <c r="L368" s="462"/>
      <c r="M368" s="462"/>
      <c r="N368" s="5"/>
      <c r="O368" s="5"/>
      <c r="P368" s="5"/>
      <c r="Q368" s="5"/>
      <c r="R368" s="274"/>
      <c r="S368" s="274"/>
      <c r="T368" s="274"/>
      <c r="U368" s="274"/>
      <c r="V368" s="280" t="s">
        <v>1051</v>
      </c>
      <c r="W368" s="275"/>
      <c r="X368" s="274">
        <f>AB368</f>
        <v>2018.45649</v>
      </c>
      <c r="Y368" s="274"/>
      <c r="Z368" s="274"/>
      <c r="AA368" s="274"/>
      <c r="AB368" s="274">
        <v>2018.45649</v>
      </c>
      <c r="AC368" s="274"/>
      <c r="AD368" s="274"/>
      <c r="AE368" s="274"/>
      <c r="AF368" s="274"/>
      <c r="AG368" s="274">
        <f>AI368</f>
        <v>2018.45649</v>
      </c>
      <c r="AH368" s="274"/>
      <c r="AI368" s="274">
        <v>2018.45649</v>
      </c>
      <c r="AJ368" s="274"/>
      <c r="AK368" s="274"/>
      <c r="AL368" s="274"/>
      <c r="AM368" s="274"/>
      <c r="AN368" s="274"/>
      <c r="AO368" s="274"/>
      <c r="AP368" s="274"/>
      <c r="AQ368" s="274"/>
      <c r="AR368" s="274"/>
      <c r="AS368" s="274"/>
      <c r="AT368" s="5"/>
      <c r="AU368" s="5"/>
      <c r="AV368" s="8"/>
    </row>
    <row r="369" spans="1:48" ht="19.5" customHeight="1" x14ac:dyDescent="0.25">
      <c r="A369" s="473"/>
      <c r="B369" s="421"/>
      <c r="C369" s="422"/>
      <c r="D369" s="421"/>
      <c r="E369" s="421"/>
      <c r="F369" s="6" t="s">
        <v>19</v>
      </c>
      <c r="G369" s="6" t="s">
        <v>22</v>
      </c>
      <c r="H369" s="6" t="s">
        <v>296</v>
      </c>
      <c r="I369" s="6" t="s">
        <v>296</v>
      </c>
      <c r="J369" s="464"/>
      <c r="K369" s="464"/>
      <c r="L369" s="462"/>
      <c r="M369" s="462"/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f t="shared" ref="U369:U373" si="215">SUM(N369:T369)</f>
        <v>0</v>
      </c>
      <c r="V369" s="5" t="s">
        <v>8</v>
      </c>
      <c r="W369" s="94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8"/>
    </row>
    <row r="370" spans="1:48" ht="19.5" customHeight="1" x14ac:dyDescent="0.25">
      <c r="A370" s="473"/>
      <c r="B370" s="421"/>
      <c r="C370" s="422"/>
      <c r="D370" s="421"/>
      <c r="E370" s="421"/>
      <c r="F370" s="423" t="s">
        <v>39</v>
      </c>
      <c r="G370" s="423" t="s">
        <v>21</v>
      </c>
      <c r="H370" s="423" t="s">
        <v>296</v>
      </c>
      <c r="I370" s="423" t="s">
        <v>296</v>
      </c>
      <c r="J370" s="464"/>
      <c r="K370" s="464"/>
      <c r="L370" s="462"/>
      <c r="M370" s="46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215"/>
        <v>0</v>
      </c>
      <c r="V370" s="7" t="s">
        <v>50</v>
      </c>
      <c r="W370" s="94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8"/>
    </row>
    <row r="371" spans="1:48" ht="19.5" customHeight="1" x14ac:dyDescent="0.25">
      <c r="A371" s="473"/>
      <c r="B371" s="421"/>
      <c r="C371" s="422"/>
      <c r="D371" s="421"/>
      <c r="E371" s="421"/>
      <c r="F371" s="423"/>
      <c r="G371" s="423"/>
      <c r="H371" s="423"/>
      <c r="I371" s="423"/>
      <c r="J371" s="464"/>
      <c r="K371" s="464"/>
      <c r="L371" s="462"/>
      <c r="M371" s="46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215"/>
        <v>0</v>
      </c>
      <c r="V371" s="7" t="s">
        <v>51</v>
      </c>
      <c r="W371" s="94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8"/>
    </row>
    <row r="372" spans="1:48" ht="18" customHeight="1" x14ac:dyDescent="0.25">
      <c r="A372" s="473"/>
      <c r="B372" s="421"/>
      <c r="C372" s="422"/>
      <c r="D372" s="421"/>
      <c r="E372" s="421"/>
      <c r="F372" s="423"/>
      <c r="G372" s="423"/>
      <c r="H372" s="423"/>
      <c r="I372" s="423"/>
      <c r="J372" s="464"/>
      <c r="K372" s="464"/>
      <c r="L372" s="462"/>
      <c r="M372" s="46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215"/>
        <v>0</v>
      </c>
      <c r="V372" s="7" t="s">
        <v>52</v>
      </c>
      <c r="W372" s="94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8"/>
    </row>
    <row r="373" spans="1:48" ht="17.25" customHeight="1" x14ac:dyDescent="0.25">
      <c r="A373" s="473"/>
      <c r="B373" s="421"/>
      <c r="C373" s="422"/>
      <c r="D373" s="421"/>
      <c r="E373" s="421"/>
      <c r="F373" s="423"/>
      <c r="G373" s="423"/>
      <c r="H373" s="423"/>
      <c r="I373" s="423"/>
      <c r="J373" s="464"/>
      <c r="K373" s="464"/>
      <c r="L373" s="462"/>
      <c r="M373" s="462"/>
      <c r="N373" s="152">
        <f t="shared" ref="N373:T373" si="216">SUM(N367:N372)</f>
        <v>0</v>
      </c>
      <c r="O373" s="152">
        <f t="shared" si="216"/>
        <v>2.95668</v>
      </c>
      <c r="P373" s="152">
        <f t="shared" si="216"/>
        <v>9.5920000000000005E-2</v>
      </c>
      <c r="Q373" s="152">
        <f t="shared" si="216"/>
        <v>0</v>
      </c>
      <c r="R373" s="152">
        <f t="shared" si="216"/>
        <v>0</v>
      </c>
      <c r="S373" s="152">
        <f t="shared" si="216"/>
        <v>0</v>
      </c>
      <c r="T373" s="152">
        <f t="shared" si="216"/>
        <v>0</v>
      </c>
      <c r="U373" s="153">
        <f t="shared" si="215"/>
        <v>3.0526</v>
      </c>
      <c r="V373" s="153" t="s">
        <v>11</v>
      </c>
      <c r="W373" s="364">
        <f>W367</f>
        <v>0</v>
      </c>
      <c r="X373" s="364">
        <f t="shared" ref="X373:AS373" si="217">X367</f>
        <v>2018.45649</v>
      </c>
      <c r="Y373" s="364">
        <f t="shared" si="217"/>
        <v>0</v>
      </c>
      <c r="Z373" s="364">
        <f t="shared" si="217"/>
        <v>0</v>
      </c>
      <c r="AA373" s="364">
        <f t="shared" si="217"/>
        <v>2018.45649</v>
      </c>
      <c r="AB373" s="364">
        <f t="shared" si="217"/>
        <v>2018.45649</v>
      </c>
      <c r="AC373" s="364">
        <f t="shared" si="217"/>
        <v>0</v>
      </c>
      <c r="AD373" s="364">
        <f t="shared" si="217"/>
        <v>0</v>
      </c>
      <c r="AE373" s="364">
        <f t="shared" si="217"/>
        <v>0</v>
      </c>
      <c r="AF373" s="364">
        <f t="shared" si="217"/>
        <v>0</v>
      </c>
      <c r="AG373" s="364">
        <f t="shared" si="217"/>
        <v>2018.45649</v>
      </c>
      <c r="AH373" s="364">
        <f t="shared" si="217"/>
        <v>0</v>
      </c>
      <c r="AI373" s="364">
        <f t="shared" si="217"/>
        <v>2018.45649</v>
      </c>
      <c r="AJ373" s="364">
        <f t="shared" si="217"/>
        <v>0</v>
      </c>
      <c r="AK373" s="364">
        <f t="shared" si="217"/>
        <v>0</v>
      </c>
      <c r="AL373" s="364">
        <f t="shared" si="217"/>
        <v>0</v>
      </c>
      <c r="AM373" s="364">
        <f t="shared" si="217"/>
        <v>0</v>
      </c>
      <c r="AN373" s="364">
        <f t="shared" si="217"/>
        <v>0</v>
      </c>
      <c r="AO373" s="364">
        <f t="shared" si="217"/>
        <v>0</v>
      </c>
      <c r="AP373" s="364">
        <f t="shared" si="217"/>
        <v>0</v>
      </c>
      <c r="AQ373" s="364">
        <f t="shared" si="217"/>
        <v>0</v>
      </c>
      <c r="AR373" s="364">
        <f t="shared" si="217"/>
        <v>0</v>
      </c>
      <c r="AS373" s="364">
        <f t="shared" si="217"/>
        <v>0</v>
      </c>
      <c r="AT373" s="152">
        <f t="shared" ref="AT373:AU373" si="218">SUM(AT367:AT372)</f>
        <v>0</v>
      </c>
      <c r="AU373" s="152">
        <f t="shared" si="218"/>
        <v>0</v>
      </c>
      <c r="AV373" s="161"/>
    </row>
    <row r="374" spans="1:48" ht="19.5" customHeight="1" x14ac:dyDescent="0.25">
      <c r="A374" s="473"/>
      <c r="B374" s="421" t="s">
        <v>250</v>
      </c>
      <c r="C374" s="422" t="s">
        <v>111</v>
      </c>
      <c r="D374" s="421" t="s">
        <v>272</v>
      </c>
      <c r="E374" s="423" t="s">
        <v>280</v>
      </c>
      <c r="F374" s="6" t="s">
        <v>18</v>
      </c>
      <c r="G374" s="6" t="s">
        <v>20</v>
      </c>
      <c r="H374" s="6" t="s">
        <v>296</v>
      </c>
      <c r="I374" s="6" t="s">
        <v>296</v>
      </c>
      <c r="J374" s="464">
        <v>2019</v>
      </c>
      <c r="K374" s="464">
        <v>2019</v>
      </c>
      <c r="L374" s="462">
        <v>0.37290000000000001</v>
      </c>
      <c r="M374" s="462">
        <f t="shared" ref="M374" si="219">R379+S379+T379</f>
        <v>0</v>
      </c>
      <c r="N374" s="5">
        <v>0</v>
      </c>
      <c r="O374" s="5">
        <v>0.37290000000000001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205"/>
        <v>0.37290000000000001</v>
      </c>
      <c r="V374" s="7" t="s">
        <v>3</v>
      </c>
      <c r="W374" s="94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8"/>
    </row>
    <row r="375" spans="1:48" ht="19.5" customHeight="1" x14ac:dyDescent="0.25">
      <c r="A375" s="473"/>
      <c r="B375" s="421"/>
      <c r="C375" s="422"/>
      <c r="D375" s="421"/>
      <c r="E375" s="423"/>
      <c r="F375" s="6" t="s">
        <v>19</v>
      </c>
      <c r="G375" s="6" t="s">
        <v>22</v>
      </c>
      <c r="H375" s="6" t="s">
        <v>296</v>
      </c>
      <c r="I375" s="6" t="s">
        <v>296</v>
      </c>
      <c r="J375" s="464"/>
      <c r="K375" s="464"/>
      <c r="L375" s="462"/>
      <c r="M375" s="462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205"/>
        <v>0</v>
      </c>
      <c r="V375" s="5" t="s">
        <v>8</v>
      </c>
      <c r="W375" s="94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8"/>
    </row>
    <row r="376" spans="1:48" ht="19.5" customHeight="1" x14ac:dyDescent="0.25">
      <c r="A376" s="473"/>
      <c r="B376" s="421"/>
      <c r="C376" s="422"/>
      <c r="D376" s="421"/>
      <c r="E376" s="423"/>
      <c r="F376" s="423" t="s">
        <v>39</v>
      </c>
      <c r="G376" s="423" t="s">
        <v>21</v>
      </c>
      <c r="H376" s="423" t="s">
        <v>296</v>
      </c>
      <c r="I376" s="423" t="s">
        <v>296</v>
      </c>
      <c r="J376" s="464"/>
      <c r="K376" s="464"/>
      <c r="L376" s="462"/>
      <c r="M376" s="46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205"/>
        <v>0</v>
      </c>
      <c r="V376" s="7" t="s">
        <v>50</v>
      </c>
      <c r="W376" s="94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8"/>
    </row>
    <row r="377" spans="1:48" ht="19.5" customHeight="1" x14ac:dyDescent="0.25">
      <c r="A377" s="473"/>
      <c r="B377" s="421"/>
      <c r="C377" s="422"/>
      <c r="D377" s="421"/>
      <c r="E377" s="423"/>
      <c r="F377" s="423"/>
      <c r="G377" s="423"/>
      <c r="H377" s="423"/>
      <c r="I377" s="423"/>
      <c r="J377" s="464"/>
      <c r="K377" s="464"/>
      <c r="L377" s="462"/>
      <c r="M377" s="46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205"/>
        <v>0</v>
      </c>
      <c r="V377" s="7" t="s">
        <v>51</v>
      </c>
      <c r="W377" s="94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8"/>
    </row>
    <row r="378" spans="1:48" ht="18" customHeight="1" x14ac:dyDescent="0.25">
      <c r="A378" s="473"/>
      <c r="B378" s="421"/>
      <c r="C378" s="422"/>
      <c r="D378" s="421"/>
      <c r="E378" s="423"/>
      <c r="F378" s="423"/>
      <c r="G378" s="423"/>
      <c r="H378" s="423"/>
      <c r="I378" s="423"/>
      <c r="J378" s="464"/>
      <c r="K378" s="464"/>
      <c r="L378" s="462"/>
      <c r="M378" s="46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205"/>
        <v>0</v>
      </c>
      <c r="V378" s="7" t="s">
        <v>52</v>
      </c>
      <c r="W378" s="94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8"/>
    </row>
    <row r="379" spans="1:48" ht="17.25" customHeight="1" x14ac:dyDescent="0.25">
      <c r="A379" s="473"/>
      <c r="B379" s="421"/>
      <c r="C379" s="422"/>
      <c r="D379" s="421"/>
      <c r="E379" s="423"/>
      <c r="F379" s="423"/>
      <c r="G379" s="423"/>
      <c r="H379" s="423"/>
      <c r="I379" s="423"/>
      <c r="J379" s="464"/>
      <c r="K379" s="464"/>
      <c r="L379" s="462"/>
      <c r="M379" s="462"/>
      <c r="N379" s="152">
        <f t="shared" ref="N379:T379" si="220">SUM(N374:N378)</f>
        <v>0</v>
      </c>
      <c r="O379" s="152">
        <f t="shared" si="220"/>
        <v>0.37290000000000001</v>
      </c>
      <c r="P379" s="152">
        <f t="shared" si="220"/>
        <v>0</v>
      </c>
      <c r="Q379" s="152">
        <f t="shared" si="220"/>
        <v>0</v>
      </c>
      <c r="R379" s="152">
        <f t="shared" si="220"/>
        <v>0</v>
      </c>
      <c r="S379" s="152">
        <f t="shared" si="220"/>
        <v>0</v>
      </c>
      <c r="T379" s="152">
        <f t="shared" si="220"/>
        <v>0</v>
      </c>
      <c r="U379" s="153">
        <f t="shared" si="205"/>
        <v>0.37290000000000001</v>
      </c>
      <c r="V379" s="153" t="s">
        <v>11</v>
      </c>
      <c r="W379" s="364">
        <f t="shared" ref="W379:AU379" si="221">SUM(W374:W378)</f>
        <v>0</v>
      </c>
      <c r="X379" s="152">
        <f t="shared" si="221"/>
        <v>0</v>
      </c>
      <c r="Y379" s="152">
        <f t="shared" si="221"/>
        <v>0</v>
      </c>
      <c r="Z379" s="152">
        <f t="shared" si="221"/>
        <v>0</v>
      </c>
      <c r="AA379" s="152">
        <f t="shared" si="221"/>
        <v>0</v>
      </c>
      <c r="AB379" s="152">
        <f t="shared" si="221"/>
        <v>0</v>
      </c>
      <c r="AC379" s="152">
        <f t="shared" si="221"/>
        <v>0</v>
      </c>
      <c r="AD379" s="152">
        <f t="shared" si="221"/>
        <v>0</v>
      </c>
      <c r="AE379" s="152">
        <f t="shared" si="221"/>
        <v>0</v>
      </c>
      <c r="AF379" s="152">
        <f t="shared" si="221"/>
        <v>0</v>
      </c>
      <c r="AG379" s="152">
        <f t="shared" si="221"/>
        <v>0</v>
      </c>
      <c r="AH379" s="152">
        <f t="shared" si="221"/>
        <v>0</v>
      </c>
      <c r="AI379" s="152">
        <f t="shared" si="221"/>
        <v>0</v>
      </c>
      <c r="AJ379" s="152">
        <f t="shared" si="221"/>
        <v>0</v>
      </c>
      <c r="AK379" s="152">
        <f t="shared" si="221"/>
        <v>0</v>
      </c>
      <c r="AL379" s="152">
        <f t="shared" si="221"/>
        <v>0</v>
      </c>
      <c r="AM379" s="152">
        <f t="shared" si="221"/>
        <v>0</v>
      </c>
      <c r="AN379" s="152">
        <f t="shared" si="221"/>
        <v>0</v>
      </c>
      <c r="AO379" s="152">
        <f t="shared" si="221"/>
        <v>0</v>
      </c>
      <c r="AP379" s="152">
        <f t="shared" si="221"/>
        <v>0</v>
      </c>
      <c r="AQ379" s="152">
        <f t="shared" si="221"/>
        <v>0</v>
      </c>
      <c r="AR379" s="152">
        <f t="shared" si="221"/>
        <v>0</v>
      </c>
      <c r="AS379" s="152">
        <f t="shared" si="221"/>
        <v>0</v>
      </c>
      <c r="AT379" s="152">
        <f t="shared" si="221"/>
        <v>0</v>
      </c>
      <c r="AU379" s="152">
        <f t="shared" si="221"/>
        <v>0</v>
      </c>
      <c r="AV379" s="161"/>
    </row>
    <row r="380" spans="1:48" ht="19.5" customHeight="1" x14ac:dyDescent="0.25">
      <c r="A380" s="473"/>
      <c r="B380" s="421" t="s">
        <v>251</v>
      </c>
      <c r="C380" s="422" t="s">
        <v>112</v>
      </c>
      <c r="D380" s="421" t="s">
        <v>273</v>
      </c>
      <c r="E380" s="423" t="s">
        <v>143</v>
      </c>
      <c r="F380" s="6" t="s">
        <v>18</v>
      </c>
      <c r="G380" s="6" t="s">
        <v>20</v>
      </c>
      <c r="H380" s="6" t="s">
        <v>296</v>
      </c>
      <c r="I380" s="6" t="s">
        <v>296</v>
      </c>
      <c r="J380" s="464">
        <v>2019</v>
      </c>
      <c r="K380" s="464">
        <v>2020</v>
      </c>
      <c r="L380" s="462">
        <v>2.7569499999999998</v>
      </c>
      <c r="M380" s="462">
        <f t="shared" ref="M380" si="222">R385+S385+T385</f>
        <v>0</v>
      </c>
      <c r="N380" s="5">
        <v>0.29718</v>
      </c>
      <c r="O380" s="5">
        <v>1.63984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205"/>
        <v>1.93702</v>
      </c>
      <c r="V380" s="7" t="s">
        <v>3</v>
      </c>
      <c r="W380" s="94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8"/>
    </row>
    <row r="381" spans="1:48" ht="19.5" customHeight="1" x14ac:dyDescent="0.25">
      <c r="A381" s="473"/>
      <c r="B381" s="421"/>
      <c r="C381" s="422"/>
      <c r="D381" s="421"/>
      <c r="E381" s="423"/>
      <c r="F381" s="6" t="s">
        <v>19</v>
      </c>
      <c r="G381" s="6" t="s">
        <v>22</v>
      </c>
      <c r="H381" s="6" t="s">
        <v>296</v>
      </c>
      <c r="I381" s="6" t="s">
        <v>296</v>
      </c>
      <c r="J381" s="464"/>
      <c r="K381" s="464"/>
      <c r="L381" s="462"/>
      <c r="M381" s="46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205"/>
        <v>0</v>
      </c>
      <c r="V381" s="5" t="s">
        <v>8</v>
      </c>
      <c r="W381" s="94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8"/>
    </row>
    <row r="382" spans="1:48" ht="19.5" customHeight="1" x14ac:dyDescent="0.25">
      <c r="A382" s="473"/>
      <c r="B382" s="421"/>
      <c r="C382" s="422"/>
      <c r="D382" s="421"/>
      <c r="E382" s="423"/>
      <c r="F382" s="423" t="s">
        <v>39</v>
      </c>
      <c r="G382" s="423" t="s">
        <v>21</v>
      </c>
      <c r="H382" s="423" t="s">
        <v>296</v>
      </c>
      <c r="I382" s="423" t="s">
        <v>296</v>
      </c>
      <c r="J382" s="464"/>
      <c r="K382" s="464"/>
      <c r="L382" s="462"/>
      <c r="M382" s="46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205"/>
        <v>0</v>
      </c>
      <c r="V382" s="7" t="s">
        <v>50</v>
      </c>
      <c r="W382" s="94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8"/>
    </row>
    <row r="383" spans="1:48" ht="19.5" customHeight="1" x14ac:dyDescent="0.25">
      <c r="A383" s="473"/>
      <c r="B383" s="421"/>
      <c r="C383" s="422"/>
      <c r="D383" s="421"/>
      <c r="E383" s="423"/>
      <c r="F383" s="423"/>
      <c r="G383" s="423"/>
      <c r="H383" s="423"/>
      <c r="I383" s="423"/>
      <c r="J383" s="464"/>
      <c r="K383" s="464"/>
      <c r="L383" s="462"/>
      <c r="M383" s="46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205"/>
        <v>0</v>
      </c>
      <c r="V383" s="7" t="s">
        <v>51</v>
      </c>
      <c r="W383" s="94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8"/>
    </row>
    <row r="384" spans="1:48" ht="18" customHeight="1" x14ac:dyDescent="0.25">
      <c r="A384" s="473"/>
      <c r="B384" s="421"/>
      <c r="C384" s="422"/>
      <c r="D384" s="421"/>
      <c r="E384" s="423"/>
      <c r="F384" s="423"/>
      <c r="G384" s="423"/>
      <c r="H384" s="423"/>
      <c r="I384" s="423"/>
      <c r="J384" s="464"/>
      <c r="K384" s="464"/>
      <c r="L384" s="462"/>
      <c r="M384" s="46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205"/>
        <v>0</v>
      </c>
      <c r="V384" s="7" t="s">
        <v>52</v>
      </c>
      <c r="W384" s="94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8"/>
    </row>
    <row r="385" spans="1:48" ht="17.25" customHeight="1" x14ac:dyDescent="0.25">
      <c r="A385" s="473"/>
      <c r="B385" s="421"/>
      <c r="C385" s="422"/>
      <c r="D385" s="421"/>
      <c r="E385" s="423"/>
      <c r="F385" s="423"/>
      <c r="G385" s="423"/>
      <c r="H385" s="423"/>
      <c r="I385" s="423"/>
      <c r="J385" s="464"/>
      <c r="K385" s="464"/>
      <c r="L385" s="462"/>
      <c r="M385" s="462"/>
      <c r="N385" s="152">
        <f t="shared" ref="N385:T385" si="223">SUM(N380:N384)</f>
        <v>0.29718</v>
      </c>
      <c r="O385" s="152">
        <f t="shared" si="223"/>
        <v>1.63984</v>
      </c>
      <c r="P385" s="152">
        <f t="shared" si="223"/>
        <v>0</v>
      </c>
      <c r="Q385" s="152">
        <f t="shared" si="223"/>
        <v>0</v>
      </c>
      <c r="R385" s="152">
        <f t="shared" si="223"/>
        <v>0</v>
      </c>
      <c r="S385" s="152">
        <f t="shared" si="223"/>
        <v>0</v>
      </c>
      <c r="T385" s="152">
        <f t="shared" si="223"/>
        <v>0</v>
      </c>
      <c r="U385" s="153">
        <f t="shared" si="205"/>
        <v>1.93702</v>
      </c>
      <c r="V385" s="153" t="s">
        <v>11</v>
      </c>
      <c r="W385" s="364">
        <f t="shared" ref="W385:X385" si="224">SUM(W380:W384)</f>
        <v>0</v>
      </c>
      <c r="X385" s="152">
        <f t="shared" si="224"/>
        <v>0</v>
      </c>
      <c r="Y385" s="152">
        <f t="shared" ref="Y385:AU385" si="225">SUM(Y380:Y384)</f>
        <v>0</v>
      </c>
      <c r="Z385" s="152">
        <f t="shared" si="225"/>
        <v>0</v>
      </c>
      <c r="AA385" s="152">
        <f t="shared" si="225"/>
        <v>0</v>
      </c>
      <c r="AB385" s="152">
        <f t="shared" si="225"/>
        <v>0</v>
      </c>
      <c r="AC385" s="152">
        <f t="shared" si="225"/>
        <v>0</v>
      </c>
      <c r="AD385" s="152">
        <f t="shared" si="225"/>
        <v>0</v>
      </c>
      <c r="AE385" s="152">
        <f t="shared" si="225"/>
        <v>0</v>
      </c>
      <c r="AF385" s="152">
        <f t="shared" si="225"/>
        <v>0</v>
      </c>
      <c r="AG385" s="152">
        <f t="shared" si="225"/>
        <v>0</v>
      </c>
      <c r="AH385" s="152">
        <f t="shared" si="225"/>
        <v>0</v>
      </c>
      <c r="AI385" s="152">
        <f t="shared" si="225"/>
        <v>0</v>
      </c>
      <c r="AJ385" s="152">
        <f t="shared" si="225"/>
        <v>0</v>
      </c>
      <c r="AK385" s="152">
        <f t="shared" si="225"/>
        <v>0</v>
      </c>
      <c r="AL385" s="152">
        <f t="shared" si="225"/>
        <v>0</v>
      </c>
      <c r="AM385" s="152">
        <f t="shared" si="225"/>
        <v>0</v>
      </c>
      <c r="AN385" s="152">
        <f t="shared" si="225"/>
        <v>0</v>
      </c>
      <c r="AO385" s="152">
        <f t="shared" si="225"/>
        <v>0</v>
      </c>
      <c r="AP385" s="152">
        <f t="shared" si="225"/>
        <v>0</v>
      </c>
      <c r="AQ385" s="152">
        <f t="shared" si="225"/>
        <v>0</v>
      </c>
      <c r="AR385" s="152">
        <f t="shared" si="225"/>
        <v>0</v>
      </c>
      <c r="AS385" s="152">
        <f t="shared" si="225"/>
        <v>0</v>
      </c>
      <c r="AT385" s="152">
        <f t="shared" si="225"/>
        <v>0</v>
      </c>
      <c r="AU385" s="152">
        <f t="shared" si="225"/>
        <v>0</v>
      </c>
      <c r="AV385" s="161"/>
    </row>
    <row r="386" spans="1:48" ht="19.5" customHeight="1" x14ac:dyDescent="0.25">
      <c r="A386" s="473"/>
      <c r="B386" s="421" t="s">
        <v>252</v>
      </c>
      <c r="C386" s="422" t="s">
        <v>113</v>
      </c>
      <c r="D386" s="421" t="s">
        <v>273</v>
      </c>
      <c r="E386" s="423" t="s">
        <v>144</v>
      </c>
      <c r="F386" s="6" t="s">
        <v>18</v>
      </c>
      <c r="G386" s="6" t="s">
        <v>20</v>
      </c>
      <c r="H386" s="6" t="s">
        <v>296</v>
      </c>
      <c r="I386" s="6" t="s">
        <v>296</v>
      </c>
      <c r="J386" s="464">
        <v>2019</v>
      </c>
      <c r="K386" s="464">
        <v>2023</v>
      </c>
      <c r="L386" s="462">
        <v>47.437759999999997</v>
      </c>
      <c r="M386" s="462">
        <f t="shared" ref="M386" si="226">R391+S391+T391</f>
        <v>13.81809</v>
      </c>
      <c r="N386" s="5">
        <v>2.7614399999999999</v>
      </c>
      <c r="O386" s="5">
        <v>9.6296700000000008</v>
      </c>
      <c r="P386" s="5">
        <v>2.6059899999999998</v>
      </c>
      <c r="Q386" s="5">
        <v>18.62257</v>
      </c>
      <c r="R386" s="5">
        <v>13.81809</v>
      </c>
      <c r="S386" s="5">
        <v>0</v>
      </c>
      <c r="T386" s="5">
        <v>0</v>
      </c>
      <c r="U386" s="5">
        <f t="shared" si="205"/>
        <v>47.437759999999997</v>
      </c>
      <c r="V386" s="7" t="s">
        <v>3</v>
      </c>
      <c r="W386" s="94">
        <v>13818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8"/>
    </row>
    <row r="387" spans="1:48" ht="19.5" customHeight="1" x14ac:dyDescent="0.25">
      <c r="A387" s="473"/>
      <c r="B387" s="421"/>
      <c r="C387" s="422"/>
      <c r="D387" s="421"/>
      <c r="E387" s="423"/>
      <c r="F387" s="6" t="s">
        <v>19</v>
      </c>
      <c r="G387" s="6" t="s">
        <v>22</v>
      </c>
      <c r="H387" s="6" t="s">
        <v>296</v>
      </c>
      <c r="I387" s="6" t="s">
        <v>296</v>
      </c>
      <c r="J387" s="464"/>
      <c r="K387" s="464"/>
      <c r="L387" s="462"/>
      <c r="M387" s="46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205"/>
        <v>0</v>
      </c>
      <c r="V387" s="5" t="s">
        <v>8</v>
      </c>
      <c r="W387" s="94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8"/>
    </row>
    <row r="388" spans="1:48" ht="19.5" customHeight="1" x14ac:dyDescent="0.25">
      <c r="A388" s="473"/>
      <c r="B388" s="421"/>
      <c r="C388" s="422"/>
      <c r="D388" s="421"/>
      <c r="E388" s="423"/>
      <c r="F388" s="423" t="s">
        <v>39</v>
      </c>
      <c r="G388" s="423" t="s">
        <v>21</v>
      </c>
      <c r="H388" s="423" t="s">
        <v>296</v>
      </c>
      <c r="I388" s="423" t="s">
        <v>296</v>
      </c>
      <c r="J388" s="464"/>
      <c r="K388" s="464"/>
      <c r="L388" s="462"/>
      <c r="M388" s="46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ref="U388:U409" si="227">SUM(N388:T388)</f>
        <v>0</v>
      </c>
      <c r="V388" s="7" t="s">
        <v>50</v>
      </c>
      <c r="W388" s="94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8"/>
    </row>
    <row r="389" spans="1:48" ht="19.5" customHeight="1" x14ac:dyDescent="0.25">
      <c r="A389" s="473"/>
      <c r="B389" s="421"/>
      <c r="C389" s="422"/>
      <c r="D389" s="421"/>
      <c r="E389" s="423"/>
      <c r="F389" s="423"/>
      <c r="G389" s="423"/>
      <c r="H389" s="423"/>
      <c r="I389" s="423"/>
      <c r="J389" s="464"/>
      <c r="K389" s="464"/>
      <c r="L389" s="462"/>
      <c r="M389" s="46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227"/>
        <v>0</v>
      </c>
      <c r="V389" s="7" t="s">
        <v>51</v>
      </c>
      <c r="W389" s="94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8"/>
    </row>
    <row r="390" spans="1:48" ht="18" customHeight="1" x14ac:dyDescent="0.25">
      <c r="A390" s="473"/>
      <c r="B390" s="421"/>
      <c r="C390" s="422"/>
      <c r="D390" s="421"/>
      <c r="E390" s="423"/>
      <c r="F390" s="423"/>
      <c r="G390" s="423"/>
      <c r="H390" s="423"/>
      <c r="I390" s="423"/>
      <c r="J390" s="464"/>
      <c r="K390" s="464"/>
      <c r="L390" s="462"/>
      <c r="M390" s="46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227"/>
        <v>0</v>
      </c>
      <c r="V390" s="7" t="s">
        <v>52</v>
      </c>
      <c r="W390" s="94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8"/>
    </row>
    <row r="391" spans="1:48" ht="17.25" customHeight="1" x14ac:dyDescent="0.25">
      <c r="A391" s="473"/>
      <c r="B391" s="421"/>
      <c r="C391" s="422"/>
      <c r="D391" s="421"/>
      <c r="E391" s="423"/>
      <c r="F391" s="423"/>
      <c r="G391" s="423"/>
      <c r="H391" s="423"/>
      <c r="I391" s="423"/>
      <c r="J391" s="464"/>
      <c r="K391" s="464"/>
      <c r="L391" s="462"/>
      <c r="M391" s="462"/>
      <c r="N391" s="152">
        <f t="shared" ref="N391:T391" si="228">SUM(N386:N390)</f>
        <v>2.7614399999999999</v>
      </c>
      <c r="O391" s="152">
        <f t="shared" si="228"/>
        <v>9.6296700000000008</v>
      </c>
      <c r="P391" s="152">
        <f t="shared" si="228"/>
        <v>2.6059899999999998</v>
      </c>
      <c r="Q391" s="152">
        <f t="shared" si="228"/>
        <v>18.62257</v>
      </c>
      <c r="R391" s="152">
        <f t="shared" si="228"/>
        <v>13.81809</v>
      </c>
      <c r="S391" s="152">
        <f t="shared" si="228"/>
        <v>0</v>
      </c>
      <c r="T391" s="152">
        <f t="shared" si="228"/>
        <v>0</v>
      </c>
      <c r="U391" s="153">
        <f t="shared" si="227"/>
        <v>47.437759999999997</v>
      </c>
      <c r="V391" s="153" t="s">
        <v>11</v>
      </c>
      <c r="W391" s="364">
        <f t="shared" ref="W391:X391" si="229">SUM(W386:W390)</f>
        <v>13818</v>
      </c>
      <c r="X391" s="152">
        <f t="shared" si="229"/>
        <v>0</v>
      </c>
      <c r="Y391" s="152">
        <f t="shared" ref="Y391:AU391" si="230">SUM(Y386:Y390)</f>
        <v>0</v>
      </c>
      <c r="Z391" s="152">
        <f t="shared" si="230"/>
        <v>0</v>
      </c>
      <c r="AA391" s="152">
        <f t="shared" si="230"/>
        <v>0</v>
      </c>
      <c r="AB391" s="152">
        <f t="shared" si="230"/>
        <v>0</v>
      </c>
      <c r="AC391" s="152">
        <f t="shared" si="230"/>
        <v>0</v>
      </c>
      <c r="AD391" s="152">
        <f t="shared" si="230"/>
        <v>0</v>
      </c>
      <c r="AE391" s="152">
        <f t="shared" si="230"/>
        <v>0</v>
      </c>
      <c r="AF391" s="152">
        <f t="shared" si="230"/>
        <v>0</v>
      </c>
      <c r="AG391" s="152">
        <f t="shared" si="230"/>
        <v>0</v>
      </c>
      <c r="AH391" s="152">
        <f t="shared" si="230"/>
        <v>0</v>
      </c>
      <c r="AI391" s="152">
        <f t="shared" si="230"/>
        <v>0</v>
      </c>
      <c r="AJ391" s="152">
        <f t="shared" si="230"/>
        <v>0</v>
      </c>
      <c r="AK391" s="152">
        <f t="shared" si="230"/>
        <v>0</v>
      </c>
      <c r="AL391" s="152">
        <f t="shared" si="230"/>
        <v>0</v>
      </c>
      <c r="AM391" s="152">
        <f t="shared" si="230"/>
        <v>0</v>
      </c>
      <c r="AN391" s="152">
        <f t="shared" si="230"/>
        <v>0</v>
      </c>
      <c r="AO391" s="152">
        <f t="shared" si="230"/>
        <v>0</v>
      </c>
      <c r="AP391" s="152">
        <f t="shared" si="230"/>
        <v>0</v>
      </c>
      <c r="AQ391" s="152">
        <f t="shared" si="230"/>
        <v>0</v>
      </c>
      <c r="AR391" s="152">
        <f t="shared" si="230"/>
        <v>0</v>
      </c>
      <c r="AS391" s="152">
        <f t="shared" si="230"/>
        <v>0</v>
      </c>
      <c r="AT391" s="152">
        <f t="shared" si="230"/>
        <v>0</v>
      </c>
      <c r="AU391" s="152">
        <f t="shared" si="230"/>
        <v>0</v>
      </c>
      <c r="AV391" s="161"/>
    </row>
    <row r="392" spans="1:48" ht="19.5" customHeight="1" x14ac:dyDescent="0.25">
      <c r="A392" s="473"/>
      <c r="B392" s="421" t="s">
        <v>253</v>
      </c>
      <c r="C392" s="422" t="s">
        <v>114</v>
      </c>
      <c r="D392" s="421" t="s">
        <v>272</v>
      </c>
      <c r="E392" s="423" t="s">
        <v>145</v>
      </c>
      <c r="F392" s="6" t="s">
        <v>18</v>
      </c>
      <c r="G392" s="6" t="s">
        <v>20</v>
      </c>
      <c r="H392" s="6" t="s">
        <v>296</v>
      </c>
      <c r="I392" s="6" t="s">
        <v>296</v>
      </c>
      <c r="J392" s="464">
        <v>2020</v>
      </c>
      <c r="K392" s="464">
        <v>2020</v>
      </c>
      <c r="L392" s="462">
        <v>28.99</v>
      </c>
      <c r="M392" s="462">
        <f t="shared" ref="M392" si="231">R397+S397+T397</f>
        <v>0</v>
      </c>
      <c r="N392" s="5">
        <v>0</v>
      </c>
      <c r="O392" s="5">
        <v>10.15</v>
      </c>
      <c r="P392" s="5">
        <v>18.84</v>
      </c>
      <c r="Q392" s="5">
        <v>0</v>
      </c>
      <c r="R392" s="5">
        <v>0</v>
      </c>
      <c r="S392" s="5">
        <v>0</v>
      </c>
      <c r="T392" s="5">
        <v>0</v>
      </c>
      <c r="U392" s="5">
        <f t="shared" si="227"/>
        <v>28.990000000000002</v>
      </c>
      <c r="V392" s="7" t="s">
        <v>3</v>
      </c>
      <c r="W392" s="94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8"/>
    </row>
    <row r="393" spans="1:48" ht="19.5" customHeight="1" x14ac:dyDescent="0.25">
      <c r="A393" s="473"/>
      <c r="B393" s="421"/>
      <c r="C393" s="422"/>
      <c r="D393" s="421"/>
      <c r="E393" s="423"/>
      <c r="F393" s="6" t="s">
        <v>19</v>
      </c>
      <c r="G393" s="6" t="s">
        <v>22</v>
      </c>
      <c r="H393" s="6" t="s">
        <v>296</v>
      </c>
      <c r="I393" s="6" t="s">
        <v>296</v>
      </c>
      <c r="J393" s="464"/>
      <c r="K393" s="464"/>
      <c r="L393" s="462"/>
      <c r="M393" s="46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si="227"/>
        <v>0</v>
      </c>
      <c r="V393" s="5" t="s">
        <v>8</v>
      </c>
      <c r="W393" s="94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8"/>
    </row>
    <row r="394" spans="1:48" ht="19.5" customHeight="1" x14ac:dyDescent="0.25">
      <c r="A394" s="473"/>
      <c r="B394" s="421"/>
      <c r="C394" s="422"/>
      <c r="D394" s="421"/>
      <c r="E394" s="423"/>
      <c r="F394" s="423" t="s">
        <v>39</v>
      </c>
      <c r="G394" s="423" t="s">
        <v>21</v>
      </c>
      <c r="H394" s="423" t="s">
        <v>296</v>
      </c>
      <c r="I394" s="423" t="s">
        <v>296</v>
      </c>
      <c r="J394" s="464"/>
      <c r="K394" s="464"/>
      <c r="L394" s="462"/>
      <c r="M394" s="46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227"/>
        <v>0</v>
      </c>
      <c r="V394" s="7" t="s">
        <v>50</v>
      </c>
      <c r="W394" s="94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8"/>
    </row>
    <row r="395" spans="1:48" ht="19.5" customHeight="1" x14ac:dyDescent="0.25">
      <c r="A395" s="473"/>
      <c r="B395" s="421"/>
      <c r="C395" s="422"/>
      <c r="D395" s="421"/>
      <c r="E395" s="423"/>
      <c r="F395" s="423"/>
      <c r="G395" s="423"/>
      <c r="H395" s="423"/>
      <c r="I395" s="423"/>
      <c r="J395" s="464"/>
      <c r="K395" s="464"/>
      <c r="L395" s="462"/>
      <c r="M395" s="46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227"/>
        <v>0</v>
      </c>
      <c r="V395" s="7" t="s">
        <v>51</v>
      </c>
      <c r="W395" s="94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8"/>
    </row>
    <row r="396" spans="1:48" ht="18" customHeight="1" x14ac:dyDescent="0.25">
      <c r="A396" s="473"/>
      <c r="B396" s="421"/>
      <c r="C396" s="422"/>
      <c r="D396" s="421"/>
      <c r="E396" s="423"/>
      <c r="F396" s="423"/>
      <c r="G396" s="423"/>
      <c r="H396" s="423"/>
      <c r="I396" s="423"/>
      <c r="J396" s="464"/>
      <c r="K396" s="464"/>
      <c r="L396" s="462"/>
      <c r="M396" s="46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227"/>
        <v>0</v>
      </c>
      <c r="V396" s="7" t="s">
        <v>52</v>
      </c>
      <c r="W396" s="94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8"/>
    </row>
    <row r="397" spans="1:48" ht="17.25" customHeight="1" x14ac:dyDescent="0.25">
      <c r="A397" s="473"/>
      <c r="B397" s="421"/>
      <c r="C397" s="422"/>
      <c r="D397" s="421"/>
      <c r="E397" s="423"/>
      <c r="F397" s="423"/>
      <c r="G397" s="423"/>
      <c r="H397" s="423"/>
      <c r="I397" s="423"/>
      <c r="J397" s="464"/>
      <c r="K397" s="464"/>
      <c r="L397" s="462"/>
      <c r="M397" s="462"/>
      <c r="N397" s="152">
        <f t="shared" ref="N397:T397" si="232">SUM(N392:N396)</f>
        <v>0</v>
      </c>
      <c r="O397" s="152">
        <f t="shared" si="232"/>
        <v>10.15</v>
      </c>
      <c r="P397" s="152">
        <f t="shared" si="232"/>
        <v>18.84</v>
      </c>
      <c r="Q397" s="152">
        <f t="shared" si="232"/>
        <v>0</v>
      </c>
      <c r="R397" s="152">
        <f t="shared" si="232"/>
        <v>0</v>
      </c>
      <c r="S397" s="152">
        <f t="shared" si="232"/>
        <v>0</v>
      </c>
      <c r="T397" s="152">
        <f t="shared" si="232"/>
        <v>0</v>
      </c>
      <c r="U397" s="153">
        <f t="shared" si="227"/>
        <v>28.990000000000002</v>
      </c>
      <c r="V397" s="153" t="s">
        <v>11</v>
      </c>
      <c r="W397" s="364">
        <f t="shared" ref="W397:X397" si="233">SUM(W392:W396)</f>
        <v>0</v>
      </c>
      <c r="X397" s="152">
        <f t="shared" si="233"/>
        <v>0</v>
      </c>
      <c r="Y397" s="152">
        <f t="shared" ref="Y397:AU397" si="234">SUM(Y392:Y396)</f>
        <v>0</v>
      </c>
      <c r="Z397" s="152">
        <f t="shared" si="234"/>
        <v>0</v>
      </c>
      <c r="AA397" s="152">
        <f t="shared" si="234"/>
        <v>0</v>
      </c>
      <c r="AB397" s="152">
        <f t="shared" si="234"/>
        <v>0</v>
      </c>
      <c r="AC397" s="152">
        <f t="shared" si="234"/>
        <v>0</v>
      </c>
      <c r="AD397" s="152">
        <f t="shared" si="234"/>
        <v>0</v>
      </c>
      <c r="AE397" s="152">
        <f t="shared" si="234"/>
        <v>0</v>
      </c>
      <c r="AF397" s="152">
        <f t="shared" si="234"/>
        <v>0</v>
      </c>
      <c r="AG397" s="152">
        <f t="shared" si="234"/>
        <v>0</v>
      </c>
      <c r="AH397" s="152">
        <f t="shared" si="234"/>
        <v>0</v>
      </c>
      <c r="AI397" s="152">
        <f t="shared" si="234"/>
        <v>0</v>
      </c>
      <c r="AJ397" s="152">
        <f t="shared" si="234"/>
        <v>0</v>
      </c>
      <c r="AK397" s="152">
        <f t="shared" si="234"/>
        <v>0</v>
      </c>
      <c r="AL397" s="152">
        <f t="shared" si="234"/>
        <v>0</v>
      </c>
      <c r="AM397" s="152">
        <f t="shared" si="234"/>
        <v>0</v>
      </c>
      <c r="AN397" s="152">
        <f t="shared" si="234"/>
        <v>0</v>
      </c>
      <c r="AO397" s="152">
        <f t="shared" si="234"/>
        <v>0</v>
      </c>
      <c r="AP397" s="152">
        <f t="shared" si="234"/>
        <v>0</v>
      </c>
      <c r="AQ397" s="152">
        <f t="shared" si="234"/>
        <v>0</v>
      </c>
      <c r="AR397" s="152">
        <f t="shared" si="234"/>
        <v>0</v>
      </c>
      <c r="AS397" s="152">
        <f t="shared" si="234"/>
        <v>0</v>
      </c>
      <c r="AT397" s="152">
        <f t="shared" si="234"/>
        <v>0</v>
      </c>
      <c r="AU397" s="152">
        <f t="shared" si="234"/>
        <v>0</v>
      </c>
      <c r="AV397" s="161"/>
    </row>
    <row r="398" spans="1:48" ht="19.5" customHeight="1" x14ac:dyDescent="0.25">
      <c r="A398" s="473"/>
      <c r="B398" s="421" t="s">
        <v>254</v>
      </c>
      <c r="C398" s="422" t="s">
        <v>115</v>
      </c>
      <c r="D398" s="421" t="s">
        <v>274</v>
      </c>
      <c r="E398" s="423" t="s">
        <v>146</v>
      </c>
      <c r="F398" s="6" t="s">
        <v>18</v>
      </c>
      <c r="G398" s="6" t="s">
        <v>20</v>
      </c>
      <c r="H398" s="6" t="s">
        <v>296</v>
      </c>
      <c r="I398" s="6" t="s">
        <v>296</v>
      </c>
      <c r="J398" s="464">
        <v>2021</v>
      </c>
      <c r="K398" s="464">
        <v>2022</v>
      </c>
      <c r="L398" s="462">
        <v>2.90638</v>
      </c>
      <c r="M398" s="462">
        <f t="shared" ref="M398" si="235">R403+S403+T403</f>
        <v>0</v>
      </c>
      <c r="N398" s="5">
        <v>0</v>
      </c>
      <c r="O398" s="5">
        <v>0</v>
      </c>
      <c r="P398" s="5">
        <v>8.5949999999999999E-2</v>
      </c>
      <c r="Q398" s="5">
        <v>2.82043</v>
      </c>
      <c r="R398" s="5">
        <v>0</v>
      </c>
      <c r="S398" s="5">
        <v>0</v>
      </c>
      <c r="T398" s="5">
        <v>0</v>
      </c>
      <c r="U398" s="5">
        <f t="shared" si="227"/>
        <v>2.90638</v>
      </c>
      <c r="V398" s="7" t="s">
        <v>3</v>
      </c>
      <c r="W398" s="94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8"/>
    </row>
    <row r="399" spans="1:48" ht="19.5" customHeight="1" x14ac:dyDescent="0.25">
      <c r="A399" s="473"/>
      <c r="B399" s="421"/>
      <c r="C399" s="422"/>
      <c r="D399" s="421"/>
      <c r="E399" s="423"/>
      <c r="F399" s="6" t="s">
        <v>19</v>
      </c>
      <c r="G399" s="6" t="s">
        <v>22</v>
      </c>
      <c r="H399" s="6" t="s">
        <v>296</v>
      </c>
      <c r="I399" s="6" t="s">
        <v>296</v>
      </c>
      <c r="J399" s="464"/>
      <c r="K399" s="464"/>
      <c r="L399" s="462"/>
      <c r="M399" s="46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227"/>
        <v>0</v>
      </c>
      <c r="V399" s="5" t="s">
        <v>8</v>
      </c>
      <c r="W399" s="94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8"/>
    </row>
    <row r="400" spans="1:48" ht="19.5" customHeight="1" x14ac:dyDescent="0.25">
      <c r="A400" s="473"/>
      <c r="B400" s="421"/>
      <c r="C400" s="422"/>
      <c r="D400" s="421"/>
      <c r="E400" s="423"/>
      <c r="F400" s="423" t="s">
        <v>39</v>
      </c>
      <c r="G400" s="423" t="s">
        <v>21</v>
      </c>
      <c r="H400" s="423" t="s">
        <v>296</v>
      </c>
      <c r="I400" s="423" t="s">
        <v>296</v>
      </c>
      <c r="J400" s="464"/>
      <c r="K400" s="464"/>
      <c r="L400" s="462"/>
      <c r="M400" s="46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227"/>
        <v>0</v>
      </c>
      <c r="V400" s="7" t="s">
        <v>50</v>
      </c>
      <c r="W400" s="94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8"/>
    </row>
    <row r="401" spans="1:48" ht="19.5" customHeight="1" x14ac:dyDescent="0.25">
      <c r="A401" s="473"/>
      <c r="B401" s="421"/>
      <c r="C401" s="422"/>
      <c r="D401" s="421"/>
      <c r="E401" s="423"/>
      <c r="F401" s="423"/>
      <c r="G401" s="423"/>
      <c r="H401" s="423"/>
      <c r="I401" s="423"/>
      <c r="J401" s="464"/>
      <c r="K401" s="464"/>
      <c r="L401" s="462"/>
      <c r="M401" s="46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227"/>
        <v>0</v>
      </c>
      <c r="V401" s="7" t="s">
        <v>51</v>
      </c>
      <c r="W401" s="94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8"/>
    </row>
    <row r="402" spans="1:48" ht="18" customHeight="1" x14ac:dyDescent="0.25">
      <c r="A402" s="473"/>
      <c r="B402" s="421"/>
      <c r="C402" s="422"/>
      <c r="D402" s="421"/>
      <c r="E402" s="423"/>
      <c r="F402" s="423"/>
      <c r="G402" s="423"/>
      <c r="H402" s="423"/>
      <c r="I402" s="423"/>
      <c r="J402" s="464"/>
      <c r="K402" s="464"/>
      <c r="L402" s="462"/>
      <c r="M402" s="46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227"/>
        <v>0</v>
      </c>
      <c r="V402" s="7" t="s">
        <v>52</v>
      </c>
      <c r="W402" s="94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8"/>
    </row>
    <row r="403" spans="1:48" ht="17.25" customHeight="1" x14ac:dyDescent="0.25">
      <c r="A403" s="473"/>
      <c r="B403" s="421"/>
      <c r="C403" s="422"/>
      <c r="D403" s="421"/>
      <c r="E403" s="423"/>
      <c r="F403" s="423"/>
      <c r="G403" s="423"/>
      <c r="H403" s="423"/>
      <c r="I403" s="423"/>
      <c r="J403" s="464"/>
      <c r="K403" s="464"/>
      <c r="L403" s="462"/>
      <c r="M403" s="462"/>
      <c r="N403" s="152">
        <f t="shared" ref="N403:T403" si="236">SUM(N398:N402)</f>
        <v>0</v>
      </c>
      <c r="O403" s="152">
        <f t="shared" si="236"/>
        <v>0</v>
      </c>
      <c r="P403" s="152">
        <f t="shared" si="236"/>
        <v>8.5949999999999999E-2</v>
      </c>
      <c r="Q403" s="152">
        <f t="shared" si="236"/>
        <v>2.82043</v>
      </c>
      <c r="R403" s="152">
        <f t="shared" si="236"/>
        <v>0</v>
      </c>
      <c r="S403" s="152">
        <f t="shared" si="236"/>
        <v>0</v>
      </c>
      <c r="T403" s="152">
        <f t="shared" si="236"/>
        <v>0</v>
      </c>
      <c r="U403" s="153">
        <f t="shared" si="227"/>
        <v>2.90638</v>
      </c>
      <c r="V403" s="153" t="s">
        <v>11</v>
      </c>
      <c r="W403" s="364">
        <f t="shared" ref="W403:X403" si="237">SUM(W398:W402)</f>
        <v>0</v>
      </c>
      <c r="X403" s="152">
        <f t="shared" si="237"/>
        <v>0</v>
      </c>
      <c r="Y403" s="152">
        <f t="shared" ref="Y403:AU403" si="238">SUM(Y398:Y402)</f>
        <v>0</v>
      </c>
      <c r="Z403" s="152">
        <f t="shared" si="238"/>
        <v>0</v>
      </c>
      <c r="AA403" s="152">
        <f t="shared" si="238"/>
        <v>0</v>
      </c>
      <c r="AB403" s="152">
        <f t="shared" si="238"/>
        <v>0</v>
      </c>
      <c r="AC403" s="152">
        <f t="shared" si="238"/>
        <v>0</v>
      </c>
      <c r="AD403" s="152">
        <f t="shared" si="238"/>
        <v>0</v>
      </c>
      <c r="AE403" s="152">
        <f t="shared" si="238"/>
        <v>0</v>
      </c>
      <c r="AF403" s="152">
        <f t="shared" si="238"/>
        <v>0</v>
      </c>
      <c r="AG403" s="152">
        <f t="shared" si="238"/>
        <v>0</v>
      </c>
      <c r="AH403" s="152">
        <f t="shared" si="238"/>
        <v>0</v>
      </c>
      <c r="AI403" s="152">
        <f t="shared" si="238"/>
        <v>0</v>
      </c>
      <c r="AJ403" s="152">
        <f t="shared" si="238"/>
        <v>0</v>
      </c>
      <c r="AK403" s="152">
        <f t="shared" si="238"/>
        <v>0</v>
      </c>
      <c r="AL403" s="152">
        <f t="shared" si="238"/>
        <v>0</v>
      </c>
      <c r="AM403" s="152">
        <f t="shared" si="238"/>
        <v>0</v>
      </c>
      <c r="AN403" s="152">
        <f t="shared" si="238"/>
        <v>0</v>
      </c>
      <c r="AO403" s="152">
        <f t="shared" si="238"/>
        <v>0</v>
      </c>
      <c r="AP403" s="152">
        <f t="shared" si="238"/>
        <v>0</v>
      </c>
      <c r="AQ403" s="152">
        <f t="shared" si="238"/>
        <v>0</v>
      </c>
      <c r="AR403" s="152">
        <f t="shared" si="238"/>
        <v>0</v>
      </c>
      <c r="AS403" s="152">
        <f t="shared" si="238"/>
        <v>0</v>
      </c>
      <c r="AT403" s="152">
        <f t="shared" si="238"/>
        <v>0</v>
      </c>
      <c r="AU403" s="152">
        <f t="shared" si="238"/>
        <v>0</v>
      </c>
      <c r="AV403" s="161"/>
    </row>
    <row r="404" spans="1:48" ht="19.5" customHeight="1" x14ac:dyDescent="0.25">
      <c r="A404" s="473"/>
      <c r="B404" s="421" t="s">
        <v>255</v>
      </c>
      <c r="C404" s="422" t="s">
        <v>116</v>
      </c>
      <c r="D404" s="421" t="s">
        <v>274</v>
      </c>
      <c r="E404" s="423" t="s">
        <v>147</v>
      </c>
      <c r="F404" s="6" t="s">
        <v>18</v>
      </c>
      <c r="G404" s="6" t="s">
        <v>20</v>
      </c>
      <c r="H404" s="6" t="s">
        <v>296</v>
      </c>
      <c r="I404" s="6" t="s">
        <v>296</v>
      </c>
      <c r="J404" s="464">
        <v>2021</v>
      </c>
      <c r="K404" s="464">
        <v>2022</v>
      </c>
      <c r="L404" s="462">
        <v>3.5025499999999998</v>
      </c>
      <c r="M404" s="462">
        <f t="shared" ref="M404" si="239">R409+S409+T409</f>
        <v>0</v>
      </c>
      <c r="N404" s="5">
        <v>0</v>
      </c>
      <c r="O404" s="5">
        <v>0</v>
      </c>
      <c r="P404" s="5">
        <v>7.9079999999999998E-2</v>
      </c>
      <c r="Q404" s="5">
        <v>3.42347</v>
      </c>
      <c r="R404" s="5">
        <v>0</v>
      </c>
      <c r="S404" s="5">
        <v>0</v>
      </c>
      <c r="T404" s="5">
        <v>0</v>
      </c>
      <c r="U404" s="5">
        <f t="shared" si="227"/>
        <v>3.5025499999999998</v>
      </c>
      <c r="V404" s="7" t="s">
        <v>3</v>
      </c>
      <c r="W404" s="94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8"/>
    </row>
    <row r="405" spans="1:48" ht="19.5" customHeight="1" x14ac:dyDescent="0.25">
      <c r="A405" s="473"/>
      <c r="B405" s="421"/>
      <c r="C405" s="422"/>
      <c r="D405" s="421"/>
      <c r="E405" s="423"/>
      <c r="F405" s="6" t="s">
        <v>19</v>
      </c>
      <c r="G405" s="6" t="s">
        <v>22</v>
      </c>
      <c r="H405" s="6" t="s">
        <v>296</v>
      </c>
      <c r="I405" s="6" t="s">
        <v>296</v>
      </c>
      <c r="J405" s="464"/>
      <c r="K405" s="464"/>
      <c r="L405" s="462"/>
      <c r="M405" s="46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227"/>
        <v>0</v>
      </c>
      <c r="V405" s="5" t="s">
        <v>8</v>
      </c>
      <c r="W405" s="94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8"/>
    </row>
    <row r="406" spans="1:48" ht="19.5" customHeight="1" x14ac:dyDescent="0.25">
      <c r="A406" s="473"/>
      <c r="B406" s="421"/>
      <c r="C406" s="422"/>
      <c r="D406" s="421"/>
      <c r="E406" s="423"/>
      <c r="F406" s="423" t="s">
        <v>39</v>
      </c>
      <c r="G406" s="423" t="s">
        <v>21</v>
      </c>
      <c r="H406" s="423" t="s">
        <v>296</v>
      </c>
      <c r="I406" s="423" t="s">
        <v>296</v>
      </c>
      <c r="J406" s="464"/>
      <c r="K406" s="464"/>
      <c r="L406" s="462"/>
      <c r="M406" s="462"/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f t="shared" si="227"/>
        <v>0</v>
      </c>
      <c r="V406" s="7" t="s">
        <v>50</v>
      </c>
      <c r="W406" s="94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8"/>
    </row>
    <row r="407" spans="1:48" ht="19.5" customHeight="1" x14ac:dyDescent="0.25">
      <c r="A407" s="473"/>
      <c r="B407" s="421"/>
      <c r="C407" s="422"/>
      <c r="D407" s="421"/>
      <c r="E407" s="423"/>
      <c r="F407" s="423"/>
      <c r="G407" s="423"/>
      <c r="H407" s="423"/>
      <c r="I407" s="423"/>
      <c r="J407" s="464"/>
      <c r="K407" s="464"/>
      <c r="L407" s="462"/>
      <c r="M407" s="46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227"/>
        <v>0</v>
      </c>
      <c r="V407" s="7" t="s">
        <v>51</v>
      </c>
      <c r="W407" s="94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8"/>
    </row>
    <row r="408" spans="1:48" ht="18" customHeight="1" x14ac:dyDescent="0.25">
      <c r="A408" s="473"/>
      <c r="B408" s="421"/>
      <c r="C408" s="422"/>
      <c r="D408" s="421"/>
      <c r="E408" s="423"/>
      <c r="F408" s="423"/>
      <c r="G408" s="423"/>
      <c r="H408" s="423"/>
      <c r="I408" s="423"/>
      <c r="J408" s="464"/>
      <c r="K408" s="464"/>
      <c r="L408" s="462"/>
      <c r="M408" s="46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227"/>
        <v>0</v>
      </c>
      <c r="V408" s="7" t="s">
        <v>52</v>
      </c>
      <c r="W408" s="94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8"/>
    </row>
    <row r="409" spans="1:48" ht="17.25" customHeight="1" x14ac:dyDescent="0.25">
      <c r="A409" s="474"/>
      <c r="B409" s="421"/>
      <c r="C409" s="422"/>
      <c r="D409" s="421"/>
      <c r="E409" s="423"/>
      <c r="F409" s="423"/>
      <c r="G409" s="423"/>
      <c r="H409" s="423"/>
      <c r="I409" s="423"/>
      <c r="J409" s="464"/>
      <c r="K409" s="464"/>
      <c r="L409" s="462"/>
      <c r="M409" s="462"/>
      <c r="N409" s="152">
        <f t="shared" ref="N409:T409" si="240">SUM(N404:N408)</f>
        <v>0</v>
      </c>
      <c r="O409" s="152">
        <f t="shared" si="240"/>
        <v>0</v>
      </c>
      <c r="P409" s="152">
        <f t="shared" si="240"/>
        <v>7.9079999999999998E-2</v>
      </c>
      <c r="Q409" s="152">
        <f t="shared" si="240"/>
        <v>3.42347</v>
      </c>
      <c r="R409" s="152">
        <f t="shared" si="240"/>
        <v>0</v>
      </c>
      <c r="S409" s="152">
        <f t="shared" si="240"/>
        <v>0</v>
      </c>
      <c r="T409" s="152">
        <f t="shared" si="240"/>
        <v>0</v>
      </c>
      <c r="U409" s="153">
        <f t="shared" si="227"/>
        <v>3.5025499999999998</v>
      </c>
      <c r="V409" s="153" t="s">
        <v>11</v>
      </c>
      <c r="W409" s="364">
        <f t="shared" ref="W409:X409" si="241">SUM(W404:W408)</f>
        <v>0</v>
      </c>
      <c r="X409" s="152">
        <f t="shared" si="241"/>
        <v>0</v>
      </c>
      <c r="Y409" s="152">
        <f t="shared" ref="Y409:AU409" si="242">SUM(Y404:Y408)</f>
        <v>0</v>
      </c>
      <c r="Z409" s="152">
        <f t="shared" si="242"/>
        <v>0</v>
      </c>
      <c r="AA409" s="152">
        <f t="shared" si="242"/>
        <v>0</v>
      </c>
      <c r="AB409" s="152">
        <f t="shared" si="242"/>
        <v>0</v>
      </c>
      <c r="AC409" s="152">
        <f t="shared" si="242"/>
        <v>0</v>
      </c>
      <c r="AD409" s="152">
        <f t="shared" si="242"/>
        <v>0</v>
      </c>
      <c r="AE409" s="152">
        <f t="shared" si="242"/>
        <v>0</v>
      </c>
      <c r="AF409" s="152">
        <f t="shared" si="242"/>
        <v>0</v>
      </c>
      <c r="AG409" s="152">
        <f t="shared" si="242"/>
        <v>0</v>
      </c>
      <c r="AH409" s="152">
        <f t="shared" si="242"/>
        <v>0</v>
      </c>
      <c r="AI409" s="152">
        <f t="shared" si="242"/>
        <v>0</v>
      </c>
      <c r="AJ409" s="152">
        <f t="shared" si="242"/>
        <v>0</v>
      </c>
      <c r="AK409" s="152">
        <f t="shared" si="242"/>
        <v>0</v>
      </c>
      <c r="AL409" s="152">
        <f t="shared" si="242"/>
        <v>0</v>
      </c>
      <c r="AM409" s="152">
        <f t="shared" si="242"/>
        <v>0</v>
      </c>
      <c r="AN409" s="152">
        <f t="shared" si="242"/>
        <v>0</v>
      </c>
      <c r="AO409" s="152">
        <f t="shared" si="242"/>
        <v>0</v>
      </c>
      <c r="AP409" s="152">
        <f t="shared" si="242"/>
        <v>0</v>
      </c>
      <c r="AQ409" s="152">
        <f t="shared" si="242"/>
        <v>0</v>
      </c>
      <c r="AR409" s="152">
        <f t="shared" si="242"/>
        <v>0</v>
      </c>
      <c r="AS409" s="152">
        <f t="shared" si="242"/>
        <v>0</v>
      </c>
      <c r="AT409" s="152">
        <f t="shared" si="242"/>
        <v>0</v>
      </c>
      <c r="AU409" s="152">
        <f t="shared" si="242"/>
        <v>0</v>
      </c>
      <c r="AV409" s="161"/>
    </row>
    <row r="410" spans="1:48" ht="15.75" customHeight="1" x14ac:dyDescent="0.25">
      <c r="A410" s="414" t="s">
        <v>181</v>
      </c>
      <c r="B410" s="415"/>
      <c r="C410" s="415"/>
      <c r="D410" s="415"/>
      <c r="E410" s="415"/>
      <c r="F410" s="415"/>
      <c r="G410" s="415"/>
      <c r="H410" s="415"/>
      <c r="I410" s="415"/>
      <c r="J410" s="415"/>
      <c r="K410" s="415"/>
      <c r="L410" s="415"/>
      <c r="M410" s="415"/>
      <c r="N410" s="415"/>
      <c r="O410" s="415"/>
      <c r="P410" s="415"/>
      <c r="Q410" s="415"/>
      <c r="R410" s="415"/>
      <c r="S410" s="415"/>
      <c r="T410" s="415"/>
      <c r="U410" s="415"/>
      <c r="V410" s="465"/>
      <c r="W410" s="365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</row>
    <row r="411" spans="1:48" ht="29.25" customHeight="1" x14ac:dyDescent="0.25">
      <c r="A411" s="469" t="s">
        <v>65</v>
      </c>
      <c r="B411" s="470"/>
      <c r="C411" s="470"/>
      <c r="D411" s="470"/>
      <c r="E411" s="470"/>
      <c r="F411" s="470"/>
      <c r="G411" s="470"/>
      <c r="H411" s="470"/>
      <c r="I411" s="470"/>
      <c r="J411" s="470"/>
      <c r="K411" s="470"/>
      <c r="L411" s="470"/>
      <c r="M411" s="470"/>
      <c r="N411" s="470"/>
      <c r="O411" s="470"/>
      <c r="P411" s="470"/>
      <c r="Q411" s="470"/>
      <c r="R411" s="470"/>
      <c r="S411" s="470"/>
      <c r="T411" s="470"/>
      <c r="U411" s="470"/>
      <c r="V411" s="471"/>
      <c r="W411" s="365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</row>
    <row r="412" spans="1:48" ht="15.75" customHeight="1" x14ac:dyDescent="0.25">
      <c r="A412" s="414" t="s">
        <v>182</v>
      </c>
      <c r="B412" s="415"/>
      <c r="C412" s="415"/>
      <c r="D412" s="415"/>
      <c r="E412" s="415"/>
      <c r="F412" s="415"/>
      <c r="G412" s="415"/>
      <c r="H412" s="415"/>
      <c r="I412" s="415"/>
      <c r="J412" s="415"/>
      <c r="K412" s="415"/>
      <c r="L412" s="415"/>
      <c r="M412" s="415"/>
      <c r="N412" s="415"/>
      <c r="O412" s="415"/>
      <c r="P412" s="415"/>
      <c r="Q412" s="415"/>
      <c r="R412" s="415"/>
      <c r="S412" s="415"/>
      <c r="T412" s="415"/>
      <c r="U412" s="415"/>
      <c r="V412" s="465"/>
      <c r="W412" s="365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</row>
    <row r="413" spans="1:48" ht="29.25" customHeight="1" x14ac:dyDescent="0.25">
      <c r="A413" s="469" t="s">
        <v>65</v>
      </c>
      <c r="B413" s="470"/>
      <c r="C413" s="470"/>
      <c r="D413" s="470"/>
      <c r="E413" s="470"/>
      <c r="F413" s="470"/>
      <c r="G413" s="470"/>
      <c r="H413" s="470"/>
      <c r="I413" s="470"/>
      <c r="J413" s="470"/>
      <c r="K413" s="470"/>
      <c r="L413" s="470"/>
      <c r="M413" s="470"/>
      <c r="N413" s="470"/>
      <c r="O413" s="470"/>
      <c r="P413" s="470"/>
      <c r="Q413" s="470"/>
      <c r="R413" s="470"/>
      <c r="S413" s="470"/>
      <c r="T413" s="470"/>
      <c r="U413" s="470"/>
      <c r="V413" s="471"/>
      <c r="W413" s="365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</row>
    <row r="414" spans="1:48" ht="15.75" customHeight="1" x14ac:dyDescent="0.25">
      <c r="A414" s="414" t="s">
        <v>183</v>
      </c>
      <c r="B414" s="415"/>
      <c r="C414" s="415"/>
      <c r="D414" s="415"/>
      <c r="E414" s="415"/>
      <c r="F414" s="415"/>
      <c r="G414" s="415"/>
      <c r="H414" s="415"/>
      <c r="I414" s="415"/>
      <c r="J414" s="415"/>
      <c r="K414" s="415"/>
      <c r="L414" s="415"/>
      <c r="M414" s="415"/>
      <c r="N414" s="415"/>
      <c r="O414" s="415"/>
      <c r="P414" s="415"/>
      <c r="Q414" s="415"/>
      <c r="R414" s="415"/>
      <c r="S414" s="415"/>
      <c r="T414" s="415"/>
      <c r="U414" s="415"/>
      <c r="V414" s="465"/>
      <c r="W414" s="365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</row>
    <row r="415" spans="1:48" ht="29.25" customHeight="1" x14ac:dyDescent="0.25">
      <c r="A415" s="469" t="s">
        <v>65</v>
      </c>
      <c r="B415" s="470"/>
      <c r="C415" s="470"/>
      <c r="D415" s="470"/>
      <c r="E415" s="470"/>
      <c r="F415" s="470"/>
      <c r="G415" s="470"/>
      <c r="H415" s="470"/>
      <c r="I415" s="470"/>
      <c r="J415" s="470"/>
      <c r="K415" s="470"/>
      <c r="L415" s="470"/>
      <c r="M415" s="470"/>
      <c r="N415" s="470"/>
      <c r="O415" s="470"/>
      <c r="P415" s="470"/>
      <c r="Q415" s="470"/>
      <c r="R415" s="470"/>
      <c r="S415" s="470"/>
      <c r="T415" s="470"/>
      <c r="U415" s="470"/>
      <c r="V415" s="471"/>
      <c r="W415" s="365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</row>
    <row r="416" spans="1:48" ht="21.75" customHeight="1" x14ac:dyDescent="0.25">
      <c r="A416" s="491" t="s">
        <v>46</v>
      </c>
      <c r="B416" s="492"/>
      <c r="C416" s="492"/>
      <c r="D416" s="492"/>
      <c r="E416" s="492"/>
      <c r="F416" s="492"/>
      <c r="G416" s="492"/>
      <c r="H416" s="492"/>
      <c r="I416" s="492"/>
      <c r="J416" s="492"/>
      <c r="K416" s="492"/>
      <c r="L416" s="492"/>
      <c r="M416" s="492"/>
      <c r="N416" s="492"/>
      <c r="O416" s="492"/>
      <c r="P416" s="492"/>
      <c r="Q416" s="492"/>
      <c r="R416" s="492"/>
      <c r="S416" s="492"/>
      <c r="T416" s="492"/>
      <c r="U416" s="492"/>
      <c r="V416" s="493"/>
      <c r="W416" s="365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</row>
    <row r="417" spans="1:48" ht="17.25" customHeight="1" x14ac:dyDescent="0.25">
      <c r="A417" s="489"/>
      <c r="B417" s="490"/>
      <c r="C417" s="490"/>
      <c r="D417" s="490"/>
      <c r="E417" s="490"/>
      <c r="F417" s="11"/>
      <c r="G417" s="11"/>
      <c r="H417" s="11"/>
      <c r="I417" s="11"/>
      <c r="J417" s="11"/>
      <c r="K417" s="11"/>
      <c r="L417" s="20"/>
      <c r="M417" s="20"/>
      <c r="N417" s="9">
        <f t="shared" ref="N417:T417" si="243">N340+N354+N360+N367+N374+N380+N386+N392+N398+N404</f>
        <v>23.058620000000001</v>
      </c>
      <c r="O417" s="9">
        <f t="shared" si="243"/>
        <v>37.895569999999999</v>
      </c>
      <c r="P417" s="9">
        <f t="shared" si="243"/>
        <v>23.759620000000002</v>
      </c>
      <c r="Q417" s="9">
        <f t="shared" si="243"/>
        <v>25.591840000000005</v>
      </c>
      <c r="R417" s="9">
        <f t="shared" si="243"/>
        <v>13.81809</v>
      </c>
      <c r="S417" s="9">
        <f t="shared" si="243"/>
        <v>0</v>
      </c>
      <c r="T417" s="9">
        <f t="shared" si="243"/>
        <v>0</v>
      </c>
      <c r="U417" s="9">
        <f t="shared" ref="U417:U422" si="244">SUM(N417:T417)</f>
        <v>124.12374</v>
      </c>
      <c r="V417" s="16" t="s">
        <v>3</v>
      </c>
      <c r="W417" s="94">
        <f t="shared" ref="W417:AU417" si="245">W340+W354+W360+W367+W374+W380+W386+W392+W398+W404</f>
        <v>13818</v>
      </c>
      <c r="X417" s="9">
        <f t="shared" si="245"/>
        <v>6162.0245900000009</v>
      </c>
      <c r="Y417" s="9">
        <f t="shared" si="245"/>
        <v>0</v>
      </c>
      <c r="Z417" s="9">
        <f t="shared" si="245"/>
        <v>0</v>
      </c>
      <c r="AA417" s="9">
        <f t="shared" si="245"/>
        <v>6162.0245900000009</v>
      </c>
      <c r="AB417" s="9">
        <f t="shared" si="245"/>
        <v>6162.0245900000009</v>
      </c>
      <c r="AC417" s="9">
        <f t="shared" si="245"/>
        <v>0</v>
      </c>
      <c r="AD417" s="9">
        <f t="shared" si="245"/>
        <v>0</v>
      </c>
      <c r="AE417" s="9">
        <f t="shared" si="245"/>
        <v>0</v>
      </c>
      <c r="AF417" s="9">
        <f t="shared" si="245"/>
        <v>0</v>
      </c>
      <c r="AG417" s="9">
        <f t="shared" si="245"/>
        <v>6162.0245899999991</v>
      </c>
      <c r="AH417" s="9">
        <f t="shared" si="245"/>
        <v>0</v>
      </c>
      <c r="AI417" s="9">
        <f t="shared" si="245"/>
        <v>6162.0245899999991</v>
      </c>
      <c r="AJ417" s="9">
        <f t="shared" si="245"/>
        <v>0</v>
      </c>
      <c r="AK417" s="9">
        <f t="shared" si="245"/>
        <v>0</v>
      </c>
      <c r="AL417" s="9">
        <f t="shared" si="245"/>
        <v>0</v>
      </c>
      <c r="AM417" s="9">
        <f t="shared" si="245"/>
        <v>0</v>
      </c>
      <c r="AN417" s="9">
        <f t="shared" si="245"/>
        <v>0</v>
      </c>
      <c r="AO417" s="9">
        <f t="shared" si="245"/>
        <v>0</v>
      </c>
      <c r="AP417" s="9">
        <f t="shared" si="245"/>
        <v>0</v>
      </c>
      <c r="AQ417" s="9">
        <f t="shared" si="245"/>
        <v>0</v>
      </c>
      <c r="AR417" s="9">
        <f t="shared" si="245"/>
        <v>0</v>
      </c>
      <c r="AS417" s="9">
        <f t="shared" si="245"/>
        <v>0</v>
      </c>
      <c r="AT417" s="9">
        <f t="shared" si="245"/>
        <v>0</v>
      </c>
      <c r="AU417" s="9">
        <f t="shared" si="245"/>
        <v>0</v>
      </c>
      <c r="AV417" s="8"/>
    </row>
    <row r="418" spans="1:48" ht="17.25" customHeight="1" x14ac:dyDescent="0.25">
      <c r="A418" s="489"/>
      <c r="B418" s="490"/>
      <c r="C418" s="490"/>
      <c r="D418" s="490"/>
      <c r="E418" s="490"/>
      <c r="F418" s="11"/>
      <c r="G418" s="11"/>
      <c r="H418" s="11"/>
      <c r="I418" s="11"/>
      <c r="J418" s="11"/>
      <c r="K418" s="11"/>
      <c r="L418" s="20"/>
      <c r="M418" s="20"/>
      <c r="N418" s="9">
        <f t="shared" ref="N418:T422" si="246">N341+N355+N362+N369+N375+N381+N387+N393+N399+N405</f>
        <v>0</v>
      </c>
      <c r="O418" s="9">
        <f t="shared" si="246"/>
        <v>0</v>
      </c>
      <c r="P418" s="9">
        <f t="shared" si="246"/>
        <v>0</v>
      </c>
      <c r="Q418" s="9">
        <f t="shared" si="246"/>
        <v>0</v>
      </c>
      <c r="R418" s="9">
        <f t="shared" si="246"/>
        <v>0</v>
      </c>
      <c r="S418" s="9">
        <f t="shared" si="246"/>
        <v>0</v>
      </c>
      <c r="T418" s="9">
        <f t="shared" si="246"/>
        <v>0</v>
      </c>
      <c r="U418" s="9">
        <f t="shared" si="244"/>
        <v>0</v>
      </c>
      <c r="V418" s="16" t="s">
        <v>8</v>
      </c>
      <c r="W418" s="94">
        <f t="shared" ref="W418:AU418" si="247">W341+W355+W362+W369+W375+W381+W387+W393+W399+W405</f>
        <v>0</v>
      </c>
      <c r="X418" s="9">
        <f t="shared" si="247"/>
        <v>0</v>
      </c>
      <c r="Y418" s="9">
        <f t="shared" si="247"/>
        <v>0</v>
      </c>
      <c r="Z418" s="9">
        <f t="shared" si="247"/>
        <v>0</v>
      </c>
      <c r="AA418" s="9">
        <f t="shared" si="247"/>
        <v>0</v>
      </c>
      <c r="AB418" s="9">
        <f t="shared" si="247"/>
        <v>0</v>
      </c>
      <c r="AC418" s="9">
        <f t="shared" si="247"/>
        <v>0</v>
      </c>
      <c r="AD418" s="9">
        <f t="shared" si="247"/>
        <v>0</v>
      </c>
      <c r="AE418" s="9">
        <f t="shared" si="247"/>
        <v>0</v>
      </c>
      <c r="AF418" s="9">
        <f t="shared" si="247"/>
        <v>0</v>
      </c>
      <c r="AG418" s="9">
        <f t="shared" si="247"/>
        <v>0</v>
      </c>
      <c r="AH418" s="9">
        <f t="shared" si="247"/>
        <v>0</v>
      </c>
      <c r="AI418" s="9">
        <f t="shared" si="247"/>
        <v>0</v>
      </c>
      <c r="AJ418" s="9">
        <f t="shared" si="247"/>
        <v>0</v>
      </c>
      <c r="AK418" s="9">
        <f t="shared" si="247"/>
        <v>0</v>
      </c>
      <c r="AL418" s="9">
        <f t="shared" si="247"/>
        <v>0</v>
      </c>
      <c r="AM418" s="9">
        <f t="shared" si="247"/>
        <v>0</v>
      </c>
      <c r="AN418" s="9">
        <f t="shared" si="247"/>
        <v>0</v>
      </c>
      <c r="AO418" s="9">
        <f t="shared" si="247"/>
        <v>0</v>
      </c>
      <c r="AP418" s="9">
        <f t="shared" si="247"/>
        <v>0</v>
      </c>
      <c r="AQ418" s="9">
        <f t="shared" si="247"/>
        <v>0</v>
      </c>
      <c r="AR418" s="9">
        <f t="shared" si="247"/>
        <v>0</v>
      </c>
      <c r="AS418" s="9">
        <f t="shared" si="247"/>
        <v>0</v>
      </c>
      <c r="AT418" s="9">
        <f t="shared" si="247"/>
        <v>0</v>
      </c>
      <c r="AU418" s="9">
        <f t="shared" si="247"/>
        <v>0</v>
      </c>
      <c r="AV418" s="8"/>
    </row>
    <row r="419" spans="1:48" ht="17.25" customHeight="1" x14ac:dyDescent="0.25">
      <c r="A419" s="489"/>
      <c r="B419" s="490"/>
      <c r="C419" s="490"/>
      <c r="D419" s="490"/>
      <c r="E419" s="490"/>
      <c r="F419" s="11"/>
      <c r="G419" s="11"/>
      <c r="H419" s="11"/>
      <c r="I419" s="11"/>
      <c r="J419" s="11"/>
      <c r="K419" s="11"/>
      <c r="L419" s="20"/>
      <c r="M419" s="20"/>
      <c r="N419" s="9">
        <f t="shared" si="246"/>
        <v>0</v>
      </c>
      <c r="O419" s="9">
        <f t="shared" si="246"/>
        <v>0</v>
      </c>
      <c r="P419" s="9">
        <f t="shared" si="246"/>
        <v>0</v>
      </c>
      <c r="Q419" s="9">
        <f t="shared" si="246"/>
        <v>0</v>
      </c>
      <c r="R419" s="9">
        <f t="shared" si="246"/>
        <v>0</v>
      </c>
      <c r="S419" s="9">
        <f t="shared" si="246"/>
        <v>0</v>
      </c>
      <c r="T419" s="9">
        <f t="shared" si="246"/>
        <v>0</v>
      </c>
      <c r="U419" s="9">
        <f t="shared" si="244"/>
        <v>0</v>
      </c>
      <c r="V419" s="13" t="s">
        <v>50</v>
      </c>
      <c r="W419" s="94">
        <f t="shared" ref="W419:AU419" si="248">W342+W356+W363+W370+W376+W382+W388+W394+W400+W406</f>
        <v>0</v>
      </c>
      <c r="X419" s="9">
        <f t="shared" si="248"/>
        <v>0</v>
      </c>
      <c r="Y419" s="9">
        <f t="shared" si="248"/>
        <v>0</v>
      </c>
      <c r="Z419" s="9">
        <f t="shared" si="248"/>
        <v>0</v>
      </c>
      <c r="AA419" s="9">
        <f t="shared" si="248"/>
        <v>0</v>
      </c>
      <c r="AB419" s="9">
        <f t="shared" si="248"/>
        <v>0</v>
      </c>
      <c r="AC419" s="9">
        <f t="shared" si="248"/>
        <v>0</v>
      </c>
      <c r="AD419" s="9">
        <f t="shared" si="248"/>
        <v>0</v>
      </c>
      <c r="AE419" s="9">
        <f t="shared" si="248"/>
        <v>0</v>
      </c>
      <c r="AF419" s="9">
        <f t="shared" si="248"/>
        <v>0</v>
      </c>
      <c r="AG419" s="9">
        <f t="shared" si="248"/>
        <v>0</v>
      </c>
      <c r="AH419" s="9">
        <f t="shared" si="248"/>
        <v>0</v>
      </c>
      <c r="AI419" s="9">
        <f t="shared" si="248"/>
        <v>0</v>
      </c>
      <c r="AJ419" s="9">
        <f t="shared" si="248"/>
        <v>0</v>
      </c>
      <c r="AK419" s="9">
        <f t="shared" si="248"/>
        <v>0</v>
      </c>
      <c r="AL419" s="9">
        <f t="shared" si="248"/>
        <v>0</v>
      </c>
      <c r="AM419" s="9">
        <f t="shared" si="248"/>
        <v>0</v>
      </c>
      <c r="AN419" s="9">
        <f t="shared" si="248"/>
        <v>0</v>
      </c>
      <c r="AO419" s="9">
        <f t="shared" si="248"/>
        <v>0</v>
      </c>
      <c r="AP419" s="9">
        <f t="shared" si="248"/>
        <v>0</v>
      </c>
      <c r="AQ419" s="9">
        <f t="shared" si="248"/>
        <v>0</v>
      </c>
      <c r="AR419" s="9">
        <f t="shared" si="248"/>
        <v>0</v>
      </c>
      <c r="AS419" s="9">
        <f t="shared" si="248"/>
        <v>0</v>
      </c>
      <c r="AT419" s="9">
        <f t="shared" si="248"/>
        <v>0</v>
      </c>
      <c r="AU419" s="9">
        <f t="shared" si="248"/>
        <v>0</v>
      </c>
      <c r="AV419" s="8"/>
    </row>
    <row r="420" spans="1:48" ht="17.25" customHeight="1" x14ac:dyDescent="0.25">
      <c r="A420" s="489"/>
      <c r="B420" s="490"/>
      <c r="C420" s="490"/>
      <c r="D420" s="490"/>
      <c r="E420" s="490"/>
      <c r="F420" s="11"/>
      <c r="G420" s="11"/>
      <c r="H420" s="11"/>
      <c r="I420" s="11"/>
      <c r="J420" s="11"/>
      <c r="K420" s="11"/>
      <c r="L420" s="20"/>
      <c r="M420" s="20"/>
      <c r="N420" s="9">
        <f t="shared" si="246"/>
        <v>0</v>
      </c>
      <c r="O420" s="9">
        <f t="shared" si="246"/>
        <v>0</v>
      </c>
      <c r="P420" s="9">
        <f t="shared" si="246"/>
        <v>0</v>
      </c>
      <c r="Q420" s="9">
        <f t="shared" si="246"/>
        <v>0</v>
      </c>
      <c r="R420" s="9">
        <f t="shared" si="246"/>
        <v>0</v>
      </c>
      <c r="S420" s="9">
        <f t="shared" si="246"/>
        <v>0</v>
      </c>
      <c r="T420" s="9">
        <f t="shared" si="246"/>
        <v>0</v>
      </c>
      <c r="U420" s="9">
        <f t="shared" si="244"/>
        <v>0</v>
      </c>
      <c r="V420" s="13" t="s">
        <v>51</v>
      </c>
      <c r="W420" s="94">
        <f t="shared" ref="W420:AU420" si="249">W343+W357+W364+W371+W377+W383+W389+W395+W401+W407</f>
        <v>0</v>
      </c>
      <c r="X420" s="9">
        <f t="shared" si="249"/>
        <v>0</v>
      </c>
      <c r="Y420" s="9">
        <f t="shared" si="249"/>
        <v>0</v>
      </c>
      <c r="Z420" s="9">
        <f t="shared" si="249"/>
        <v>0</v>
      </c>
      <c r="AA420" s="9">
        <f t="shared" si="249"/>
        <v>0</v>
      </c>
      <c r="AB420" s="9">
        <f t="shared" si="249"/>
        <v>0</v>
      </c>
      <c r="AC420" s="9">
        <f t="shared" si="249"/>
        <v>0</v>
      </c>
      <c r="AD420" s="9">
        <f t="shared" si="249"/>
        <v>0</v>
      </c>
      <c r="AE420" s="9">
        <f t="shared" si="249"/>
        <v>0</v>
      </c>
      <c r="AF420" s="9">
        <f t="shared" si="249"/>
        <v>0</v>
      </c>
      <c r="AG420" s="9">
        <f t="shared" si="249"/>
        <v>0</v>
      </c>
      <c r="AH420" s="9">
        <f t="shared" si="249"/>
        <v>0</v>
      </c>
      <c r="AI420" s="9">
        <f t="shared" si="249"/>
        <v>0</v>
      </c>
      <c r="AJ420" s="9">
        <f t="shared" si="249"/>
        <v>0</v>
      </c>
      <c r="AK420" s="9">
        <f t="shared" si="249"/>
        <v>0</v>
      </c>
      <c r="AL420" s="9">
        <f t="shared" si="249"/>
        <v>0</v>
      </c>
      <c r="AM420" s="9">
        <f t="shared" si="249"/>
        <v>0</v>
      </c>
      <c r="AN420" s="9">
        <f t="shared" si="249"/>
        <v>0</v>
      </c>
      <c r="AO420" s="9">
        <f t="shared" si="249"/>
        <v>0</v>
      </c>
      <c r="AP420" s="9">
        <f t="shared" si="249"/>
        <v>0</v>
      </c>
      <c r="AQ420" s="9">
        <f t="shared" si="249"/>
        <v>0</v>
      </c>
      <c r="AR420" s="9">
        <f t="shared" si="249"/>
        <v>0</v>
      </c>
      <c r="AS420" s="9">
        <f t="shared" si="249"/>
        <v>0</v>
      </c>
      <c r="AT420" s="9">
        <f t="shared" si="249"/>
        <v>0</v>
      </c>
      <c r="AU420" s="9">
        <f t="shared" si="249"/>
        <v>0</v>
      </c>
      <c r="AV420" s="8"/>
    </row>
    <row r="421" spans="1:48" ht="17.25" customHeight="1" x14ac:dyDescent="0.25">
      <c r="A421" s="18"/>
      <c r="B421" s="19"/>
      <c r="C421" s="19"/>
      <c r="D421" s="19"/>
      <c r="E421" s="19"/>
      <c r="F421" s="11"/>
      <c r="G421" s="11"/>
      <c r="H421" s="11"/>
      <c r="I421" s="11"/>
      <c r="J421" s="11"/>
      <c r="K421" s="11"/>
      <c r="L421" s="20"/>
      <c r="M421" s="20"/>
      <c r="N421" s="9">
        <f t="shared" si="246"/>
        <v>0</v>
      </c>
      <c r="O421" s="9">
        <f t="shared" si="246"/>
        <v>0</v>
      </c>
      <c r="P421" s="9">
        <f t="shared" si="246"/>
        <v>0</v>
      </c>
      <c r="Q421" s="9">
        <f t="shared" si="246"/>
        <v>0</v>
      </c>
      <c r="R421" s="9">
        <f t="shared" si="246"/>
        <v>0</v>
      </c>
      <c r="S421" s="9">
        <f t="shared" si="246"/>
        <v>0</v>
      </c>
      <c r="T421" s="9">
        <f t="shared" si="246"/>
        <v>0</v>
      </c>
      <c r="U421" s="9">
        <f t="shared" si="244"/>
        <v>0</v>
      </c>
      <c r="V421" s="13" t="s">
        <v>52</v>
      </c>
      <c r="W421" s="94">
        <f t="shared" ref="W421:AU421" si="250">W344+W358+W365+W372+W378+W384+W390+W396+W402+W408</f>
        <v>0</v>
      </c>
      <c r="X421" s="9">
        <f t="shared" si="250"/>
        <v>0</v>
      </c>
      <c r="Y421" s="9">
        <f t="shared" si="250"/>
        <v>0</v>
      </c>
      <c r="Z421" s="9">
        <f t="shared" si="250"/>
        <v>0</v>
      </c>
      <c r="AA421" s="9">
        <f t="shared" si="250"/>
        <v>0</v>
      </c>
      <c r="AB421" s="9">
        <f t="shared" si="250"/>
        <v>0</v>
      </c>
      <c r="AC421" s="9">
        <f t="shared" si="250"/>
        <v>0</v>
      </c>
      <c r="AD421" s="9">
        <f t="shared" si="250"/>
        <v>0</v>
      </c>
      <c r="AE421" s="9">
        <f t="shared" si="250"/>
        <v>0</v>
      </c>
      <c r="AF421" s="9">
        <f t="shared" si="250"/>
        <v>0</v>
      </c>
      <c r="AG421" s="9">
        <f t="shared" si="250"/>
        <v>0</v>
      </c>
      <c r="AH421" s="9">
        <f t="shared" si="250"/>
        <v>0</v>
      </c>
      <c r="AI421" s="9">
        <f t="shared" si="250"/>
        <v>0</v>
      </c>
      <c r="AJ421" s="9">
        <f t="shared" si="250"/>
        <v>0</v>
      </c>
      <c r="AK421" s="9">
        <f t="shared" si="250"/>
        <v>0</v>
      </c>
      <c r="AL421" s="9">
        <f t="shared" si="250"/>
        <v>0</v>
      </c>
      <c r="AM421" s="9">
        <f t="shared" si="250"/>
        <v>0</v>
      </c>
      <c r="AN421" s="9">
        <f t="shared" si="250"/>
        <v>0</v>
      </c>
      <c r="AO421" s="9">
        <f t="shared" si="250"/>
        <v>0</v>
      </c>
      <c r="AP421" s="9">
        <f t="shared" si="250"/>
        <v>0</v>
      </c>
      <c r="AQ421" s="9">
        <f t="shared" si="250"/>
        <v>0</v>
      </c>
      <c r="AR421" s="9">
        <f t="shared" si="250"/>
        <v>0</v>
      </c>
      <c r="AS421" s="9">
        <f t="shared" si="250"/>
        <v>0</v>
      </c>
      <c r="AT421" s="9">
        <f t="shared" si="250"/>
        <v>0</v>
      </c>
      <c r="AU421" s="9">
        <f t="shared" si="250"/>
        <v>0</v>
      </c>
      <c r="AV421" s="8"/>
    </row>
    <row r="422" spans="1:48" ht="17.25" customHeight="1" x14ac:dyDescent="0.25">
      <c r="A422" s="489"/>
      <c r="B422" s="490"/>
      <c r="C422" s="490"/>
      <c r="D422" s="490"/>
      <c r="E422" s="490"/>
      <c r="F422" s="11"/>
      <c r="G422" s="11"/>
      <c r="H422" s="11"/>
      <c r="I422" s="11"/>
      <c r="J422" s="11"/>
      <c r="K422" s="11"/>
      <c r="L422" s="9">
        <f>L340+L354+L360+L367+L374+L380+L386+L392+L398+L404</f>
        <v>124.94346999999999</v>
      </c>
      <c r="M422" s="9">
        <f>M340+M354+M360+M367+M374+M380+M386+M392+M398+M404</f>
        <v>13.81809</v>
      </c>
      <c r="N422" s="152">
        <f t="shared" si="246"/>
        <v>23.058620000000001</v>
      </c>
      <c r="O422" s="152">
        <f t="shared" si="246"/>
        <v>37.895569999999999</v>
      </c>
      <c r="P422" s="152">
        <f t="shared" si="246"/>
        <v>23.759620000000002</v>
      </c>
      <c r="Q422" s="152">
        <f t="shared" si="246"/>
        <v>25.591840000000005</v>
      </c>
      <c r="R422" s="152">
        <f t="shared" si="246"/>
        <v>13.81809</v>
      </c>
      <c r="S422" s="152">
        <f t="shared" si="246"/>
        <v>0</v>
      </c>
      <c r="T422" s="152">
        <f t="shared" si="246"/>
        <v>0</v>
      </c>
      <c r="U422" s="153">
        <f t="shared" si="244"/>
        <v>124.12374</v>
      </c>
      <c r="V422" s="153" t="s">
        <v>11</v>
      </c>
      <c r="W422" s="364">
        <f t="shared" ref="W422:AU422" si="251">W345+W359+W366+W373+W379+W385+W391+W397+W403+W409</f>
        <v>13818</v>
      </c>
      <c r="X422" s="152">
        <f t="shared" si="251"/>
        <v>6162.0245900000009</v>
      </c>
      <c r="Y422" s="152">
        <f t="shared" si="251"/>
        <v>0</v>
      </c>
      <c r="Z422" s="152">
        <f t="shared" si="251"/>
        <v>0</v>
      </c>
      <c r="AA422" s="152">
        <f t="shared" si="251"/>
        <v>6162.0245900000009</v>
      </c>
      <c r="AB422" s="152">
        <f t="shared" si="251"/>
        <v>6162.0245900000009</v>
      </c>
      <c r="AC422" s="152">
        <f t="shared" si="251"/>
        <v>0</v>
      </c>
      <c r="AD422" s="152">
        <f t="shared" si="251"/>
        <v>0</v>
      </c>
      <c r="AE422" s="152">
        <f t="shared" si="251"/>
        <v>0</v>
      </c>
      <c r="AF422" s="152">
        <f t="shared" si="251"/>
        <v>0</v>
      </c>
      <c r="AG422" s="152">
        <f t="shared" si="251"/>
        <v>6162.0245899999991</v>
      </c>
      <c r="AH422" s="152">
        <f t="shared" si="251"/>
        <v>0</v>
      </c>
      <c r="AI422" s="152">
        <f t="shared" si="251"/>
        <v>6162.0245899999991</v>
      </c>
      <c r="AJ422" s="152">
        <f t="shared" si="251"/>
        <v>0</v>
      </c>
      <c r="AK422" s="152">
        <f t="shared" si="251"/>
        <v>0</v>
      </c>
      <c r="AL422" s="152">
        <f t="shared" si="251"/>
        <v>0</v>
      </c>
      <c r="AM422" s="152">
        <f t="shared" si="251"/>
        <v>0</v>
      </c>
      <c r="AN422" s="152">
        <f t="shared" si="251"/>
        <v>0</v>
      </c>
      <c r="AO422" s="152">
        <f t="shared" si="251"/>
        <v>0</v>
      </c>
      <c r="AP422" s="152">
        <f t="shared" si="251"/>
        <v>0</v>
      </c>
      <c r="AQ422" s="152">
        <f t="shared" si="251"/>
        <v>0</v>
      </c>
      <c r="AR422" s="152">
        <f t="shared" si="251"/>
        <v>0</v>
      </c>
      <c r="AS422" s="152">
        <f t="shared" si="251"/>
        <v>0</v>
      </c>
      <c r="AT422" s="152">
        <f t="shared" si="251"/>
        <v>0</v>
      </c>
      <c r="AU422" s="152">
        <f t="shared" si="251"/>
        <v>0</v>
      </c>
      <c r="AV422" s="161"/>
    </row>
    <row r="423" spans="1:48" ht="15.75" customHeight="1" x14ac:dyDescent="0.25">
      <c r="A423" s="406" t="s">
        <v>876</v>
      </c>
      <c r="B423" s="407"/>
      <c r="C423" s="407"/>
      <c r="D423" s="407"/>
      <c r="E423" s="407"/>
      <c r="F423" s="407"/>
      <c r="G423" s="407"/>
      <c r="H423" s="407"/>
      <c r="I423" s="407"/>
      <c r="J423" s="407"/>
      <c r="K423" s="407"/>
      <c r="L423" s="407"/>
      <c r="M423" s="407"/>
      <c r="N423" s="407"/>
      <c r="O423" s="407"/>
      <c r="P423" s="407"/>
      <c r="Q423" s="407"/>
      <c r="R423" s="407"/>
      <c r="S423" s="407"/>
      <c r="T423" s="407"/>
      <c r="U423" s="407"/>
      <c r="V423" s="407"/>
      <c r="W423" s="624"/>
      <c r="X423" s="624"/>
      <c r="Y423" s="624"/>
      <c r="Z423" s="624"/>
      <c r="AA423" s="624"/>
      <c r="AB423" s="624"/>
      <c r="AC423" s="624"/>
      <c r="AD423" s="624"/>
      <c r="AE423" s="624"/>
      <c r="AF423" s="624"/>
      <c r="AG423" s="624"/>
      <c r="AH423" s="624"/>
      <c r="AI423" s="624"/>
      <c r="AJ423" s="624"/>
      <c r="AK423" s="624"/>
      <c r="AL423" s="624"/>
      <c r="AM423" s="624"/>
      <c r="AN423" s="624"/>
      <c r="AO423" s="624"/>
      <c r="AP423" s="624"/>
      <c r="AQ423" s="624"/>
      <c r="AR423" s="624"/>
      <c r="AS423" s="624"/>
      <c r="AT423" s="624"/>
      <c r="AU423" s="624"/>
      <c r="AV423" s="625"/>
    </row>
    <row r="424" spans="1:48" ht="15.75" customHeight="1" x14ac:dyDescent="0.25">
      <c r="A424" s="414" t="s">
        <v>184</v>
      </c>
      <c r="B424" s="415"/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  <c r="U424" s="415"/>
      <c r="V424" s="415"/>
      <c r="W424" s="622"/>
      <c r="X424" s="622"/>
      <c r="Y424" s="622"/>
      <c r="Z424" s="622"/>
      <c r="AA424" s="622"/>
      <c r="AB424" s="622"/>
      <c r="AC424" s="622"/>
      <c r="AD424" s="622"/>
      <c r="AE424" s="622"/>
      <c r="AF424" s="622"/>
      <c r="AG424" s="622"/>
      <c r="AH424" s="622"/>
      <c r="AI424" s="622"/>
      <c r="AJ424" s="622"/>
      <c r="AK424" s="622"/>
      <c r="AL424" s="622"/>
      <c r="AM424" s="622"/>
      <c r="AN424" s="622"/>
      <c r="AO424" s="622"/>
      <c r="AP424" s="622"/>
      <c r="AQ424" s="622"/>
      <c r="AR424" s="622"/>
      <c r="AS424" s="622"/>
      <c r="AT424" s="622"/>
      <c r="AU424" s="622"/>
      <c r="AV424" s="623"/>
    </row>
    <row r="425" spans="1:48" ht="19.5" customHeight="1" x14ac:dyDescent="0.25">
      <c r="A425" s="472"/>
      <c r="B425" s="421" t="s">
        <v>256</v>
      </c>
      <c r="C425" s="422" t="s">
        <v>355</v>
      </c>
      <c r="D425" s="421" t="s">
        <v>275</v>
      </c>
      <c r="E425" s="421" t="s">
        <v>282</v>
      </c>
      <c r="F425" s="6" t="s">
        <v>18</v>
      </c>
      <c r="G425" s="6" t="s">
        <v>20</v>
      </c>
      <c r="H425" s="6" t="s">
        <v>296</v>
      </c>
      <c r="I425" s="6" t="s">
        <v>296</v>
      </c>
      <c r="J425" s="464">
        <v>2020</v>
      </c>
      <c r="K425" s="464">
        <v>2023</v>
      </c>
      <c r="L425" s="462">
        <v>7.6970000000000001</v>
      </c>
      <c r="M425" s="462">
        <f>R432+S432+T432</f>
        <v>0</v>
      </c>
      <c r="N425" s="5">
        <v>0</v>
      </c>
      <c r="O425" s="5">
        <v>0.98</v>
      </c>
      <c r="P425" s="5">
        <v>4.6224800000000004</v>
      </c>
      <c r="Q425" s="5">
        <v>0.42048000000000002</v>
      </c>
      <c r="R425" s="5">
        <v>0</v>
      </c>
      <c r="S425" s="5">
        <v>0</v>
      </c>
      <c r="T425" s="5">
        <v>0</v>
      </c>
      <c r="U425" s="5">
        <f t="shared" ref="U425:U432" si="252">SUM(N425:T425)</f>
        <v>6.0229600000000003</v>
      </c>
      <c r="V425" s="7" t="s">
        <v>3</v>
      </c>
      <c r="W425" s="94">
        <v>0</v>
      </c>
      <c r="X425" s="9">
        <f>SUM(X426:X427)</f>
        <v>6565.1635800000004</v>
      </c>
      <c r="Y425" s="9">
        <f t="shared" ref="Y425:AR425" si="253">SUM(Y426:Y427)</f>
        <v>0</v>
      </c>
      <c r="Z425" s="9">
        <f t="shared" si="253"/>
        <v>2271.3240000000001</v>
      </c>
      <c r="AA425" s="9">
        <f>AB425</f>
        <v>4293.8395799999998</v>
      </c>
      <c r="AB425" s="9">
        <f t="shared" si="253"/>
        <v>4293.8395799999998</v>
      </c>
      <c r="AC425" s="9">
        <f t="shared" si="253"/>
        <v>0</v>
      </c>
      <c r="AD425" s="9">
        <f t="shared" si="253"/>
        <v>0</v>
      </c>
      <c r="AE425" s="9">
        <f t="shared" si="253"/>
        <v>0</v>
      </c>
      <c r="AF425" s="9">
        <f t="shared" si="253"/>
        <v>0</v>
      </c>
      <c r="AG425" s="9">
        <f t="shared" si="253"/>
        <v>6589.8635800000002</v>
      </c>
      <c r="AH425" s="9">
        <f t="shared" si="253"/>
        <v>2296.0239999999999</v>
      </c>
      <c r="AI425" s="9">
        <f t="shared" si="253"/>
        <v>4293.8395799999998</v>
      </c>
      <c r="AJ425" s="9">
        <f t="shared" si="253"/>
        <v>0</v>
      </c>
      <c r="AK425" s="9">
        <f t="shared" si="253"/>
        <v>0</v>
      </c>
      <c r="AL425" s="9">
        <f t="shared" si="253"/>
        <v>0</v>
      </c>
      <c r="AM425" s="9">
        <f t="shared" si="253"/>
        <v>0</v>
      </c>
      <c r="AN425" s="9">
        <f t="shared" si="253"/>
        <v>0</v>
      </c>
      <c r="AO425" s="9">
        <f t="shared" si="253"/>
        <v>0</v>
      </c>
      <c r="AP425" s="9">
        <f t="shared" si="253"/>
        <v>0</v>
      </c>
      <c r="AQ425" s="9">
        <f t="shared" si="253"/>
        <v>0</v>
      </c>
      <c r="AR425" s="9">
        <f t="shared" si="253"/>
        <v>0</v>
      </c>
      <c r="AS425" s="9">
        <v>0</v>
      </c>
      <c r="AT425" s="9">
        <v>0</v>
      </c>
      <c r="AU425" s="5">
        <v>0</v>
      </c>
      <c r="AV425" s="8"/>
    </row>
    <row r="426" spans="1:48" s="276" customFormat="1" ht="24" hidden="1" customHeight="1" x14ac:dyDescent="0.2">
      <c r="A426" s="473"/>
      <c r="B426" s="421"/>
      <c r="C426" s="422"/>
      <c r="D426" s="421"/>
      <c r="E426" s="421"/>
      <c r="F426" s="273"/>
      <c r="G426" s="273"/>
      <c r="H426" s="273"/>
      <c r="I426" s="273"/>
      <c r="J426" s="464"/>
      <c r="K426" s="464"/>
      <c r="L426" s="462"/>
      <c r="M426" s="462"/>
      <c r="N426" s="274"/>
      <c r="O426" s="274"/>
      <c r="P426" s="274"/>
      <c r="Q426" s="274"/>
      <c r="R426" s="274"/>
      <c r="S426" s="274"/>
      <c r="T426" s="274"/>
      <c r="U426" s="274"/>
      <c r="V426" s="280" t="s">
        <v>1027</v>
      </c>
      <c r="W426" s="275"/>
      <c r="X426" s="274"/>
      <c r="Y426" s="274"/>
      <c r="Z426" s="274"/>
      <c r="AA426" s="274"/>
      <c r="AB426" s="274"/>
      <c r="AC426" s="274"/>
      <c r="AD426" s="274"/>
      <c r="AE426" s="274"/>
      <c r="AF426" s="274"/>
      <c r="AG426" s="274">
        <f>AH426</f>
        <v>24.7</v>
      </c>
      <c r="AH426" s="274">
        <v>24.7</v>
      </c>
      <c r="AI426" s="274"/>
      <c r="AJ426" s="274"/>
      <c r="AK426" s="274"/>
      <c r="AL426" s="274"/>
      <c r="AM426" s="274"/>
      <c r="AN426" s="274"/>
      <c r="AO426" s="274"/>
      <c r="AP426" s="274"/>
      <c r="AQ426" s="274"/>
      <c r="AR426" s="274"/>
      <c r="AS426" s="274"/>
      <c r="AT426" s="274"/>
      <c r="AU426" s="274"/>
      <c r="AV426" s="348"/>
    </row>
    <row r="427" spans="1:48" s="276" customFormat="1" ht="24" hidden="1" customHeight="1" x14ac:dyDescent="0.2">
      <c r="A427" s="473"/>
      <c r="B427" s="421"/>
      <c r="C427" s="422"/>
      <c r="D427" s="421"/>
      <c r="E427" s="421"/>
      <c r="F427" s="273"/>
      <c r="G427" s="273"/>
      <c r="H427" s="273"/>
      <c r="I427" s="273"/>
      <c r="J427" s="464"/>
      <c r="K427" s="464"/>
      <c r="L427" s="462"/>
      <c r="M427" s="462"/>
      <c r="N427" s="274"/>
      <c r="O427" s="274"/>
      <c r="P427" s="274"/>
      <c r="Q427" s="274"/>
      <c r="R427" s="274"/>
      <c r="S427" s="274"/>
      <c r="T427" s="274"/>
      <c r="U427" s="274"/>
      <c r="V427" s="280" t="s">
        <v>1038</v>
      </c>
      <c r="W427" s="275"/>
      <c r="X427" s="278">
        <f>Z427+AB427</f>
        <v>6565.1635800000004</v>
      </c>
      <c r="Y427" s="278"/>
      <c r="Z427" s="278">
        <v>2271.3240000000001</v>
      </c>
      <c r="AA427" s="278"/>
      <c r="AB427" s="278">
        <v>4293.8395799999998</v>
      </c>
      <c r="AC427" s="278"/>
      <c r="AD427" s="278"/>
      <c r="AE427" s="278"/>
      <c r="AF427" s="278"/>
      <c r="AG427" s="278">
        <f>AH427+AI427</f>
        <v>6565.1635800000004</v>
      </c>
      <c r="AH427" s="278">
        <v>2271.3240000000001</v>
      </c>
      <c r="AI427" s="278">
        <v>4293.8395799999998</v>
      </c>
      <c r="AJ427" s="278"/>
      <c r="AK427" s="278"/>
      <c r="AL427" s="278"/>
      <c r="AM427" s="278"/>
      <c r="AN427" s="278"/>
      <c r="AO427" s="278"/>
      <c r="AP427" s="278"/>
      <c r="AQ427" s="278"/>
      <c r="AR427" s="274"/>
      <c r="AS427" s="274"/>
      <c r="AT427" s="274"/>
      <c r="AU427" s="274"/>
      <c r="AV427" s="348"/>
    </row>
    <row r="428" spans="1:48" ht="19.5" customHeight="1" x14ac:dyDescent="0.25">
      <c r="A428" s="473"/>
      <c r="B428" s="421"/>
      <c r="C428" s="422"/>
      <c r="D428" s="421"/>
      <c r="E428" s="421"/>
      <c r="F428" s="6" t="s">
        <v>19</v>
      </c>
      <c r="G428" s="6" t="s">
        <v>22</v>
      </c>
      <c r="H428" s="6" t="s">
        <v>296</v>
      </c>
      <c r="I428" s="6" t="s">
        <v>296</v>
      </c>
      <c r="J428" s="464"/>
      <c r="K428" s="464"/>
      <c r="L428" s="462"/>
      <c r="M428" s="462"/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f t="shared" si="252"/>
        <v>0</v>
      </c>
      <c r="V428" s="5" t="s">
        <v>8</v>
      </c>
      <c r="W428" s="94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8"/>
    </row>
    <row r="429" spans="1:48" ht="19.5" customHeight="1" x14ac:dyDescent="0.25">
      <c r="A429" s="473"/>
      <c r="B429" s="421"/>
      <c r="C429" s="422"/>
      <c r="D429" s="421"/>
      <c r="E429" s="421"/>
      <c r="F429" s="423" t="s">
        <v>39</v>
      </c>
      <c r="G429" s="423" t="s">
        <v>21</v>
      </c>
      <c r="H429" s="423" t="s">
        <v>296</v>
      </c>
      <c r="I429" s="423" t="s">
        <v>296</v>
      </c>
      <c r="J429" s="464"/>
      <c r="K429" s="464"/>
      <c r="L429" s="462"/>
      <c r="M429" s="462"/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f t="shared" si="252"/>
        <v>0</v>
      </c>
      <c r="V429" s="7" t="s">
        <v>50</v>
      </c>
      <c r="W429" s="94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8"/>
    </row>
    <row r="430" spans="1:48" ht="19.5" customHeight="1" x14ac:dyDescent="0.25">
      <c r="A430" s="473"/>
      <c r="B430" s="421"/>
      <c r="C430" s="422"/>
      <c r="D430" s="421"/>
      <c r="E430" s="421"/>
      <c r="F430" s="423"/>
      <c r="G430" s="423"/>
      <c r="H430" s="423"/>
      <c r="I430" s="423"/>
      <c r="J430" s="464"/>
      <c r="K430" s="464"/>
      <c r="L430" s="462"/>
      <c r="M430" s="462"/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f t="shared" si="252"/>
        <v>0</v>
      </c>
      <c r="V430" s="7" t="s">
        <v>51</v>
      </c>
      <c r="W430" s="94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8"/>
    </row>
    <row r="431" spans="1:48" ht="18" customHeight="1" x14ac:dyDescent="0.25">
      <c r="A431" s="473"/>
      <c r="B431" s="421"/>
      <c r="C431" s="422"/>
      <c r="D431" s="421"/>
      <c r="E431" s="421"/>
      <c r="F431" s="423"/>
      <c r="G431" s="423"/>
      <c r="H431" s="423"/>
      <c r="I431" s="423"/>
      <c r="J431" s="464"/>
      <c r="K431" s="464"/>
      <c r="L431" s="462"/>
      <c r="M431" s="462"/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f t="shared" si="252"/>
        <v>0</v>
      </c>
      <c r="V431" s="7" t="s">
        <v>52</v>
      </c>
      <c r="W431" s="94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8"/>
    </row>
    <row r="432" spans="1:48" ht="17.25" customHeight="1" x14ac:dyDescent="0.25">
      <c r="A432" s="474"/>
      <c r="B432" s="421"/>
      <c r="C432" s="422"/>
      <c r="D432" s="421"/>
      <c r="E432" s="421"/>
      <c r="F432" s="423"/>
      <c r="G432" s="423"/>
      <c r="H432" s="423"/>
      <c r="I432" s="423"/>
      <c r="J432" s="464"/>
      <c r="K432" s="464"/>
      <c r="L432" s="462"/>
      <c r="M432" s="462"/>
      <c r="N432" s="152">
        <f t="shared" ref="N432:T432" si="254">SUM(N425:N431)</f>
        <v>0</v>
      </c>
      <c r="O432" s="152">
        <f t="shared" si="254"/>
        <v>0.98</v>
      </c>
      <c r="P432" s="152">
        <f t="shared" si="254"/>
        <v>4.6224800000000004</v>
      </c>
      <c r="Q432" s="152">
        <f t="shared" si="254"/>
        <v>0.42048000000000002</v>
      </c>
      <c r="R432" s="152">
        <f t="shared" si="254"/>
        <v>0</v>
      </c>
      <c r="S432" s="152">
        <f t="shared" si="254"/>
        <v>0</v>
      </c>
      <c r="T432" s="152">
        <f t="shared" si="254"/>
        <v>0</v>
      </c>
      <c r="U432" s="153">
        <f t="shared" si="252"/>
        <v>6.0229600000000003</v>
      </c>
      <c r="V432" s="153" t="s">
        <v>11</v>
      </c>
      <c r="W432" s="364">
        <f t="shared" ref="W432" si="255">SUM(W425:W431)</f>
        <v>0</v>
      </c>
      <c r="X432" s="364">
        <f t="shared" ref="X432:AF432" si="256">X425</f>
        <v>6565.1635800000004</v>
      </c>
      <c r="Y432" s="364">
        <f t="shared" si="256"/>
        <v>0</v>
      </c>
      <c r="Z432" s="364">
        <f t="shared" si="256"/>
        <v>2271.3240000000001</v>
      </c>
      <c r="AA432" s="152">
        <f t="shared" si="256"/>
        <v>4293.8395799999998</v>
      </c>
      <c r="AB432" s="364">
        <f t="shared" si="256"/>
        <v>4293.8395799999998</v>
      </c>
      <c r="AC432" s="152">
        <f t="shared" si="256"/>
        <v>0</v>
      </c>
      <c r="AD432" s="152">
        <f t="shared" si="256"/>
        <v>0</v>
      </c>
      <c r="AE432" s="152">
        <f t="shared" si="256"/>
        <v>0</v>
      </c>
      <c r="AF432" s="152">
        <f t="shared" si="256"/>
        <v>0</v>
      </c>
      <c r="AG432" s="364">
        <f>AG425</f>
        <v>6589.8635800000002</v>
      </c>
      <c r="AH432" s="364">
        <f>AH425</f>
        <v>2296.0239999999999</v>
      </c>
      <c r="AI432" s="152">
        <f t="shared" ref="AI432:AU432" si="257">SUM(AI425:AI431)</f>
        <v>8587.6791599999997</v>
      </c>
      <c r="AJ432" s="152">
        <f t="shared" si="257"/>
        <v>0</v>
      </c>
      <c r="AK432" s="152">
        <f t="shared" si="257"/>
        <v>0</v>
      </c>
      <c r="AL432" s="364">
        <f t="shared" si="257"/>
        <v>0</v>
      </c>
      <c r="AM432" s="152">
        <f t="shared" si="257"/>
        <v>0</v>
      </c>
      <c r="AN432" s="152">
        <f t="shared" si="257"/>
        <v>0</v>
      </c>
      <c r="AO432" s="152">
        <f t="shared" si="257"/>
        <v>0</v>
      </c>
      <c r="AP432" s="152">
        <f t="shared" si="257"/>
        <v>0</v>
      </c>
      <c r="AQ432" s="152">
        <f t="shared" si="257"/>
        <v>0</v>
      </c>
      <c r="AR432" s="152">
        <f t="shared" si="257"/>
        <v>0</v>
      </c>
      <c r="AS432" s="152">
        <f t="shared" si="257"/>
        <v>0</v>
      </c>
      <c r="AT432" s="152">
        <f t="shared" si="257"/>
        <v>0</v>
      </c>
      <c r="AU432" s="152">
        <f t="shared" si="257"/>
        <v>0</v>
      </c>
      <c r="AV432" s="161"/>
    </row>
    <row r="433" spans="1:48" ht="15.75" customHeight="1" x14ac:dyDescent="0.25">
      <c r="A433" s="494" t="s">
        <v>185</v>
      </c>
      <c r="B433" s="494"/>
      <c r="C433" s="494"/>
      <c r="D433" s="494"/>
      <c r="E433" s="494"/>
      <c r="F433" s="494"/>
      <c r="G433" s="494"/>
      <c r="H433" s="494"/>
      <c r="I433" s="494"/>
      <c r="J433" s="494"/>
      <c r="K433" s="494"/>
      <c r="L433" s="494"/>
      <c r="M433" s="494"/>
      <c r="N433" s="494"/>
      <c r="O433" s="494"/>
      <c r="P433" s="494"/>
      <c r="Q433" s="494"/>
      <c r="R433" s="494"/>
      <c r="S433" s="494"/>
      <c r="T433" s="494"/>
      <c r="U433" s="494"/>
      <c r="V433" s="494"/>
      <c r="W433" s="365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</row>
    <row r="434" spans="1:48" ht="29.25" customHeight="1" x14ac:dyDescent="0.25">
      <c r="A434" s="495" t="s">
        <v>65</v>
      </c>
      <c r="B434" s="495"/>
      <c r="C434" s="495"/>
      <c r="D434" s="495"/>
      <c r="E434" s="495"/>
      <c r="F434" s="495"/>
      <c r="G434" s="495"/>
      <c r="H434" s="495"/>
      <c r="I434" s="495"/>
      <c r="J434" s="495"/>
      <c r="K434" s="495"/>
      <c r="L434" s="495"/>
      <c r="M434" s="495"/>
      <c r="N434" s="495"/>
      <c r="O434" s="495"/>
      <c r="P434" s="495"/>
      <c r="Q434" s="495"/>
      <c r="R434" s="495"/>
      <c r="S434" s="495"/>
      <c r="T434" s="495"/>
      <c r="U434" s="495"/>
      <c r="V434" s="495"/>
      <c r="W434" s="365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</row>
    <row r="435" spans="1:48" ht="15.75" customHeight="1" x14ac:dyDescent="0.25">
      <c r="A435" s="494" t="s">
        <v>186</v>
      </c>
      <c r="B435" s="494"/>
      <c r="C435" s="494"/>
      <c r="D435" s="494"/>
      <c r="E435" s="494"/>
      <c r="F435" s="494"/>
      <c r="G435" s="494"/>
      <c r="H435" s="494"/>
      <c r="I435" s="494"/>
      <c r="J435" s="494"/>
      <c r="K435" s="494"/>
      <c r="L435" s="494"/>
      <c r="M435" s="494"/>
      <c r="N435" s="494"/>
      <c r="O435" s="494"/>
      <c r="P435" s="494"/>
      <c r="Q435" s="494"/>
      <c r="R435" s="494"/>
      <c r="S435" s="494"/>
      <c r="T435" s="494"/>
      <c r="U435" s="494"/>
      <c r="V435" s="494"/>
      <c r="W435" s="365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</row>
    <row r="436" spans="1:48" ht="29.25" customHeight="1" x14ac:dyDescent="0.25">
      <c r="A436" s="495" t="s">
        <v>65</v>
      </c>
      <c r="B436" s="495"/>
      <c r="C436" s="495"/>
      <c r="D436" s="495"/>
      <c r="E436" s="495"/>
      <c r="F436" s="495"/>
      <c r="G436" s="495"/>
      <c r="H436" s="495"/>
      <c r="I436" s="495"/>
      <c r="J436" s="495"/>
      <c r="K436" s="495"/>
      <c r="L436" s="495"/>
      <c r="M436" s="495"/>
      <c r="N436" s="495"/>
      <c r="O436" s="495"/>
      <c r="P436" s="495"/>
      <c r="Q436" s="495"/>
      <c r="R436" s="495"/>
      <c r="S436" s="495"/>
      <c r="T436" s="495"/>
      <c r="U436" s="495"/>
      <c r="V436" s="495"/>
      <c r="W436" s="365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</row>
    <row r="437" spans="1:48" ht="15.75" customHeight="1" x14ac:dyDescent="0.25">
      <c r="A437" s="494" t="s">
        <v>187</v>
      </c>
      <c r="B437" s="494"/>
      <c r="C437" s="494"/>
      <c r="D437" s="494"/>
      <c r="E437" s="494"/>
      <c r="F437" s="494"/>
      <c r="G437" s="494"/>
      <c r="H437" s="494"/>
      <c r="I437" s="494"/>
      <c r="J437" s="494"/>
      <c r="K437" s="494"/>
      <c r="L437" s="494"/>
      <c r="M437" s="494"/>
      <c r="N437" s="494"/>
      <c r="O437" s="494"/>
      <c r="P437" s="494"/>
      <c r="Q437" s="494"/>
      <c r="R437" s="494"/>
      <c r="S437" s="494"/>
      <c r="T437" s="494"/>
      <c r="U437" s="494"/>
      <c r="V437" s="494"/>
      <c r="W437" s="365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</row>
    <row r="438" spans="1:48" ht="29.25" customHeight="1" x14ac:dyDescent="0.25">
      <c r="A438" s="495" t="s">
        <v>65</v>
      </c>
      <c r="B438" s="495"/>
      <c r="C438" s="495"/>
      <c r="D438" s="495"/>
      <c r="E438" s="495"/>
      <c r="F438" s="495"/>
      <c r="G438" s="495"/>
      <c r="H438" s="495"/>
      <c r="I438" s="495"/>
      <c r="J438" s="495"/>
      <c r="K438" s="495"/>
      <c r="L438" s="495"/>
      <c r="M438" s="495"/>
      <c r="N438" s="495"/>
      <c r="O438" s="495"/>
      <c r="P438" s="495"/>
      <c r="Q438" s="495"/>
      <c r="R438" s="495"/>
      <c r="S438" s="495"/>
      <c r="T438" s="495"/>
      <c r="U438" s="495"/>
      <c r="V438" s="495"/>
      <c r="W438" s="365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</row>
    <row r="439" spans="1:48" ht="19.5" customHeight="1" x14ac:dyDescent="0.25">
      <c r="A439" s="496" t="s">
        <v>47</v>
      </c>
      <c r="B439" s="496"/>
      <c r="C439" s="496"/>
      <c r="D439" s="496"/>
      <c r="E439" s="496"/>
      <c r="F439" s="496"/>
      <c r="G439" s="496"/>
      <c r="H439" s="496"/>
      <c r="I439" s="496"/>
      <c r="J439" s="496"/>
      <c r="K439" s="496"/>
      <c r="L439" s="496"/>
      <c r="M439" s="496"/>
      <c r="N439" s="4"/>
      <c r="O439" s="4"/>
      <c r="P439" s="4"/>
      <c r="Q439" s="4"/>
      <c r="R439" s="4"/>
      <c r="S439" s="4"/>
      <c r="T439" s="4"/>
      <c r="U439" s="5"/>
      <c r="V439" s="5"/>
      <c r="W439" s="192"/>
      <c r="X439" s="4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</row>
    <row r="440" spans="1:48" ht="17.25" customHeight="1" x14ac:dyDescent="0.25">
      <c r="A440" s="489"/>
      <c r="B440" s="490"/>
      <c r="C440" s="490"/>
      <c r="D440" s="490"/>
      <c r="E440" s="490"/>
      <c r="F440" s="11"/>
      <c r="G440" s="11"/>
      <c r="H440" s="11"/>
      <c r="I440" s="11"/>
      <c r="J440" s="11"/>
      <c r="K440" s="11"/>
      <c r="L440" s="20"/>
      <c r="M440" s="20"/>
      <c r="N440" s="9">
        <f>N425</f>
        <v>0</v>
      </c>
      <c r="O440" s="9">
        <f t="shared" ref="O440:T440" si="258">O425</f>
        <v>0.98</v>
      </c>
      <c r="P440" s="9">
        <f t="shared" si="258"/>
        <v>4.6224800000000004</v>
      </c>
      <c r="Q440" s="9">
        <f t="shared" si="258"/>
        <v>0.42048000000000002</v>
      </c>
      <c r="R440" s="9">
        <f t="shared" si="258"/>
        <v>0</v>
      </c>
      <c r="S440" s="9">
        <f t="shared" si="258"/>
        <v>0</v>
      </c>
      <c r="T440" s="9">
        <f t="shared" si="258"/>
        <v>0</v>
      </c>
      <c r="U440" s="9">
        <f t="shared" ref="U440:U445" si="259">SUM(N440:T440)</f>
        <v>6.0229600000000003</v>
      </c>
      <c r="V440" s="16" t="s">
        <v>3</v>
      </c>
      <c r="W440" s="94">
        <f t="shared" ref="W440:X440" si="260">W425</f>
        <v>0</v>
      </c>
      <c r="X440" s="9">
        <f t="shared" si="260"/>
        <v>6565.1635800000004</v>
      </c>
      <c r="Y440" s="9">
        <f t="shared" ref="Y440:AU440" si="261">Y425</f>
        <v>0</v>
      </c>
      <c r="Z440" s="9">
        <f t="shared" si="261"/>
        <v>2271.3240000000001</v>
      </c>
      <c r="AA440" s="9">
        <f t="shared" si="261"/>
        <v>4293.8395799999998</v>
      </c>
      <c r="AB440" s="9">
        <f t="shared" si="261"/>
        <v>4293.8395799999998</v>
      </c>
      <c r="AC440" s="9">
        <f t="shared" si="261"/>
        <v>0</v>
      </c>
      <c r="AD440" s="9">
        <f t="shared" si="261"/>
        <v>0</v>
      </c>
      <c r="AE440" s="9">
        <f t="shared" si="261"/>
        <v>0</v>
      </c>
      <c r="AF440" s="9">
        <f t="shared" si="261"/>
        <v>0</v>
      </c>
      <c r="AG440" s="9">
        <f t="shared" si="261"/>
        <v>6589.8635800000002</v>
      </c>
      <c r="AH440" s="9">
        <f t="shared" si="261"/>
        <v>2296.0239999999999</v>
      </c>
      <c r="AI440" s="9">
        <f t="shared" si="261"/>
        <v>4293.8395799999998</v>
      </c>
      <c r="AJ440" s="9">
        <f t="shared" si="261"/>
        <v>0</v>
      </c>
      <c r="AK440" s="9">
        <f t="shared" si="261"/>
        <v>0</v>
      </c>
      <c r="AL440" s="9">
        <f t="shared" si="261"/>
        <v>0</v>
      </c>
      <c r="AM440" s="9">
        <f t="shared" si="261"/>
        <v>0</v>
      </c>
      <c r="AN440" s="9">
        <f t="shared" si="261"/>
        <v>0</v>
      </c>
      <c r="AO440" s="9">
        <f t="shared" si="261"/>
        <v>0</v>
      </c>
      <c r="AP440" s="9">
        <f t="shared" si="261"/>
        <v>0</v>
      </c>
      <c r="AQ440" s="9">
        <f t="shared" si="261"/>
        <v>0</v>
      </c>
      <c r="AR440" s="9">
        <f t="shared" si="261"/>
        <v>0</v>
      </c>
      <c r="AS440" s="9">
        <f t="shared" si="261"/>
        <v>0</v>
      </c>
      <c r="AT440" s="9">
        <f t="shared" si="261"/>
        <v>0</v>
      </c>
      <c r="AU440" s="9">
        <f t="shared" si="261"/>
        <v>0</v>
      </c>
      <c r="AV440" s="8"/>
    </row>
    <row r="441" spans="1:48" ht="17.25" customHeight="1" x14ac:dyDescent="0.25">
      <c r="A441" s="489"/>
      <c r="B441" s="490"/>
      <c r="C441" s="490"/>
      <c r="D441" s="490"/>
      <c r="E441" s="490"/>
      <c r="F441" s="11"/>
      <c r="G441" s="11"/>
      <c r="H441" s="11"/>
      <c r="I441" s="11"/>
      <c r="J441" s="11"/>
      <c r="K441" s="11"/>
      <c r="L441" s="20"/>
      <c r="M441" s="20"/>
      <c r="N441" s="9">
        <f t="shared" ref="N441:T445" si="262">N428</f>
        <v>0</v>
      </c>
      <c r="O441" s="9">
        <f t="shared" si="262"/>
        <v>0</v>
      </c>
      <c r="P441" s="9">
        <f t="shared" si="262"/>
        <v>0</v>
      </c>
      <c r="Q441" s="9">
        <f t="shared" si="262"/>
        <v>0</v>
      </c>
      <c r="R441" s="9">
        <f t="shared" si="262"/>
        <v>0</v>
      </c>
      <c r="S441" s="9">
        <f t="shared" si="262"/>
        <v>0</v>
      </c>
      <c r="T441" s="9">
        <f t="shared" si="262"/>
        <v>0</v>
      </c>
      <c r="U441" s="9">
        <f t="shared" si="259"/>
        <v>0</v>
      </c>
      <c r="V441" s="16" t="s">
        <v>8</v>
      </c>
      <c r="W441" s="94">
        <f t="shared" ref="W441:X441" si="263">W428</f>
        <v>0</v>
      </c>
      <c r="X441" s="9">
        <f t="shared" si="263"/>
        <v>0</v>
      </c>
      <c r="Y441" s="9">
        <f t="shared" ref="Y441:AU441" si="264">Y428</f>
        <v>0</v>
      </c>
      <c r="Z441" s="9">
        <f t="shared" si="264"/>
        <v>0</v>
      </c>
      <c r="AA441" s="9">
        <f t="shared" si="264"/>
        <v>0</v>
      </c>
      <c r="AB441" s="9">
        <f t="shared" si="264"/>
        <v>0</v>
      </c>
      <c r="AC441" s="9">
        <f t="shared" si="264"/>
        <v>0</v>
      </c>
      <c r="AD441" s="9">
        <f t="shared" si="264"/>
        <v>0</v>
      </c>
      <c r="AE441" s="9">
        <f t="shared" si="264"/>
        <v>0</v>
      </c>
      <c r="AF441" s="9">
        <f t="shared" si="264"/>
        <v>0</v>
      </c>
      <c r="AG441" s="9">
        <f t="shared" si="264"/>
        <v>0</v>
      </c>
      <c r="AH441" s="9">
        <f t="shared" si="264"/>
        <v>0</v>
      </c>
      <c r="AI441" s="9">
        <f t="shared" si="264"/>
        <v>0</v>
      </c>
      <c r="AJ441" s="9">
        <f t="shared" si="264"/>
        <v>0</v>
      </c>
      <c r="AK441" s="9">
        <f t="shared" si="264"/>
        <v>0</v>
      </c>
      <c r="AL441" s="9">
        <f t="shared" si="264"/>
        <v>0</v>
      </c>
      <c r="AM441" s="9">
        <f t="shared" si="264"/>
        <v>0</v>
      </c>
      <c r="AN441" s="9">
        <f t="shared" si="264"/>
        <v>0</v>
      </c>
      <c r="AO441" s="9">
        <f t="shared" si="264"/>
        <v>0</v>
      </c>
      <c r="AP441" s="9">
        <f t="shared" si="264"/>
        <v>0</v>
      </c>
      <c r="AQ441" s="9">
        <f t="shared" si="264"/>
        <v>0</v>
      </c>
      <c r="AR441" s="9">
        <f t="shared" si="264"/>
        <v>0</v>
      </c>
      <c r="AS441" s="9">
        <f t="shared" si="264"/>
        <v>0</v>
      </c>
      <c r="AT441" s="9">
        <f t="shared" si="264"/>
        <v>0</v>
      </c>
      <c r="AU441" s="9">
        <f t="shared" si="264"/>
        <v>0</v>
      </c>
      <c r="AV441" s="8"/>
    </row>
    <row r="442" spans="1:48" ht="17.25" customHeight="1" x14ac:dyDescent="0.25">
      <c r="A442" s="489"/>
      <c r="B442" s="490"/>
      <c r="C442" s="490"/>
      <c r="D442" s="490"/>
      <c r="E442" s="490"/>
      <c r="F442" s="11"/>
      <c r="G442" s="11"/>
      <c r="H442" s="11"/>
      <c r="I442" s="11"/>
      <c r="J442" s="11"/>
      <c r="K442" s="11"/>
      <c r="L442" s="20"/>
      <c r="M442" s="20"/>
      <c r="N442" s="9">
        <f t="shared" si="262"/>
        <v>0</v>
      </c>
      <c r="O442" s="9">
        <f t="shared" si="262"/>
        <v>0</v>
      </c>
      <c r="P442" s="9">
        <f t="shared" si="262"/>
        <v>0</v>
      </c>
      <c r="Q442" s="9">
        <f t="shared" si="262"/>
        <v>0</v>
      </c>
      <c r="R442" s="9">
        <f t="shared" si="262"/>
        <v>0</v>
      </c>
      <c r="S442" s="9">
        <f t="shared" si="262"/>
        <v>0</v>
      </c>
      <c r="T442" s="9">
        <f t="shared" si="262"/>
        <v>0</v>
      </c>
      <c r="U442" s="9">
        <f t="shared" si="259"/>
        <v>0</v>
      </c>
      <c r="V442" s="13" t="s">
        <v>50</v>
      </c>
      <c r="W442" s="94">
        <f t="shared" ref="W442:X442" si="265">W429</f>
        <v>0</v>
      </c>
      <c r="X442" s="9">
        <f t="shared" si="265"/>
        <v>0</v>
      </c>
      <c r="Y442" s="9">
        <f t="shared" ref="Y442:AU442" si="266">Y429</f>
        <v>0</v>
      </c>
      <c r="Z442" s="9">
        <f t="shared" si="266"/>
        <v>0</v>
      </c>
      <c r="AA442" s="9">
        <f t="shared" si="266"/>
        <v>0</v>
      </c>
      <c r="AB442" s="9">
        <f t="shared" si="266"/>
        <v>0</v>
      </c>
      <c r="AC442" s="9">
        <f t="shared" si="266"/>
        <v>0</v>
      </c>
      <c r="AD442" s="9">
        <f t="shared" si="266"/>
        <v>0</v>
      </c>
      <c r="AE442" s="9">
        <f t="shared" si="266"/>
        <v>0</v>
      </c>
      <c r="AF442" s="9">
        <f t="shared" si="266"/>
        <v>0</v>
      </c>
      <c r="AG442" s="9">
        <f t="shared" si="266"/>
        <v>0</v>
      </c>
      <c r="AH442" s="9">
        <f t="shared" si="266"/>
        <v>0</v>
      </c>
      <c r="AI442" s="9">
        <f t="shared" si="266"/>
        <v>0</v>
      </c>
      <c r="AJ442" s="9">
        <f t="shared" si="266"/>
        <v>0</v>
      </c>
      <c r="AK442" s="9">
        <f t="shared" si="266"/>
        <v>0</v>
      </c>
      <c r="AL442" s="9">
        <f t="shared" si="266"/>
        <v>0</v>
      </c>
      <c r="AM442" s="9">
        <f t="shared" si="266"/>
        <v>0</v>
      </c>
      <c r="AN442" s="9">
        <f t="shared" si="266"/>
        <v>0</v>
      </c>
      <c r="AO442" s="9">
        <f t="shared" si="266"/>
        <v>0</v>
      </c>
      <c r="AP442" s="9">
        <f t="shared" si="266"/>
        <v>0</v>
      </c>
      <c r="AQ442" s="9">
        <f t="shared" si="266"/>
        <v>0</v>
      </c>
      <c r="AR442" s="9">
        <f t="shared" si="266"/>
        <v>0</v>
      </c>
      <c r="AS442" s="9">
        <f t="shared" si="266"/>
        <v>0</v>
      </c>
      <c r="AT442" s="9">
        <f t="shared" si="266"/>
        <v>0</v>
      </c>
      <c r="AU442" s="9">
        <f t="shared" si="266"/>
        <v>0</v>
      </c>
      <c r="AV442" s="8"/>
    </row>
    <row r="443" spans="1:48" ht="17.25" customHeight="1" x14ac:dyDescent="0.25">
      <c r="A443" s="489"/>
      <c r="B443" s="490"/>
      <c r="C443" s="490"/>
      <c r="D443" s="490"/>
      <c r="E443" s="490"/>
      <c r="F443" s="11"/>
      <c r="G443" s="11"/>
      <c r="H443" s="11"/>
      <c r="I443" s="11"/>
      <c r="J443" s="11"/>
      <c r="K443" s="11"/>
      <c r="L443" s="20"/>
      <c r="M443" s="20"/>
      <c r="N443" s="9">
        <f t="shared" si="262"/>
        <v>0</v>
      </c>
      <c r="O443" s="9">
        <f t="shared" si="262"/>
        <v>0</v>
      </c>
      <c r="P443" s="9">
        <f t="shared" si="262"/>
        <v>0</v>
      </c>
      <c r="Q443" s="9">
        <f t="shared" si="262"/>
        <v>0</v>
      </c>
      <c r="R443" s="9">
        <f t="shared" si="262"/>
        <v>0</v>
      </c>
      <c r="S443" s="9">
        <f t="shared" si="262"/>
        <v>0</v>
      </c>
      <c r="T443" s="9">
        <f t="shared" si="262"/>
        <v>0</v>
      </c>
      <c r="U443" s="9">
        <f t="shared" si="259"/>
        <v>0</v>
      </c>
      <c r="V443" s="13" t="s">
        <v>51</v>
      </c>
      <c r="W443" s="94">
        <f t="shared" ref="W443:X443" si="267">W430</f>
        <v>0</v>
      </c>
      <c r="X443" s="9">
        <f t="shared" si="267"/>
        <v>0</v>
      </c>
      <c r="Y443" s="9">
        <f t="shared" ref="Y443:AU443" si="268">Y430</f>
        <v>0</v>
      </c>
      <c r="Z443" s="9">
        <f t="shared" si="268"/>
        <v>0</v>
      </c>
      <c r="AA443" s="9">
        <f t="shared" si="268"/>
        <v>0</v>
      </c>
      <c r="AB443" s="9">
        <f t="shared" si="268"/>
        <v>0</v>
      </c>
      <c r="AC443" s="9">
        <f t="shared" si="268"/>
        <v>0</v>
      </c>
      <c r="AD443" s="9">
        <f t="shared" si="268"/>
        <v>0</v>
      </c>
      <c r="AE443" s="9">
        <f t="shared" si="268"/>
        <v>0</v>
      </c>
      <c r="AF443" s="9">
        <f t="shared" si="268"/>
        <v>0</v>
      </c>
      <c r="AG443" s="9">
        <f t="shared" si="268"/>
        <v>0</v>
      </c>
      <c r="AH443" s="9">
        <f t="shared" si="268"/>
        <v>0</v>
      </c>
      <c r="AI443" s="9">
        <f t="shared" si="268"/>
        <v>0</v>
      </c>
      <c r="AJ443" s="9">
        <f t="shared" si="268"/>
        <v>0</v>
      </c>
      <c r="AK443" s="9">
        <f t="shared" si="268"/>
        <v>0</v>
      </c>
      <c r="AL443" s="9">
        <f t="shared" si="268"/>
        <v>0</v>
      </c>
      <c r="AM443" s="9">
        <f t="shared" si="268"/>
        <v>0</v>
      </c>
      <c r="AN443" s="9">
        <f t="shared" si="268"/>
        <v>0</v>
      </c>
      <c r="AO443" s="9">
        <f t="shared" si="268"/>
        <v>0</v>
      </c>
      <c r="AP443" s="9">
        <f t="shared" si="268"/>
        <v>0</v>
      </c>
      <c r="AQ443" s="9">
        <f t="shared" si="268"/>
        <v>0</v>
      </c>
      <c r="AR443" s="9">
        <f t="shared" si="268"/>
        <v>0</v>
      </c>
      <c r="AS443" s="9">
        <f t="shared" si="268"/>
        <v>0</v>
      </c>
      <c r="AT443" s="9">
        <f t="shared" si="268"/>
        <v>0</v>
      </c>
      <c r="AU443" s="9">
        <f t="shared" si="268"/>
        <v>0</v>
      </c>
      <c r="AV443" s="8"/>
    </row>
    <row r="444" spans="1:48" ht="17.25" customHeight="1" x14ac:dyDescent="0.25">
      <c r="A444" s="18"/>
      <c r="B444" s="19"/>
      <c r="C444" s="19"/>
      <c r="D444" s="19"/>
      <c r="E444" s="19"/>
      <c r="F444" s="11"/>
      <c r="G444" s="11"/>
      <c r="H444" s="11"/>
      <c r="I444" s="11"/>
      <c r="J444" s="11"/>
      <c r="K444" s="11"/>
      <c r="L444" s="20"/>
      <c r="M444" s="20"/>
      <c r="N444" s="9">
        <f t="shared" si="262"/>
        <v>0</v>
      </c>
      <c r="O444" s="9">
        <f t="shared" si="262"/>
        <v>0</v>
      </c>
      <c r="P444" s="9">
        <f t="shared" si="262"/>
        <v>0</v>
      </c>
      <c r="Q444" s="9">
        <f t="shared" si="262"/>
        <v>0</v>
      </c>
      <c r="R444" s="9">
        <f t="shared" si="262"/>
        <v>0</v>
      </c>
      <c r="S444" s="9">
        <f t="shared" si="262"/>
        <v>0</v>
      </c>
      <c r="T444" s="9">
        <f t="shared" si="262"/>
        <v>0</v>
      </c>
      <c r="U444" s="9">
        <f t="shared" si="259"/>
        <v>0</v>
      </c>
      <c r="V444" s="13" t="s">
        <v>52</v>
      </c>
      <c r="W444" s="94">
        <f t="shared" ref="W444:X444" si="269">W431</f>
        <v>0</v>
      </c>
      <c r="X444" s="9">
        <f t="shared" si="269"/>
        <v>0</v>
      </c>
      <c r="Y444" s="9">
        <f t="shared" ref="Y444:AU444" si="270">Y431</f>
        <v>0</v>
      </c>
      <c r="Z444" s="9">
        <f t="shared" si="270"/>
        <v>0</v>
      </c>
      <c r="AA444" s="9">
        <f t="shared" si="270"/>
        <v>0</v>
      </c>
      <c r="AB444" s="9">
        <f t="shared" si="270"/>
        <v>0</v>
      </c>
      <c r="AC444" s="9">
        <f t="shared" si="270"/>
        <v>0</v>
      </c>
      <c r="AD444" s="9">
        <f t="shared" si="270"/>
        <v>0</v>
      </c>
      <c r="AE444" s="9">
        <f t="shared" si="270"/>
        <v>0</v>
      </c>
      <c r="AF444" s="9">
        <f t="shared" si="270"/>
        <v>0</v>
      </c>
      <c r="AG444" s="9">
        <f t="shared" si="270"/>
        <v>0</v>
      </c>
      <c r="AH444" s="9">
        <f t="shared" si="270"/>
        <v>0</v>
      </c>
      <c r="AI444" s="9">
        <f t="shared" si="270"/>
        <v>0</v>
      </c>
      <c r="AJ444" s="9">
        <f t="shared" si="270"/>
        <v>0</v>
      </c>
      <c r="AK444" s="9">
        <f t="shared" si="270"/>
        <v>0</v>
      </c>
      <c r="AL444" s="9">
        <f t="shared" si="270"/>
        <v>0</v>
      </c>
      <c r="AM444" s="9">
        <f t="shared" si="270"/>
        <v>0</v>
      </c>
      <c r="AN444" s="9">
        <f t="shared" si="270"/>
        <v>0</v>
      </c>
      <c r="AO444" s="9">
        <f t="shared" si="270"/>
        <v>0</v>
      </c>
      <c r="AP444" s="9">
        <f t="shared" si="270"/>
        <v>0</v>
      </c>
      <c r="AQ444" s="9">
        <f t="shared" si="270"/>
        <v>0</v>
      </c>
      <c r="AR444" s="9">
        <f t="shared" si="270"/>
        <v>0</v>
      </c>
      <c r="AS444" s="9">
        <f t="shared" si="270"/>
        <v>0</v>
      </c>
      <c r="AT444" s="9">
        <f t="shared" si="270"/>
        <v>0</v>
      </c>
      <c r="AU444" s="9">
        <f t="shared" si="270"/>
        <v>0</v>
      </c>
      <c r="AV444" s="8"/>
    </row>
    <row r="445" spans="1:48" ht="17.25" customHeight="1" x14ac:dyDescent="0.25">
      <c r="A445" s="489"/>
      <c r="B445" s="490"/>
      <c r="C445" s="490"/>
      <c r="D445" s="490"/>
      <c r="E445" s="490"/>
      <c r="F445" s="11"/>
      <c r="G445" s="11"/>
      <c r="H445" s="11"/>
      <c r="I445" s="11"/>
      <c r="J445" s="11"/>
      <c r="K445" s="11"/>
      <c r="L445" s="9">
        <f>L425</f>
        <v>7.6970000000000001</v>
      </c>
      <c r="M445" s="9">
        <f>M425</f>
        <v>0</v>
      </c>
      <c r="N445" s="152">
        <f t="shared" si="262"/>
        <v>0</v>
      </c>
      <c r="O445" s="152">
        <f t="shared" si="262"/>
        <v>0.98</v>
      </c>
      <c r="P445" s="152">
        <f t="shared" si="262"/>
        <v>4.6224800000000004</v>
      </c>
      <c r="Q445" s="152">
        <f t="shared" si="262"/>
        <v>0.42048000000000002</v>
      </c>
      <c r="R445" s="152">
        <f t="shared" si="262"/>
        <v>0</v>
      </c>
      <c r="S445" s="152">
        <f t="shared" si="262"/>
        <v>0</v>
      </c>
      <c r="T445" s="152">
        <f t="shared" si="262"/>
        <v>0</v>
      </c>
      <c r="U445" s="153">
        <f t="shared" si="259"/>
        <v>6.0229600000000003</v>
      </c>
      <c r="V445" s="153" t="s">
        <v>11</v>
      </c>
      <c r="W445" s="364">
        <f t="shared" ref="W445:X445" si="271">W432</f>
        <v>0</v>
      </c>
      <c r="X445" s="152">
        <f t="shared" si="271"/>
        <v>6565.1635800000004</v>
      </c>
      <c r="Y445" s="152">
        <f t="shared" ref="Y445:AU445" si="272">Y432</f>
        <v>0</v>
      </c>
      <c r="Z445" s="152">
        <f t="shared" si="272"/>
        <v>2271.3240000000001</v>
      </c>
      <c r="AA445" s="152">
        <f t="shared" si="272"/>
        <v>4293.8395799999998</v>
      </c>
      <c r="AB445" s="152">
        <f t="shared" si="272"/>
        <v>4293.8395799999998</v>
      </c>
      <c r="AC445" s="152">
        <f t="shared" si="272"/>
        <v>0</v>
      </c>
      <c r="AD445" s="152">
        <f t="shared" si="272"/>
        <v>0</v>
      </c>
      <c r="AE445" s="152">
        <f t="shared" si="272"/>
        <v>0</v>
      </c>
      <c r="AF445" s="152">
        <f t="shared" si="272"/>
        <v>0</v>
      </c>
      <c r="AG445" s="152">
        <f t="shared" si="272"/>
        <v>6589.8635800000002</v>
      </c>
      <c r="AH445" s="152">
        <f t="shared" si="272"/>
        <v>2296.0239999999999</v>
      </c>
      <c r="AI445" s="152">
        <f t="shared" si="272"/>
        <v>8587.6791599999997</v>
      </c>
      <c r="AJ445" s="152">
        <f t="shared" si="272"/>
        <v>0</v>
      </c>
      <c r="AK445" s="152">
        <f t="shared" si="272"/>
        <v>0</v>
      </c>
      <c r="AL445" s="152">
        <f t="shared" si="272"/>
        <v>0</v>
      </c>
      <c r="AM445" s="152">
        <f t="shared" si="272"/>
        <v>0</v>
      </c>
      <c r="AN445" s="152">
        <f t="shared" si="272"/>
        <v>0</v>
      </c>
      <c r="AO445" s="152">
        <f t="shared" si="272"/>
        <v>0</v>
      </c>
      <c r="AP445" s="152">
        <f t="shared" si="272"/>
        <v>0</v>
      </c>
      <c r="AQ445" s="152">
        <f t="shared" si="272"/>
        <v>0</v>
      </c>
      <c r="AR445" s="152">
        <f t="shared" si="272"/>
        <v>0</v>
      </c>
      <c r="AS445" s="152">
        <f t="shared" si="272"/>
        <v>0</v>
      </c>
      <c r="AT445" s="152">
        <f t="shared" si="272"/>
        <v>0</v>
      </c>
      <c r="AU445" s="152">
        <f t="shared" si="272"/>
        <v>0</v>
      </c>
      <c r="AV445" s="161"/>
    </row>
    <row r="446" spans="1:48" ht="15.75" customHeight="1" x14ac:dyDescent="0.25">
      <c r="A446" s="406" t="s">
        <v>35</v>
      </c>
      <c r="B446" s="407"/>
      <c r="C446" s="407"/>
      <c r="D446" s="407"/>
      <c r="E446" s="407"/>
      <c r="F446" s="407"/>
      <c r="G446" s="407"/>
      <c r="H446" s="407"/>
      <c r="I446" s="407"/>
      <c r="J446" s="407"/>
      <c r="K446" s="407"/>
      <c r="L446" s="407"/>
      <c r="M446" s="407"/>
      <c r="N446" s="407"/>
      <c r="O446" s="407"/>
      <c r="P446" s="407"/>
      <c r="Q446" s="407"/>
      <c r="R446" s="407"/>
      <c r="S446" s="407"/>
      <c r="T446" s="407"/>
      <c r="U446" s="407"/>
      <c r="V446" s="407"/>
      <c r="W446" s="624"/>
      <c r="X446" s="624"/>
      <c r="Y446" s="624"/>
      <c r="Z446" s="624"/>
      <c r="AA446" s="624"/>
      <c r="AB446" s="624"/>
      <c r="AC446" s="624"/>
      <c r="AD446" s="624"/>
      <c r="AE446" s="624"/>
      <c r="AF446" s="624"/>
      <c r="AG446" s="624"/>
      <c r="AH446" s="624"/>
      <c r="AI446" s="624"/>
      <c r="AJ446" s="624"/>
      <c r="AK446" s="624"/>
      <c r="AL446" s="624"/>
      <c r="AM446" s="624"/>
      <c r="AN446" s="624"/>
      <c r="AO446" s="624"/>
      <c r="AP446" s="624"/>
      <c r="AQ446" s="624"/>
      <c r="AR446" s="624"/>
      <c r="AS446" s="624"/>
      <c r="AT446" s="624"/>
      <c r="AU446" s="624"/>
      <c r="AV446" s="625"/>
    </row>
    <row r="447" spans="1:48" ht="15.75" customHeight="1" x14ac:dyDescent="0.25">
      <c r="A447" s="410" t="s">
        <v>36</v>
      </c>
      <c r="B447" s="411"/>
      <c r="C447" s="411"/>
      <c r="D447" s="411"/>
      <c r="E447" s="411"/>
      <c r="F447" s="411"/>
      <c r="G447" s="411"/>
      <c r="H447" s="411"/>
      <c r="I447" s="411"/>
      <c r="J447" s="411"/>
      <c r="K447" s="411"/>
      <c r="L447" s="411"/>
      <c r="M447" s="411"/>
      <c r="N447" s="411"/>
      <c r="O447" s="411"/>
      <c r="P447" s="411"/>
      <c r="Q447" s="411"/>
      <c r="R447" s="411"/>
      <c r="S447" s="411"/>
      <c r="T447" s="411"/>
      <c r="U447" s="411"/>
      <c r="V447" s="411"/>
      <c r="W447" s="626"/>
      <c r="X447" s="626"/>
      <c r="Y447" s="626"/>
      <c r="Z447" s="626"/>
      <c r="AA447" s="626"/>
      <c r="AB447" s="626"/>
      <c r="AC447" s="626"/>
      <c r="AD447" s="626"/>
      <c r="AE447" s="626"/>
      <c r="AF447" s="626"/>
      <c r="AG447" s="626"/>
      <c r="AH447" s="626"/>
      <c r="AI447" s="626"/>
      <c r="AJ447" s="626"/>
      <c r="AK447" s="626"/>
      <c r="AL447" s="626"/>
      <c r="AM447" s="626"/>
      <c r="AN447" s="626"/>
      <c r="AO447" s="626"/>
      <c r="AP447" s="626"/>
      <c r="AQ447" s="626"/>
      <c r="AR447" s="626"/>
      <c r="AS447" s="626"/>
      <c r="AT447" s="626"/>
      <c r="AU447" s="626"/>
      <c r="AV447" s="627"/>
    </row>
    <row r="448" spans="1:48" ht="15.75" customHeight="1" x14ac:dyDescent="0.25">
      <c r="A448" s="414" t="s">
        <v>188</v>
      </c>
      <c r="B448" s="415"/>
      <c r="C448" s="415"/>
      <c r="D448" s="415"/>
      <c r="E448" s="415"/>
      <c r="F448" s="415"/>
      <c r="G448" s="415"/>
      <c r="H448" s="415"/>
      <c r="I448" s="415"/>
      <c r="J448" s="415"/>
      <c r="K448" s="415"/>
      <c r="L448" s="415"/>
      <c r="M448" s="415"/>
      <c r="N448" s="415"/>
      <c r="O448" s="415"/>
      <c r="P448" s="415"/>
      <c r="Q448" s="415"/>
      <c r="R448" s="415"/>
      <c r="S448" s="415"/>
      <c r="T448" s="415"/>
      <c r="U448" s="415"/>
      <c r="V448" s="415"/>
      <c r="W448" s="622"/>
      <c r="X448" s="622"/>
      <c r="Y448" s="622"/>
      <c r="Z448" s="622"/>
      <c r="AA448" s="622"/>
      <c r="AB448" s="622"/>
      <c r="AC448" s="622"/>
      <c r="AD448" s="622"/>
      <c r="AE448" s="622"/>
      <c r="AF448" s="622"/>
      <c r="AG448" s="622"/>
      <c r="AH448" s="622"/>
      <c r="AI448" s="622"/>
      <c r="AJ448" s="622"/>
      <c r="AK448" s="622"/>
      <c r="AL448" s="622"/>
      <c r="AM448" s="622"/>
      <c r="AN448" s="622"/>
      <c r="AO448" s="622"/>
      <c r="AP448" s="622"/>
      <c r="AQ448" s="622"/>
      <c r="AR448" s="622"/>
      <c r="AS448" s="622"/>
      <c r="AT448" s="622"/>
      <c r="AU448" s="622"/>
      <c r="AV448" s="623"/>
    </row>
    <row r="449" spans="1:48" ht="29.25" customHeight="1" x14ac:dyDescent="0.25">
      <c r="A449" s="495" t="s">
        <v>65</v>
      </c>
      <c r="B449" s="495"/>
      <c r="C449" s="495"/>
      <c r="D449" s="495"/>
      <c r="E449" s="495"/>
      <c r="F449" s="495"/>
      <c r="G449" s="495"/>
      <c r="H449" s="495"/>
      <c r="I449" s="495"/>
      <c r="J449" s="495"/>
      <c r="K449" s="495"/>
      <c r="L449" s="495"/>
      <c r="M449" s="495"/>
      <c r="N449" s="495"/>
      <c r="O449" s="495"/>
      <c r="P449" s="495"/>
      <c r="Q449" s="495"/>
      <c r="R449" s="495"/>
      <c r="S449" s="495"/>
      <c r="T449" s="495"/>
      <c r="U449" s="495"/>
      <c r="V449" s="495"/>
      <c r="W449" s="365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</row>
    <row r="450" spans="1:48" ht="15.75" customHeight="1" x14ac:dyDescent="0.25">
      <c r="A450" s="494" t="s">
        <v>189</v>
      </c>
      <c r="B450" s="494"/>
      <c r="C450" s="494"/>
      <c r="D450" s="494"/>
      <c r="E450" s="494"/>
      <c r="F450" s="494"/>
      <c r="G450" s="494"/>
      <c r="H450" s="494"/>
      <c r="I450" s="494"/>
      <c r="J450" s="494"/>
      <c r="K450" s="494"/>
      <c r="L450" s="494"/>
      <c r="M450" s="494"/>
      <c r="N450" s="494"/>
      <c r="O450" s="494"/>
      <c r="P450" s="494"/>
      <c r="Q450" s="494"/>
      <c r="R450" s="494"/>
      <c r="S450" s="494"/>
      <c r="T450" s="494"/>
      <c r="U450" s="494"/>
      <c r="V450" s="494"/>
      <c r="W450" s="365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</row>
    <row r="451" spans="1:48" ht="29.25" customHeight="1" x14ac:dyDescent="0.25">
      <c r="A451" s="495" t="s">
        <v>65</v>
      </c>
      <c r="B451" s="495"/>
      <c r="C451" s="495"/>
      <c r="D451" s="495"/>
      <c r="E451" s="495"/>
      <c r="F451" s="495"/>
      <c r="G451" s="495"/>
      <c r="H451" s="495"/>
      <c r="I451" s="495"/>
      <c r="J451" s="495"/>
      <c r="K451" s="495"/>
      <c r="L451" s="495"/>
      <c r="M451" s="495"/>
      <c r="N451" s="495"/>
      <c r="O451" s="495"/>
      <c r="P451" s="495"/>
      <c r="Q451" s="495"/>
      <c r="R451" s="495"/>
      <c r="S451" s="495"/>
      <c r="T451" s="495"/>
      <c r="U451" s="495"/>
      <c r="V451" s="495"/>
      <c r="W451" s="365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</row>
    <row r="452" spans="1:48" ht="15.75" customHeight="1" x14ac:dyDescent="0.25">
      <c r="A452" s="494" t="s">
        <v>190</v>
      </c>
      <c r="B452" s="494"/>
      <c r="C452" s="494"/>
      <c r="D452" s="494"/>
      <c r="E452" s="494"/>
      <c r="F452" s="494"/>
      <c r="G452" s="494"/>
      <c r="H452" s="494"/>
      <c r="I452" s="494"/>
      <c r="J452" s="494"/>
      <c r="K452" s="494"/>
      <c r="L452" s="494"/>
      <c r="M452" s="494"/>
      <c r="N452" s="494"/>
      <c r="O452" s="494"/>
      <c r="P452" s="494"/>
      <c r="Q452" s="494"/>
      <c r="R452" s="494"/>
      <c r="S452" s="494"/>
      <c r="T452" s="494"/>
      <c r="U452" s="494"/>
      <c r="V452" s="494"/>
      <c r="W452" s="365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</row>
    <row r="453" spans="1:48" ht="29.25" customHeight="1" x14ac:dyDescent="0.25">
      <c r="A453" s="495" t="s">
        <v>65</v>
      </c>
      <c r="B453" s="495"/>
      <c r="C453" s="495"/>
      <c r="D453" s="495"/>
      <c r="E453" s="495"/>
      <c r="F453" s="495"/>
      <c r="G453" s="495"/>
      <c r="H453" s="495"/>
      <c r="I453" s="495"/>
      <c r="J453" s="495"/>
      <c r="K453" s="495"/>
      <c r="L453" s="495"/>
      <c r="M453" s="495"/>
      <c r="N453" s="495"/>
      <c r="O453" s="495"/>
      <c r="P453" s="495"/>
      <c r="Q453" s="495"/>
      <c r="R453" s="495"/>
      <c r="S453" s="495"/>
      <c r="T453" s="495"/>
      <c r="U453" s="495"/>
      <c r="V453" s="495"/>
      <c r="W453" s="365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</row>
    <row r="454" spans="1:48" ht="15.75" customHeight="1" x14ac:dyDescent="0.25">
      <c r="A454" s="494" t="s">
        <v>191</v>
      </c>
      <c r="B454" s="494"/>
      <c r="C454" s="494"/>
      <c r="D454" s="494"/>
      <c r="E454" s="494"/>
      <c r="F454" s="494"/>
      <c r="G454" s="494"/>
      <c r="H454" s="494"/>
      <c r="I454" s="494"/>
      <c r="J454" s="494"/>
      <c r="K454" s="494"/>
      <c r="L454" s="494"/>
      <c r="M454" s="494"/>
      <c r="N454" s="494"/>
      <c r="O454" s="494"/>
      <c r="P454" s="494"/>
      <c r="Q454" s="494"/>
      <c r="R454" s="494"/>
      <c r="S454" s="494"/>
      <c r="T454" s="494"/>
      <c r="U454" s="494"/>
      <c r="V454" s="494"/>
      <c r="W454" s="365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</row>
    <row r="455" spans="1:48" ht="29.25" customHeight="1" x14ac:dyDescent="0.25">
      <c r="A455" s="495" t="s">
        <v>65</v>
      </c>
      <c r="B455" s="495"/>
      <c r="C455" s="495"/>
      <c r="D455" s="495"/>
      <c r="E455" s="495"/>
      <c r="F455" s="495"/>
      <c r="G455" s="495"/>
      <c r="H455" s="495"/>
      <c r="I455" s="495"/>
      <c r="J455" s="495"/>
      <c r="K455" s="495"/>
      <c r="L455" s="495"/>
      <c r="M455" s="495"/>
      <c r="N455" s="495"/>
      <c r="O455" s="495"/>
      <c r="P455" s="495"/>
      <c r="Q455" s="495"/>
      <c r="R455" s="495"/>
      <c r="S455" s="495"/>
      <c r="T455" s="495"/>
      <c r="U455" s="495"/>
      <c r="V455" s="495"/>
      <c r="W455" s="365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</row>
    <row r="456" spans="1:48" ht="15.75" customHeight="1" x14ac:dyDescent="0.25">
      <c r="A456" s="410" t="s">
        <v>37</v>
      </c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  <c r="O456" s="411"/>
      <c r="P456" s="411"/>
      <c r="Q456" s="411"/>
      <c r="R456" s="411"/>
      <c r="S456" s="411"/>
      <c r="T456" s="411"/>
      <c r="U456" s="411"/>
      <c r="V456" s="411"/>
      <c r="W456" s="626"/>
      <c r="X456" s="626"/>
      <c r="Y456" s="626"/>
      <c r="Z456" s="626"/>
      <c r="AA456" s="626"/>
      <c r="AB456" s="626"/>
      <c r="AC456" s="626"/>
      <c r="AD456" s="626"/>
      <c r="AE456" s="626"/>
      <c r="AF456" s="626"/>
      <c r="AG456" s="626"/>
      <c r="AH456" s="626"/>
      <c r="AI456" s="626"/>
      <c r="AJ456" s="626"/>
      <c r="AK456" s="626"/>
      <c r="AL456" s="626"/>
      <c r="AM456" s="626"/>
      <c r="AN456" s="626"/>
      <c r="AO456" s="626"/>
      <c r="AP456" s="626"/>
      <c r="AQ456" s="626"/>
      <c r="AR456" s="626"/>
      <c r="AS456" s="626"/>
      <c r="AT456" s="626"/>
      <c r="AU456" s="626"/>
      <c r="AV456" s="627"/>
    </row>
    <row r="457" spans="1:48" ht="15.75" customHeight="1" x14ac:dyDescent="0.25">
      <c r="A457" s="414" t="s">
        <v>192</v>
      </c>
      <c r="B457" s="415"/>
      <c r="C457" s="415"/>
      <c r="D457" s="415"/>
      <c r="E457" s="415"/>
      <c r="F457" s="415"/>
      <c r="G457" s="415"/>
      <c r="H457" s="415"/>
      <c r="I457" s="415"/>
      <c r="J457" s="415"/>
      <c r="K457" s="415"/>
      <c r="L457" s="415"/>
      <c r="M457" s="415"/>
      <c r="N457" s="415"/>
      <c r="O457" s="415"/>
      <c r="P457" s="415"/>
      <c r="Q457" s="415"/>
      <c r="R457" s="415"/>
      <c r="S457" s="415"/>
      <c r="T457" s="415"/>
      <c r="U457" s="415"/>
      <c r="V457" s="415"/>
      <c r="W457" s="622"/>
      <c r="X457" s="622"/>
      <c r="Y457" s="622"/>
      <c r="Z457" s="622"/>
      <c r="AA457" s="622"/>
      <c r="AB457" s="622"/>
      <c r="AC457" s="622"/>
      <c r="AD457" s="622"/>
      <c r="AE457" s="622"/>
      <c r="AF457" s="622"/>
      <c r="AG457" s="622"/>
      <c r="AH457" s="622"/>
      <c r="AI457" s="622"/>
      <c r="AJ457" s="622"/>
      <c r="AK457" s="622"/>
      <c r="AL457" s="622"/>
      <c r="AM457" s="622"/>
      <c r="AN457" s="622"/>
      <c r="AO457" s="622"/>
      <c r="AP457" s="622"/>
      <c r="AQ457" s="622"/>
      <c r="AR457" s="622"/>
      <c r="AS457" s="622"/>
      <c r="AT457" s="622"/>
      <c r="AU457" s="622"/>
      <c r="AV457" s="623"/>
    </row>
    <row r="458" spans="1:48" ht="29.25" customHeight="1" x14ac:dyDescent="0.25">
      <c r="A458" s="495" t="s">
        <v>65</v>
      </c>
      <c r="B458" s="495"/>
      <c r="C458" s="495"/>
      <c r="D458" s="495"/>
      <c r="E458" s="495"/>
      <c r="F458" s="495"/>
      <c r="G458" s="495"/>
      <c r="H458" s="495"/>
      <c r="I458" s="495"/>
      <c r="J458" s="495"/>
      <c r="K458" s="495"/>
      <c r="L458" s="495"/>
      <c r="M458" s="495"/>
      <c r="N458" s="495"/>
      <c r="O458" s="495"/>
      <c r="P458" s="495"/>
      <c r="Q458" s="495"/>
      <c r="R458" s="495"/>
      <c r="S458" s="495"/>
      <c r="T458" s="495"/>
      <c r="U458" s="495"/>
      <c r="V458" s="495"/>
      <c r="W458" s="365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</row>
    <row r="459" spans="1:48" ht="15.75" customHeight="1" x14ac:dyDescent="0.25">
      <c r="A459" s="494" t="s">
        <v>193</v>
      </c>
      <c r="B459" s="494"/>
      <c r="C459" s="494"/>
      <c r="D459" s="494"/>
      <c r="E459" s="494"/>
      <c r="F459" s="494"/>
      <c r="G459" s="494"/>
      <c r="H459" s="494"/>
      <c r="I459" s="494"/>
      <c r="J459" s="494"/>
      <c r="K459" s="494"/>
      <c r="L459" s="494"/>
      <c r="M459" s="494"/>
      <c r="N459" s="494"/>
      <c r="O459" s="494"/>
      <c r="P459" s="494"/>
      <c r="Q459" s="494"/>
      <c r="R459" s="494"/>
      <c r="S459" s="494"/>
      <c r="T459" s="494"/>
      <c r="U459" s="494"/>
      <c r="V459" s="494"/>
      <c r="W459" s="365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</row>
    <row r="460" spans="1:48" ht="29.25" customHeight="1" x14ac:dyDescent="0.25">
      <c r="A460" s="495" t="s">
        <v>65</v>
      </c>
      <c r="B460" s="495"/>
      <c r="C460" s="495"/>
      <c r="D460" s="495"/>
      <c r="E460" s="495"/>
      <c r="F460" s="495"/>
      <c r="G460" s="495"/>
      <c r="H460" s="495"/>
      <c r="I460" s="495"/>
      <c r="J460" s="495"/>
      <c r="K460" s="495"/>
      <c r="L460" s="495"/>
      <c r="M460" s="495"/>
      <c r="N460" s="495"/>
      <c r="O460" s="495"/>
      <c r="P460" s="495"/>
      <c r="Q460" s="495"/>
      <c r="R460" s="495"/>
      <c r="S460" s="495"/>
      <c r="T460" s="495"/>
      <c r="U460" s="495"/>
      <c r="V460" s="495"/>
      <c r="W460" s="365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</row>
    <row r="461" spans="1:48" ht="15.75" customHeight="1" x14ac:dyDescent="0.25">
      <c r="A461" s="494" t="s">
        <v>194</v>
      </c>
      <c r="B461" s="494"/>
      <c r="C461" s="494"/>
      <c r="D461" s="494"/>
      <c r="E461" s="494"/>
      <c r="F461" s="494"/>
      <c r="G461" s="494"/>
      <c r="H461" s="494"/>
      <c r="I461" s="494"/>
      <c r="J461" s="494"/>
      <c r="K461" s="494"/>
      <c r="L461" s="494"/>
      <c r="M461" s="494"/>
      <c r="N461" s="494"/>
      <c r="O461" s="494"/>
      <c r="P461" s="494"/>
      <c r="Q461" s="494"/>
      <c r="R461" s="494"/>
      <c r="S461" s="494"/>
      <c r="T461" s="494"/>
      <c r="U461" s="494"/>
      <c r="V461" s="494"/>
      <c r="W461" s="365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</row>
    <row r="462" spans="1:48" ht="29.25" customHeight="1" x14ac:dyDescent="0.25">
      <c r="A462" s="495" t="s">
        <v>65</v>
      </c>
      <c r="B462" s="495"/>
      <c r="C462" s="495"/>
      <c r="D462" s="495"/>
      <c r="E462" s="495"/>
      <c r="F462" s="495"/>
      <c r="G462" s="495"/>
      <c r="H462" s="495"/>
      <c r="I462" s="495"/>
      <c r="J462" s="495"/>
      <c r="K462" s="495"/>
      <c r="L462" s="495"/>
      <c r="M462" s="495"/>
      <c r="N462" s="495"/>
      <c r="O462" s="495"/>
      <c r="P462" s="495"/>
      <c r="Q462" s="495"/>
      <c r="R462" s="495"/>
      <c r="S462" s="495"/>
      <c r="T462" s="495"/>
      <c r="U462" s="495"/>
      <c r="V462" s="495"/>
      <c r="W462" s="365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spans="1:48" ht="15.75" customHeight="1" x14ac:dyDescent="0.25">
      <c r="A463" s="494" t="s">
        <v>195</v>
      </c>
      <c r="B463" s="494"/>
      <c r="C463" s="494"/>
      <c r="D463" s="494"/>
      <c r="E463" s="494"/>
      <c r="F463" s="494"/>
      <c r="G463" s="494"/>
      <c r="H463" s="494"/>
      <c r="I463" s="494"/>
      <c r="J463" s="494"/>
      <c r="K463" s="494"/>
      <c r="L463" s="494"/>
      <c r="M463" s="494"/>
      <c r="N463" s="494"/>
      <c r="O463" s="494"/>
      <c r="P463" s="494"/>
      <c r="Q463" s="494"/>
      <c r="R463" s="494"/>
      <c r="S463" s="494"/>
      <c r="T463" s="494"/>
      <c r="U463" s="494"/>
      <c r="V463" s="494"/>
      <c r="W463" s="365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</row>
    <row r="464" spans="1:48" ht="29.25" customHeight="1" x14ac:dyDescent="0.25">
      <c r="A464" s="495" t="s">
        <v>65</v>
      </c>
      <c r="B464" s="495"/>
      <c r="C464" s="495"/>
      <c r="D464" s="495"/>
      <c r="E464" s="495"/>
      <c r="F464" s="495"/>
      <c r="G464" s="495"/>
      <c r="H464" s="495"/>
      <c r="I464" s="495"/>
      <c r="J464" s="495"/>
      <c r="K464" s="495"/>
      <c r="L464" s="495"/>
      <c r="M464" s="495"/>
      <c r="N464" s="495"/>
      <c r="O464" s="495"/>
      <c r="P464" s="495"/>
      <c r="Q464" s="495"/>
      <c r="R464" s="495"/>
      <c r="S464" s="495"/>
      <c r="T464" s="495"/>
      <c r="U464" s="495"/>
      <c r="V464" s="495"/>
      <c r="W464" s="365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</row>
    <row r="465" spans="1:48" ht="21.75" customHeight="1" x14ac:dyDescent="0.25">
      <c r="A465" s="496" t="s">
        <v>48</v>
      </c>
      <c r="B465" s="496"/>
      <c r="C465" s="496"/>
      <c r="D465" s="496"/>
      <c r="E465" s="496"/>
      <c r="F465" s="496"/>
      <c r="G465" s="496"/>
      <c r="H465" s="496"/>
      <c r="I465" s="496"/>
      <c r="J465" s="496"/>
      <c r="K465" s="496"/>
      <c r="L465" s="496"/>
      <c r="M465" s="496"/>
      <c r="N465" s="4"/>
      <c r="O465" s="4"/>
      <c r="P465" s="4"/>
      <c r="Q465" s="4"/>
      <c r="R465" s="4"/>
      <c r="S465" s="4"/>
      <c r="T465" s="4"/>
      <c r="U465" s="5"/>
      <c r="V465" s="5"/>
      <c r="W465" s="365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</row>
    <row r="466" spans="1:48" ht="17.25" customHeight="1" x14ac:dyDescent="0.25">
      <c r="A466" s="489"/>
      <c r="B466" s="490"/>
      <c r="C466" s="490"/>
      <c r="D466" s="490"/>
      <c r="E466" s="490"/>
      <c r="F466" s="11"/>
      <c r="G466" s="11"/>
      <c r="H466" s="11"/>
      <c r="I466" s="11"/>
      <c r="J466" s="11"/>
      <c r="K466" s="11"/>
      <c r="L466" s="20"/>
      <c r="M466" s="20"/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f t="shared" ref="U466:U471" si="273">SUM(N466:T466)</f>
        <v>0</v>
      </c>
      <c r="V466" s="16" t="s">
        <v>3</v>
      </c>
      <c r="W466" s="94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8"/>
    </row>
    <row r="467" spans="1:48" ht="17.25" customHeight="1" x14ac:dyDescent="0.25">
      <c r="A467" s="489"/>
      <c r="B467" s="490"/>
      <c r="C467" s="490"/>
      <c r="D467" s="490"/>
      <c r="E467" s="490"/>
      <c r="F467" s="11"/>
      <c r="G467" s="11"/>
      <c r="H467" s="11"/>
      <c r="I467" s="11"/>
      <c r="J467" s="11"/>
      <c r="K467" s="11"/>
      <c r="L467" s="20"/>
      <c r="M467" s="20"/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f t="shared" si="273"/>
        <v>0</v>
      </c>
      <c r="V467" s="16" t="s">
        <v>8</v>
      </c>
      <c r="W467" s="94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8"/>
    </row>
    <row r="468" spans="1:48" ht="17.25" customHeight="1" x14ac:dyDescent="0.25">
      <c r="A468" s="489"/>
      <c r="B468" s="490"/>
      <c r="C468" s="490"/>
      <c r="D468" s="490"/>
      <c r="E468" s="490"/>
      <c r="F468" s="11"/>
      <c r="G468" s="11"/>
      <c r="H468" s="11"/>
      <c r="I468" s="11"/>
      <c r="J468" s="11"/>
      <c r="K468" s="11"/>
      <c r="L468" s="20"/>
      <c r="M468" s="20"/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f t="shared" si="273"/>
        <v>0</v>
      </c>
      <c r="V468" s="13" t="s">
        <v>50</v>
      </c>
      <c r="W468" s="94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8"/>
    </row>
    <row r="469" spans="1:48" ht="17.25" customHeight="1" x14ac:dyDescent="0.25">
      <c r="A469" s="489"/>
      <c r="B469" s="490"/>
      <c r="C469" s="490"/>
      <c r="D469" s="490"/>
      <c r="E469" s="490"/>
      <c r="F469" s="11"/>
      <c r="G469" s="11"/>
      <c r="H469" s="11"/>
      <c r="I469" s="11"/>
      <c r="J469" s="11"/>
      <c r="K469" s="11"/>
      <c r="L469" s="20"/>
      <c r="M469" s="20"/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f t="shared" si="273"/>
        <v>0</v>
      </c>
      <c r="V469" s="13" t="s">
        <v>51</v>
      </c>
      <c r="W469" s="94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8"/>
    </row>
    <row r="470" spans="1:48" ht="17.25" customHeight="1" x14ac:dyDescent="0.25">
      <c r="A470" s="18"/>
      <c r="B470" s="19"/>
      <c r="C470" s="19"/>
      <c r="D470" s="19"/>
      <c r="E470" s="19"/>
      <c r="F470" s="11"/>
      <c r="G470" s="11"/>
      <c r="H470" s="11"/>
      <c r="I470" s="11"/>
      <c r="J470" s="11"/>
      <c r="K470" s="11"/>
      <c r="L470" s="20"/>
      <c r="M470" s="20"/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f t="shared" si="273"/>
        <v>0</v>
      </c>
      <c r="V470" s="13" t="s">
        <v>52</v>
      </c>
      <c r="W470" s="94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8"/>
    </row>
    <row r="471" spans="1:48" ht="17.25" customHeight="1" x14ac:dyDescent="0.25">
      <c r="A471" s="489"/>
      <c r="B471" s="490"/>
      <c r="C471" s="490"/>
      <c r="D471" s="490"/>
      <c r="E471" s="490"/>
      <c r="F471" s="11"/>
      <c r="G471" s="11"/>
      <c r="H471" s="11"/>
      <c r="I471" s="11"/>
      <c r="J471" s="11"/>
      <c r="K471" s="11"/>
      <c r="L471" s="9">
        <f>L459</f>
        <v>0</v>
      </c>
      <c r="M471" s="9">
        <f>M459</f>
        <v>0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53">
        <f t="shared" si="273"/>
        <v>0</v>
      </c>
      <c r="V471" s="153" t="s">
        <v>11</v>
      </c>
      <c r="W471" s="364">
        <v>0</v>
      </c>
      <c r="X471" s="152">
        <v>0</v>
      </c>
      <c r="Y471" s="152">
        <v>0</v>
      </c>
      <c r="Z471" s="152">
        <v>0</v>
      </c>
      <c r="AA471" s="152">
        <v>0</v>
      </c>
      <c r="AB471" s="152">
        <v>0</v>
      </c>
      <c r="AC471" s="152">
        <v>0</v>
      </c>
      <c r="AD471" s="152">
        <v>0</v>
      </c>
      <c r="AE471" s="152">
        <v>0</v>
      </c>
      <c r="AF471" s="152">
        <v>0</v>
      </c>
      <c r="AG471" s="152">
        <v>0</v>
      </c>
      <c r="AH471" s="152">
        <v>0</v>
      </c>
      <c r="AI471" s="152">
        <v>0</v>
      </c>
      <c r="AJ471" s="152">
        <v>0</v>
      </c>
      <c r="AK471" s="152">
        <v>0</v>
      </c>
      <c r="AL471" s="152">
        <v>0</v>
      </c>
      <c r="AM471" s="152">
        <v>0</v>
      </c>
      <c r="AN471" s="152">
        <v>0</v>
      </c>
      <c r="AO471" s="152">
        <v>0</v>
      </c>
      <c r="AP471" s="152">
        <v>0</v>
      </c>
      <c r="AQ471" s="152">
        <v>0</v>
      </c>
      <c r="AR471" s="152">
        <v>0</v>
      </c>
      <c r="AS471" s="152">
        <v>0</v>
      </c>
      <c r="AT471" s="152">
        <v>0</v>
      </c>
      <c r="AU471" s="152">
        <v>0</v>
      </c>
      <c r="AV471" s="161"/>
    </row>
    <row r="472" spans="1:48" ht="15.75" customHeight="1" x14ac:dyDescent="0.25">
      <c r="A472" s="406" t="s">
        <v>875</v>
      </c>
      <c r="B472" s="407"/>
      <c r="C472" s="407"/>
      <c r="D472" s="407"/>
      <c r="E472" s="407"/>
      <c r="F472" s="407"/>
      <c r="G472" s="407"/>
      <c r="H472" s="407"/>
      <c r="I472" s="407"/>
      <c r="J472" s="407"/>
      <c r="K472" s="407"/>
      <c r="L472" s="407"/>
      <c r="M472" s="407"/>
      <c r="N472" s="407"/>
      <c r="O472" s="407"/>
      <c r="P472" s="407"/>
      <c r="Q472" s="407"/>
      <c r="R472" s="407"/>
      <c r="S472" s="407"/>
      <c r="T472" s="407"/>
      <c r="U472" s="407"/>
      <c r="V472" s="407"/>
      <c r="W472" s="624"/>
      <c r="X472" s="624"/>
      <c r="Y472" s="624"/>
      <c r="Z472" s="624"/>
      <c r="AA472" s="624"/>
      <c r="AB472" s="624"/>
      <c r="AC472" s="624"/>
      <c r="AD472" s="624"/>
      <c r="AE472" s="624"/>
      <c r="AF472" s="624"/>
      <c r="AG472" s="624"/>
      <c r="AH472" s="624"/>
      <c r="AI472" s="624"/>
      <c r="AJ472" s="624"/>
      <c r="AK472" s="624"/>
      <c r="AL472" s="624"/>
      <c r="AM472" s="624"/>
      <c r="AN472" s="624"/>
      <c r="AO472" s="624"/>
      <c r="AP472" s="624"/>
      <c r="AQ472" s="624"/>
      <c r="AR472" s="624"/>
      <c r="AS472" s="624"/>
      <c r="AT472" s="624"/>
      <c r="AU472" s="624"/>
      <c r="AV472" s="625"/>
    </row>
    <row r="473" spans="1:48" ht="15.75" customHeight="1" x14ac:dyDescent="0.25">
      <c r="A473" s="414" t="s">
        <v>196</v>
      </c>
      <c r="B473" s="415"/>
      <c r="C473" s="415"/>
      <c r="D473" s="415"/>
      <c r="E473" s="415"/>
      <c r="F473" s="415"/>
      <c r="G473" s="415"/>
      <c r="H473" s="415"/>
      <c r="I473" s="415"/>
      <c r="J473" s="415"/>
      <c r="K473" s="415"/>
      <c r="L473" s="415"/>
      <c r="M473" s="415"/>
      <c r="N473" s="415"/>
      <c r="O473" s="415"/>
      <c r="P473" s="415"/>
      <c r="Q473" s="415"/>
      <c r="R473" s="415"/>
      <c r="S473" s="415"/>
      <c r="T473" s="415"/>
      <c r="U473" s="415"/>
      <c r="V473" s="415"/>
      <c r="W473" s="622"/>
      <c r="X473" s="622"/>
      <c r="Y473" s="622"/>
      <c r="Z473" s="622"/>
      <c r="AA473" s="622"/>
      <c r="AB473" s="622"/>
      <c r="AC473" s="622"/>
      <c r="AD473" s="622"/>
      <c r="AE473" s="622"/>
      <c r="AF473" s="622"/>
      <c r="AG473" s="622"/>
      <c r="AH473" s="622"/>
      <c r="AI473" s="622"/>
      <c r="AJ473" s="622"/>
      <c r="AK473" s="622"/>
      <c r="AL473" s="622"/>
      <c r="AM473" s="622"/>
      <c r="AN473" s="622"/>
      <c r="AO473" s="622"/>
      <c r="AP473" s="622"/>
      <c r="AQ473" s="622"/>
      <c r="AR473" s="622"/>
      <c r="AS473" s="622"/>
      <c r="AT473" s="622"/>
      <c r="AU473" s="622"/>
      <c r="AV473" s="623"/>
    </row>
    <row r="474" spans="1:48" ht="19.5" customHeight="1" x14ac:dyDescent="0.25">
      <c r="A474" s="472"/>
      <c r="B474" s="421" t="s">
        <v>356</v>
      </c>
      <c r="C474" s="422" t="s">
        <v>359</v>
      </c>
      <c r="D474" s="421" t="s">
        <v>275</v>
      </c>
      <c r="E474" s="421" t="s">
        <v>360</v>
      </c>
      <c r="F474" s="6" t="s">
        <v>18</v>
      </c>
      <c r="G474" s="6" t="s">
        <v>20</v>
      </c>
      <c r="H474" s="6" t="s">
        <v>296</v>
      </c>
      <c r="I474" s="6" t="s">
        <v>296</v>
      </c>
      <c r="J474" s="464">
        <v>2023</v>
      </c>
      <c r="K474" s="464">
        <v>2023</v>
      </c>
      <c r="L474" s="462">
        <v>5.3825500000000002</v>
      </c>
      <c r="M474" s="462">
        <f t="shared" ref="M474" si="274">R479+S479+T478</f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f t="shared" ref="U474:U491" si="275">SUM(N474:T474)</f>
        <v>0</v>
      </c>
      <c r="V474" s="7" t="s">
        <v>3</v>
      </c>
      <c r="W474" s="94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8"/>
    </row>
    <row r="475" spans="1:48" ht="19.5" customHeight="1" x14ac:dyDescent="0.25">
      <c r="A475" s="473"/>
      <c r="B475" s="421"/>
      <c r="C475" s="422"/>
      <c r="D475" s="421"/>
      <c r="E475" s="421"/>
      <c r="F475" s="6" t="s">
        <v>19</v>
      </c>
      <c r="G475" s="6" t="s">
        <v>22</v>
      </c>
      <c r="H475" s="6" t="s">
        <v>296</v>
      </c>
      <c r="I475" s="6" t="s">
        <v>296</v>
      </c>
      <c r="J475" s="464"/>
      <c r="K475" s="464"/>
      <c r="L475" s="462"/>
      <c r="M475" s="462"/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f t="shared" si="275"/>
        <v>0</v>
      </c>
      <c r="V475" s="5" t="s">
        <v>8</v>
      </c>
      <c r="W475" s="94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8"/>
    </row>
    <row r="476" spans="1:48" ht="19.5" customHeight="1" x14ac:dyDescent="0.25">
      <c r="A476" s="473"/>
      <c r="B476" s="421"/>
      <c r="C476" s="422"/>
      <c r="D476" s="421"/>
      <c r="E476" s="421"/>
      <c r="F476" s="423" t="s">
        <v>39</v>
      </c>
      <c r="G476" s="423" t="s">
        <v>21</v>
      </c>
      <c r="H476" s="423" t="s">
        <v>296</v>
      </c>
      <c r="I476" s="423" t="s">
        <v>296</v>
      </c>
      <c r="J476" s="464"/>
      <c r="K476" s="464"/>
      <c r="L476" s="462"/>
      <c r="M476" s="462"/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f t="shared" si="275"/>
        <v>0</v>
      </c>
      <c r="V476" s="7" t="s">
        <v>50</v>
      </c>
      <c r="W476" s="94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8"/>
    </row>
    <row r="477" spans="1:48" ht="19.5" customHeight="1" x14ac:dyDescent="0.25">
      <c r="A477" s="473"/>
      <c r="B477" s="421"/>
      <c r="C477" s="422"/>
      <c r="D477" s="421"/>
      <c r="E477" s="421"/>
      <c r="F477" s="423"/>
      <c r="G477" s="423"/>
      <c r="H477" s="423"/>
      <c r="I477" s="423"/>
      <c r="J477" s="464"/>
      <c r="K477" s="464"/>
      <c r="L477" s="462"/>
      <c r="M477" s="462"/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f t="shared" si="275"/>
        <v>0</v>
      </c>
      <c r="V477" s="7" t="s">
        <v>51</v>
      </c>
      <c r="W477" s="94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8"/>
    </row>
    <row r="478" spans="1:48" ht="18" customHeight="1" x14ac:dyDescent="0.25">
      <c r="A478" s="473"/>
      <c r="B478" s="421"/>
      <c r="C478" s="422"/>
      <c r="D478" s="421"/>
      <c r="E478" s="421"/>
      <c r="F478" s="423"/>
      <c r="G478" s="423"/>
      <c r="H478" s="423"/>
      <c r="I478" s="423"/>
      <c r="J478" s="464"/>
      <c r="K478" s="464"/>
      <c r="L478" s="462"/>
      <c r="M478" s="462"/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f t="shared" si="275"/>
        <v>0</v>
      </c>
      <c r="V478" s="7" t="s">
        <v>52</v>
      </c>
      <c r="W478" s="94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8"/>
    </row>
    <row r="479" spans="1:48" ht="17.25" customHeight="1" x14ac:dyDescent="0.25">
      <c r="A479" s="474"/>
      <c r="B479" s="421"/>
      <c r="C479" s="422"/>
      <c r="D479" s="421"/>
      <c r="E479" s="421"/>
      <c r="F479" s="423"/>
      <c r="G479" s="423"/>
      <c r="H479" s="423"/>
      <c r="I479" s="423"/>
      <c r="J479" s="464"/>
      <c r="K479" s="464"/>
      <c r="L479" s="462"/>
      <c r="M479" s="462"/>
      <c r="N479" s="152">
        <f t="shared" ref="N479:T479" si="276">SUM(N474:N478)</f>
        <v>0</v>
      </c>
      <c r="O479" s="152">
        <f t="shared" si="276"/>
        <v>0</v>
      </c>
      <c r="P479" s="152">
        <f t="shared" si="276"/>
        <v>0</v>
      </c>
      <c r="Q479" s="152">
        <f t="shared" si="276"/>
        <v>0</v>
      </c>
      <c r="R479" s="152">
        <f t="shared" si="276"/>
        <v>0</v>
      </c>
      <c r="S479" s="152">
        <f t="shared" si="276"/>
        <v>0</v>
      </c>
      <c r="T479" s="152">
        <f t="shared" si="276"/>
        <v>0</v>
      </c>
      <c r="U479" s="153">
        <f t="shared" si="275"/>
        <v>0</v>
      </c>
      <c r="V479" s="153" t="s">
        <v>11</v>
      </c>
      <c r="W479" s="364">
        <f t="shared" ref="W479:AU479" si="277">SUM(W474:W478)</f>
        <v>0</v>
      </c>
      <c r="X479" s="152">
        <f t="shared" si="277"/>
        <v>0</v>
      </c>
      <c r="Y479" s="152">
        <f t="shared" si="277"/>
        <v>0</v>
      </c>
      <c r="Z479" s="152">
        <f t="shared" si="277"/>
        <v>0</v>
      </c>
      <c r="AA479" s="152">
        <f t="shared" si="277"/>
        <v>0</v>
      </c>
      <c r="AB479" s="152">
        <f t="shared" si="277"/>
        <v>0</v>
      </c>
      <c r="AC479" s="152">
        <f t="shared" si="277"/>
        <v>0</v>
      </c>
      <c r="AD479" s="152">
        <f t="shared" si="277"/>
        <v>0</v>
      </c>
      <c r="AE479" s="152">
        <f t="shared" si="277"/>
        <v>0</v>
      </c>
      <c r="AF479" s="152">
        <f t="shared" si="277"/>
        <v>0</v>
      </c>
      <c r="AG479" s="152">
        <f t="shared" si="277"/>
        <v>0</v>
      </c>
      <c r="AH479" s="152">
        <f t="shared" si="277"/>
        <v>0</v>
      </c>
      <c r="AI479" s="152">
        <f t="shared" si="277"/>
        <v>0</v>
      </c>
      <c r="AJ479" s="152">
        <f t="shared" si="277"/>
        <v>0</v>
      </c>
      <c r="AK479" s="152">
        <f t="shared" si="277"/>
        <v>0</v>
      </c>
      <c r="AL479" s="152">
        <f t="shared" si="277"/>
        <v>0</v>
      </c>
      <c r="AM479" s="152">
        <f t="shared" si="277"/>
        <v>0</v>
      </c>
      <c r="AN479" s="152">
        <f t="shared" si="277"/>
        <v>0</v>
      </c>
      <c r="AO479" s="152">
        <f t="shared" si="277"/>
        <v>0</v>
      </c>
      <c r="AP479" s="152">
        <f t="shared" si="277"/>
        <v>0</v>
      </c>
      <c r="AQ479" s="152">
        <f t="shared" si="277"/>
        <v>0</v>
      </c>
      <c r="AR479" s="152">
        <f t="shared" si="277"/>
        <v>0</v>
      </c>
      <c r="AS479" s="152">
        <f t="shared" si="277"/>
        <v>0</v>
      </c>
      <c r="AT479" s="152">
        <f t="shared" si="277"/>
        <v>0</v>
      </c>
      <c r="AU479" s="152">
        <f t="shared" si="277"/>
        <v>0</v>
      </c>
      <c r="AV479" s="161"/>
    </row>
    <row r="480" spans="1:48" ht="19.5" customHeight="1" x14ac:dyDescent="0.25">
      <c r="A480" s="472"/>
      <c r="B480" s="421" t="s">
        <v>357</v>
      </c>
      <c r="C480" s="422" t="s">
        <v>361</v>
      </c>
      <c r="D480" s="421" t="s">
        <v>275</v>
      </c>
      <c r="E480" s="421" t="s">
        <v>362</v>
      </c>
      <c r="F480" s="6" t="s">
        <v>18</v>
      </c>
      <c r="G480" s="6" t="s">
        <v>20</v>
      </c>
      <c r="H480" s="6" t="s">
        <v>296</v>
      </c>
      <c r="I480" s="6" t="s">
        <v>296</v>
      </c>
      <c r="J480" s="464">
        <v>2023</v>
      </c>
      <c r="K480" s="464">
        <v>2023</v>
      </c>
      <c r="L480" s="462">
        <v>10.92723</v>
      </c>
      <c r="M480" s="462">
        <f t="shared" ref="M480" si="278">R485+S485+T484</f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si="275"/>
        <v>0</v>
      </c>
      <c r="V480" s="7" t="s">
        <v>3</v>
      </c>
      <c r="W480" s="94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8"/>
    </row>
    <row r="481" spans="1:48" ht="19.5" customHeight="1" x14ac:dyDescent="0.25">
      <c r="A481" s="473"/>
      <c r="B481" s="421"/>
      <c r="C481" s="422"/>
      <c r="D481" s="421"/>
      <c r="E481" s="421"/>
      <c r="F481" s="6" t="s">
        <v>19</v>
      </c>
      <c r="G481" s="6" t="s">
        <v>22</v>
      </c>
      <c r="H481" s="6" t="s">
        <v>296</v>
      </c>
      <c r="I481" s="6" t="s">
        <v>296</v>
      </c>
      <c r="J481" s="464"/>
      <c r="K481" s="464"/>
      <c r="L481" s="462"/>
      <c r="M481" s="462"/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f t="shared" si="275"/>
        <v>0</v>
      </c>
      <c r="V481" s="5" t="s">
        <v>8</v>
      </c>
      <c r="W481" s="94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8"/>
    </row>
    <row r="482" spans="1:48" ht="19.5" customHeight="1" x14ac:dyDescent="0.25">
      <c r="A482" s="473"/>
      <c r="B482" s="421"/>
      <c r="C482" s="422"/>
      <c r="D482" s="421"/>
      <c r="E482" s="421"/>
      <c r="F482" s="423" t="s">
        <v>39</v>
      </c>
      <c r="G482" s="423" t="s">
        <v>21</v>
      </c>
      <c r="H482" s="423" t="s">
        <v>296</v>
      </c>
      <c r="I482" s="423" t="s">
        <v>296</v>
      </c>
      <c r="J482" s="464"/>
      <c r="K482" s="464"/>
      <c r="L482" s="462"/>
      <c r="M482" s="462"/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275"/>
        <v>0</v>
      </c>
      <c r="V482" s="7" t="s">
        <v>50</v>
      </c>
      <c r="W482" s="94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8"/>
    </row>
    <row r="483" spans="1:48" ht="19.5" customHeight="1" x14ac:dyDescent="0.25">
      <c r="A483" s="473"/>
      <c r="B483" s="421"/>
      <c r="C483" s="422"/>
      <c r="D483" s="421"/>
      <c r="E483" s="421"/>
      <c r="F483" s="423"/>
      <c r="G483" s="423"/>
      <c r="H483" s="423"/>
      <c r="I483" s="423"/>
      <c r="J483" s="464"/>
      <c r="K483" s="464"/>
      <c r="L483" s="462"/>
      <c r="M483" s="462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275"/>
        <v>0</v>
      </c>
      <c r="V483" s="7" t="s">
        <v>51</v>
      </c>
      <c r="W483" s="94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8"/>
    </row>
    <row r="484" spans="1:48" ht="18" customHeight="1" x14ac:dyDescent="0.25">
      <c r="A484" s="473"/>
      <c r="B484" s="421"/>
      <c r="C484" s="422"/>
      <c r="D484" s="421"/>
      <c r="E484" s="421"/>
      <c r="F484" s="423"/>
      <c r="G484" s="423"/>
      <c r="H484" s="423"/>
      <c r="I484" s="423"/>
      <c r="J484" s="464"/>
      <c r="K484" s="464"/>
      <c r="L484" s="462"/>
      <c r="M484" s="46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275"/>
        <v>0</v>
      </c>
      <c r="V484" s="7" t="s">
        <v>52</v>
      </c>
      <c r="W484" s="94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8"/>
    </row>
    <row r="485" spans="1:48" ht="17.25" customHeight="1" x14ac:dyDescent="0.25">
      <c r="A485" s="474"/>
      <c r="B485" s="421"/>
      <c r="C485" s="422"/>
      <c r="D485" s="421"/>
      <c r="E485" s="421"/>
      <c r="F485" s="423"/>
      <c r="G485" s="423"/>
      <c r="H485" s="423"/>
      <c r="I485" s="423"/>
      <c r="J485" s="464"/>
      <c r="K485" s="464"/>
      <c r="L485" s="462"/>
      <c r="M485" s="462"/>
      <c r="N485" s="152">
        <f t="shared" ref="N485:T485" si="279">SUM(N480:N484)</f>
        <v>0</v>
      </c>
      <c r="O485" s="152">
        <f t="shared" si="279"/>
        <v>0</v>
      </c>
      <c r="P485" s="152">
        <f t="shared" si="279"/>
        <v>0</v>
      </c>
      <c r="Q485" s="152">
        <f t="shared" si="279"/>
        <v>0</v>
      </c>
      <c r="R485" s="152">
        <f t="shared" si="279"/>
        <v>0</v>
      </c>
      <c r="S485" s="152">
        <f t="shared" si="279"/>
        <v>0</v>
      </c>
      <c r="T485" s="152">
        <f t="shared" si="279"/>
        <v>0</v>
      </c>
      <c r="U485" s="153">
        <f t="shared" si="275"/>
        <v>0</v>
      </c>
      <c r="V485" s="153" t="s">
        <v>11</v>
      </c>
      <c r="W485" s="364">
        <f t="shared" ref="W485:AU485" si="280">SUM(W480:W484)</f>
        <v>0</v>
      </c>
      <c r="X485" s="152">
        <f t="shared" si="280"/>
        <v>0</v>
      </c>
      <c r="Y485" s="152">
        <f t="shared" si="280"/>
        <v>0</v>
      </c>
      <c r="Z485" s="152">
        <f t="shared" si="280"/>
        <v>0</v>
      </c>
      <c r="AA485" s="152">
        <f t="shared" si="280"/>
        <v>0</v>
      </c>
      <c r="AB485" s="152">
        <f t="shared" si="280"/>
        <v>0</v>
      </c>
      <c r="AC485" s="152">
        <f t="shared" si="280"/>
        <v>0</v>
      </c>
      <c r="AD485" s="152">
        <f t="shared" si="280"/>
        <v>0</v>
      </c>
      <c r="AE485" s="152">
        <f t="shared" si="280"/>
        <v>0</v>
      </c>
      <c r="AF485" s="152">
        <f t="shared" si="280"/>
        <v>0</v>
      </c>
      <c r="AG485" s="152">
        <f t="shared" si="280"/>
        <v>0</v>
      </c>
      <c r="AH485" s="152">
        <f t="shared" si="280"/>
        <v>0</v>
      </c>
      <c r="AI485" s="152">
        <f t="shared" si="280"/>
        <v>0</v>
      </c>
      <c r="AJ485" s="152">
        <f t="shared" si="280"/>
        <v>0</v>
      </c>
      <c r="AK485" s="152">
        <f t="shared" si="280"/>
        <v>0</v>
      </c>
      <c r="AL485" s="152">
        <f t="shared" si="280"/>
        <v>0</v>
      </c>
      <c r="AM485" s="152">
        <f t="shared" si="280"/>
        <v>0</v>
      </c>
      <c r="AN485" s="152">
        <f t="shared" si="280"/>
        <v>0</v>
      </c>
      <c r="AO485" s="152">
        <f t="shared" si="280"/>
        <v>0</v>
      </c>
      <c r="AP485" s="152">
        <f t="shared" si="280"/>
        <v>0</v>
      </c>
      <c r="AQ485" s="152">
        <f t="shared" si="280"/>
        <v>0</v>
      </c>
      <c r="AR485" s="152">
        <f t="shared" si="280"/>
        <v>0</v>
      </c>
      <c r="AS485" s="152">
        <f t="shared" si="280"/>
        <v>0</v>
      </c>
      <c r="AT485" s="152">
        <f t="shared" si="280"/>
        <v>0</v>
      </c>
      <c r="AU485" s="152">
        <f t="shared" si="280"/>
        <v>0</v>
      </c>
      <c r="AV485" s="161"/>
    </row>
    <row r="486" spans="1:48" ht="19.5" customHeight="1" x14ac:dyDescent="0.25">
      <c r="A486" s="472"/>
      <c r="B486" s="421" t="s">
        <v>358</v>
      </c>
      <c r="C486" s="422" t="s">
        <v>363</v>
      </c>
      <c r="D486" s="421" t="s">
        <v>275</v>
      </c>
      <c r="E486" s="421" t="s">
        <v>364</v>
      </c>
      <c r="F486" s="6" t="s">
        <v>18</v>
      </c>
      <c r="G486" s="6" t="s">
        <v>20</v>
      </c>
      <c r="H486" s="6" t="s">
        <v>296</v>
      </c>
      <c r="I486" s="6" t="s">
        <v>296</v>
      </c>
      <c r="J486" s="464">
        <v>2023</v>
      </c>
      <c r="K486" s="464">
        <v>2023</v>
      </c>
      <c r="L486" s="462">
        <v>11.09313</v>
      </c>
      <c r="M486" s="462">
        <f t="shared" ref="M486" si="281">R491+S491+T490</f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275"/>
        <v>0</v>
      </c>
      <c r="V486" s="7" t="s">
        <v>3</v>
      </c>
      <c r="W486" s="94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8"/>
    </row>
    <row r="487" spans="1:48" ht="19.5" customHeight="1" x14ac:dyDescent="0.25">
      <c r="A487" s="473"/>
      <c r="B487" s="421"/>
      <c r="C487" s="422"/>
      <c r="D487" s="421"/>
      <c r="E487" s="421"/>
      <c r="F487" s="6" t="s">
        <v>19</v>
      </c>
      <c r="G487" s="6" t="s">
        <v>22</v>
      </c>
      <c r="H487" s="6" t="s">
        <v>296</v>
      </c>
      <c r="I487" s="6" t="s">
        <v>296</v>
      </c>
      <c r="J487" s="464"/>
      <c r="K487" s="464"/>
      <c r="L487" s="462"/>
      <c r="M487" s="46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75"/>
        <v>0</v>
      </c>
      <c r="V487" s="5" t="s">
        <v>8</v>
      </c>
      <c r="W487" s="94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8"/>
    </row>
    <row r="488" spans="1:48" ht="19.5" customHeight="1" x14ac:dyDescent="0.25">
      <c r="A488" s="473"/>
      <c r="B488" s="421"/>
      <c r="C488" s="422"/>
      <c r="D488" s="421"/>
      <c r="E488" s="421"/>
      <c r="F488" s="423" t="s">
        <v>39</v>
      </c>
      <c r="G488" s="423" t="s">
        <v>21</v>
      </c>
      <c r="H488" s="423" t="s">
        <v>296</v>
      </c>
      <c r="I488" s="423" t="s">
        <v>296</v>
      </c>
      <c r="J488" s="464"/>
      <c r="K488" s="464"/>
      <c r="L488" s="462"/>
      <c r="M488" s="46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275"/>
        <v>0</v>
      </c>
      <c r="V488" s="7" t="s">
        <v>50</v>
      </c>
      <c r="W488" s="94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8"/>
    </row>
    <row r="489" spans="1:48" ht="19.5" customHeight="1" x14ac:dyDescent="0.25">
      <c r="A489" s="473"/>
      <c r="B489" s="421"/>
      <c r="C489" s="422"/>
      <c r="D489" s="421"/>
      <c r="E489" s="421"/>
      <c r="F489" s="423"/>
      <c r="G489" s="423"/>
      <c r="H489" s="423"/>
      <c r="I489" s="423"/>
      <c r="J489" s="464"/>
      <c r="K489" s="464"/>
      <c r="L489" s="462"/>
      <c r="M489" s="46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75"/>
        <v>0</v>
      </c>
      <c r="V489" s="7" t="s">
        <v>51</v>
      </c>
      <c r="W489" s="94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8"/>
    </row>
    <row r="490" spans="1:48" ht="18" customHeight="1" x14ac:dyDescent="0.25">
      <c r="A490" s="473"/>
      <c r="B490" s="421"/>
      <c r="C490" s="422"/>
      <c r="D490" s="421"/>
      <c r="E490" s="421"/>
      <c r="F490" s="423"/>
      <c r="G490" s="423"/>
      <c r="H490" s="423"/>
      <c r="I490" s="423"/>
      <c r="J490" s="464"/>
      <c r="K490" s="464"/>
      <c r="L490" s="462"/>
      <c r="M490" s="46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275"/>
        <v>0</v>
      </c>
      <c r="V490" s="7" t="s">
        <v>52</v>
      </c>
      <c r="W490" s="94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8"/>
    </row>
    <row r="491" spans="1:48" ht="17.25" customHeight="1" x14ac:dyDescent="0.25">
      <c r="A491" s="474"/>
      <c r="B491" s="421"/>
      <c r="C491" s="422"/>
      <c r="D491" s="421"/>
      <c r="E491" s="421"/>
      <c r="F491" s="423"/>
      <c r="G491" s="423"/>
      <c r="H491" s="423"/>
      <c r="I491" s="423"/>
      <c r="J491" s="464"/>
      <c r="K491" s="464"/>
      <c r="L491" s="462"/>
      <c r="M491" s="462"/>
      <c r="N491" s="152">
        <f t="shared" ref="N491:T491" si="282">SUM(N486:N490)</f>
        <v>0</v>
      </c>
      <c r="O491" s="152">
        <f t="shared" si="282"/>
        <v>0</v>
      </c>
      <c r="P491" s="152">
        <f t="shared" si="282"/>
        <v>0</v>
      </c>
      <c r="Q491" s="152">
        <f t="shared" si="282"/>
        <v>0</v>
      </c>
      <c r="R491" s="152">
        <f t="shared" si="282"/>
        <v>0</v>
      </c>
      <c r="S491" s="152">
        <f t="shared" si="282"/>
        <v>0</v>
      </c>
      <c r="T491" s="152">
        <f t="shared" si="282"/>
        <v>0</v>
      </c>
      <c r="U491" s="153">
        <f t="shared" si="275"/>
        <v>0</v>
      </c>
      <c r="V491" s="153" t="s">
        <v>11</v>
      </c>
      <c r="W491" s="364">
        <f t="shared" ref="W491:AU491" si="283">SUM(W486:W490)</f>
        <v>0</v>
      </c>
      <c r="X491" s="152">
        <f t="shared" si="283"/>
        <v>0</v>
      </c>
      <c r="Y491" s="152">
        <f t="shared" si="283"/>
        <v>0</v>
      </c>
      <c r="Z491" s="152">
        <f t="shared" si="283"/>
        <v>0</v>
      </c>
      <c r="AA491" s="152">
        <f t="shared" si="283"/>
        <v>0</v>
      </c>
      <c r="AB491" s="152">
        <f t="shared" si="283"/>
        <v>0</v>
      </c>
      <c r="AC491" s="152">
        <f t="shared" si="283"/>
        <v>0</v>
      </c>
      <c r="AD491" s="152">
        <f t="shared" si="283"/>
        <v>0</v>
      </c>
      <c r="AE491" s="152">
        <f t="shared" si="283"/>
        <v>0</v>
      </c>
      <c r="AF491" s="152">
        <f t="shared" si="283"/>
        <v>0</v>
      </c>
      <c r="AG491" s="152">
        <f t="shared" si="283"/>
        <v>0</v>
      </c>
      <c r="AH491" s="152">
        <f t="shared" si="283"/>
        <v>0</v>
      </c>
      <c r="AI491" s="152">
        <f t="shared" si="283"/>
        <v>0</v>
      </c>
      <c r="AJ491" s="152">
        <f t="shared" si="283"/>
        <v>0</v>
      </c>
      <c r="AK491" s="152">
        <f t="shared" si="283"/>
        <v>0</v>
      </c>
      <c r="AL491" s="152">
        <f t="shared" si="283"/>
        <v>0</v>
      </c>
      <c r="AM491" s="152">
        <f t="shared" si="283"/>
        <v>0</v>
      </c>
      <c r="AN491" s="152">
        <f t="shared" si="283"/>
        <v>0</v>
      </c>
      <c r="AO491" s="152">
        <f t="shared" si="283"/>
        <v>0</v>
      </c>
      <c r="AP491" s="152">
        <f t="shared" si="283"/>
        <v>0</v>
      </c>
      <c r="AQ491" s="152">
        <f t="shared" si="283"/>
        <v>0</v>
      </c>
      <c r="AR491" s="152">
        <f t="shared" si="283"/>
        <v>0</v>
      </c>
      <c r="AS491" s="152">
        <f t="shared" si="283"/>
        <v>0</v>
      </c>
      <c r="AT491" s="152">
        <f t="shared" si="283"/>
        <v>0</v>
      </c>
      <c r="AU491" s="152">
        <f t="shared" si="283"/>
        <v>0</v>
      </c>
      <c r="AV491" s="161"/>
    </row>
    <row r="492" spans="1:48" ht="29.25" customHeight="1" x14ac:dyDescent="0.25">
      <c r="A492" s="495" t="s">
        <v>65</v>
      </c>
      <c r="B492" s="495"/>
      <c r="C492" s="495"/>
      <c r="D492" s="495"/>
      <c r="E492" s="495"/>
      <c r="F492" s="495"/>
      <c r="G492" s="495"/>
      <c r="H492" s="495"/>
      <c r="I492" s="495"/>
      <c r="J492" s="495"/>
      <c r="K492" s="495"/>
      <c r="L492" s="495"/>
      <c r="M492" s="495"/>
      <c r="N492" s="495"/>
      <c r="O492" s="495"/>
      <c r="P492" s="495"/>
      <c r="Q492" s="495"/>
      <c r="R492" s="495"/>
      <c r="S492" s="495"/>
      <c r="T492" s="495"/>
      <c r="U492" s="495"/>
      <c r="V492" s="495"/>
      <c r="W492" s="365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</row>
    <row r="493" spans="1:48" ht="15.75" customHeight="1" x14ac:dyDescent="0.25">
      <c r="A493" s="494" t="s">
        <v>197</v>
      </c>
      <c r="B493" s="494"/>
      <c r="C493" s="494"/>
      <c r="D493" s="494"/>
      <c r="E493" s="494"/>
      <c r="F493" s="494"/>
      <c r="G493" s="494"/>
      <c r="H493" s="494"/>
      <c r="I493" s="494"/>
      <c r="J493" s="494"/>
      <c r="K493" s="494"/>
      <c r="L493" s="494"/>
      <c r="M493" s="494"/>
      <c r="N493" s="494"/>
      <c r="O493" s="494"/>
      <c r="P493" s="494"/>
      <c r="Q493" s="494"/>
      <c r="R493" s="494"/>
      <c r="S493" s="494"/>
      <c r="T493" s="494"/>
      <c r="U493" s="494"/>
      <c r="V493" s="494"/>
      <c r="W493" s="365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</row>
    <row r="494" spans="1:48" ht="29.25" customHeight="1" x14ac:dyDescent="0.25">
      <c r="A494" s="495" t="s">
        <v>65</v>
      </c>
      <c r="B494" s="495"/>
      <c r="C494" s="495"/>
      <c r="D494" s="495"/>
      <c r="E494" s="495"/>
      <c r="F494" s="495"/>
      <c r="G494" s="495"/>
      <c r="H494" s="495"/>
      <c r="I494" s="495"/>
      <c r="J494" s="495"/>
      <c r="K494" s="495"/>
      <c r="L494" s="495"/>
      <c r="M494" s="495"/>
      <c r="N494" s="495"/>
      <c r="O494" s="495"/>
      <c r="P494" s="495"/>
      <c r="Q494" s="495"/>
      <c r="R494" s="495"/>
      <c r="S494" s="495"/>
      <c r="T494" s="495"/>
      <c r="U494" s="495"/>
      <c r="V494" s="495"/>
      <c r="W494" s="365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</row>
    <row r="495" spans="1:48" ht="15.75" customHeight="1" x14ac:dyDescent="0.25">
      <c r="A495" s="494" t="s">
        <v>198</v>
      </c>
      <c r="B495" s="494"/>
      <c r="C495" s="494"/>
      <c r="D495" s="494"/>
      <c r="E495" s="494"/>
      <c r="F495" s="494"/>
      <c r="G495" s="494"/>
      <c r="H495" s="494"/>
      <c r="I495" s="494"/>
      <c r="J495" s="494"/>
      <c r="K495" s="494"/>
      <c r="L495" s="494"/>
      <c r="M495" s="494"/>
      <c r="N495" s="494"/>
      <c r="O495" s="494"/>
      <c r="P495" s="494"/>
      <c r="Q495" s="494"/>
      <c r="R495" s="494"/>
      <c r="S495" s="494"/>
      <c r="T495" s="494"/>
      <c r="U495" s="494"/>
      <c r="V495" s="494"/>
      <c r="W495" s="365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</row>
    <row r="496" spans="1:48" ht="29.25" customHeight="1" x14ac:dyDescent="0.25">
      <c r="A496" s="495" t="s">
        <v>65</v>
      </c>
      <c r="B496" s="495"/>
      <c r="C496" s="495"/>
      <c r="D496" s="495"/>
      <c r="E496" s="495"/>
      <c r="F496" s="495"/>
      <c r="G496" s="495"/>
      <c r="H496" s="495"/>
      <c r="I496" s="495"/>
      <c r="J496" s="495"/>
      <c r="K496" s="495"/>
      <c r="L496" s="495"/>
      <c r="M496" s="495"/>
      <c r="N496" s="495"/>
      <c r="O496" s="495"/>
      <c r="P496" s="495"/>
      <c r="Q496" s="495"/>
      <c r="R496" s="495"/>
      <c r="S496" s="495"/>
      <c r="T496" s="495"/>
      <c r="U496" s="495"/>
      <c r="V496" s="495"/>
      <c r="W496" s="365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</row>
    <row r="497" spans="1:48" ht="15.75" customHeight="1" x14ac:dyDescent="0.25">
      <c r="A497" s="494" t="s">
        <v>199</v>
      </c>
      <c r="B497" s="494"/>
      <c r="C497" s="494"/>
      <c r="D497" s="494"/>
      <c r="E497" s="494"/>
      <c r="F497" s="494"/>
      <c r="G497" s="494"/>
      <c r="H497" s="494"/>
      <c r="I497" s="494"/>
      <c r="J497" s="494"/>
      <c r="K497" s="494"/>
      <c r="L497" s="494"/>
      <c r="M497" s="494"/>
      <c r="N497" s="494"/>
      <c r="O497" s="494"/>
      <c r="P497" s="494"/>
      <c r="Q497" s="494"/>
      <c r="R497" s="494"/>
      <c r="S497" s="494"/>
      <c r="T497" s="494"/>
      <c r="U497" s="494"/>
      <c r="V497" s="494"/>
      <c r="W497" s="365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</row>
    <row r="498" spans="1:48" ht="29.25" customHeight="1" x14ac:dyDescent="0.25">
      <c r="A498" s="495" t="s">
        <v>65</v>
      </c>
      <c r="B498" s="495"/>
      <c r="C498" s="495"/>
      <c r="D498" s="495"/>
      <c r="E498" s="495"/>
      <c r="F498" s="495"/>
      <c r="G498" s="495"/>
      <c r="H498" s="495"/>
      <c r="I498" s="495"/>
      <c r="J498" s="495"/>
      <c r="K498" s="495"/>
      <c r="L498" s="495"/>
      <c r="M498" s="495"/>
      <c r="N498" s="495"/>
      <c r="O498" s="495"/>
      <c r="P498" s="495"/>
      <c r="Q498" s="495"/>
      <c r="R498" s="495"/>
      <c r="S498" s="495"/>
      <c r="T498" s="495"/>
      <c r="U498" s="495"/>
      <c r="V498" s="495"/>
      <c r="W498" s="365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</row>
    <row r="499" spans="1:48" ht="19.5" customHeight="1" x14ac:dyDescent="0.25">
      <c r="A499" s="491" t="s">
        <v>49</v>
      </c>
      <c r="B499" s="492"/>
      <c r="C499" s="492"/>
      <c r="D499" s="492"/>
      <c r="E499" s="492"/>
      <c r="F499" s="492"/>
      <c r="G499" s="492"/>
      <c r="H499" s="492"/>
      <c r="I499" s="492"/>
      <c r="J499" s="492"/>
      <c r="K499" s="492"/>
      <c r="L499" s="492"/>
      <c r="M499" s="492"/>
      <c r="N499" s="492"/>
      <c r="O499" s="492"/>
      <c r="P499" s="492"/>
      <c r="Q499" s="492"/>
      <c r="R499" s="492"/>
      <c r="S499" s="492"/>
      <c r="T499" s="492"/>
      <c r="U499" s="492"/>
      <c r="V499" s="493"/>
      <c r="W499" s="365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</row>
    <row r="500" spans="1:48" ht="17.25" customHeight="1" x14ac:dyDescent="0.25">
      <c r="A500" s="489"/>
      <c r="B500" s="490"/>
      <c r="C500" s="490"/>
      <c r="D500" s="490"/>
      <c r="E500" s="490"/>
      <c r="F500" s="11"/>
      <c r="G500" s="11"/>
      <c r="H500" s="11"/>
      <c r="I500" s="11"/>
      <c r="J500" s="11"/>
      <c r="K500" s="11"/>
      <c r="L500" s="20"/>
      <c r="M500" s="20"/>
      <c r="N500" s="9">
        <f>N474+N480+N486</f>
        <v>0</v>
      </c>
      <c r="O500" s="9">
        <f t="shared" ref="O500:T500" si="284">O474+O480+O486</f>
        <v>0</v>
      </c>
      <c r="P500" s="9">
        <f t="shared" si="284"/>
        <v>0</v>
      </c>
      <c r="Q500" s="9">
        <f t="shared" si="284"/>
        <v>0</v>
      </c>
      <c r="R500" s="9">
        <f t="shared" si="284"/>
        <v>0</v>
      </c>
      <c r="S500" s="9">
        <f t="shared" si="284"/>
        <v>0</v>
      </c>
      <c r="T500" s="9">
        <f t="shared" si="284"/>
        <v>0</v>
      </c>
      <c r="U500" s="9">
        <f t="shared" ref="U500:U504" si="285">SUM(N500:T500)</f>
        <v>0</v>
      </c>
      <c r="V500" s="16" t="s">
        <v>3</v>
      </c>
      <c r="W500" s="94">
        <f t="shared" ref="W500:AU500" si="286">W474+W480+W486</f>
        <v>0</v>
      </c>
      <c r="X500" s="9">
        <f t="shared" si="286"/>
        <v>0</v>
      </c>
      <c r="Y500" s="9">
        <f t="shared" si="286"/>
        <v>0</v>
      </c>
      <c r="Z500" s="9">
        <f t="shared" si="286"/>
        <v>0</v>
      </c>
      <c r="AA500" s="9">
        <f t="shared" si="286"/>
        <v>0</v>
      </c>
      <c r="AB500" s="9">
        <f t="shared" si="286"/>
        <v>0</v>
      </c>
      <c r="AC500" s="9">
        <f t="shared" si="286"/>
        <v>0</v>
      </c>
      <c r="AD500" s="9">
        <f t="shared" si="286"/>
        <v>0</v>
      </c>
      <c r="AE500" s="9">
        <f t="shared" si="286"/>
        <v>0</v>
      </c>
      <c r="AF500" s="9">
        <f t="shared" si="286"/>
        <v>0</v>
      </c>
      <c r="AG500" s="9">
        <f t="shared" si="286"/>
        <v>0</v>
      </c>
      <c r="AH500" s="9">
        <f t="shared" si="286"/>
        <v>0</v>
      </c>
      <c r="AI500" s="9">
        <f t="shared" si="286"/>
        <v>0</v>
      </c>
      <c r="AJ500" s="9">
        <f t="shared" si="286"/>
        <v>0</v>
      </c>
      <c r="AK500" s="9">
        <f t="shared" si="286"/>
        <v>0</v>
      </c>
      <c r="AL500" s="9">
        <f t="shared" si="286"/>
        <v>0</v>
      </c>
      <c r="AM500" s="9">
        <f t="shared" si="286"/>
        <v>0</v>
      </c>
      <c r="AN500" s="9">
        <f t="shared" si="286"/>
        <v>0</v>
      </c>
      <c r="AO500" s="9">
        <f t="shared" si="286"/>
        <v>0</v>
      </c>
      <c r="AP500" s="9">
        <f t="shared" si="286"/>
        <v>0</v>
      </c>
      <c r="AQ500" s="9">
        <f t="shared" si="286"/>
        <v>0</v>
      </c>
      <c r="AR500" s="9">
        <f t="shared" si="286"/>
        <v>0</v>
      </c>
      <c r="AS500" s="9">
        <f t="shared" si="286"/>
        <v>0</v>
      </c>
      <c r="AT500" s="9">
        <f t="shared" si="286"/>
        <v>0</v>
      </c>
      <c r="AU500" s="9">
        <f t="shared" si="286"/>
        <v>0</v>
      </c>
      <c r="AV500" s="8"/>
    </row>
    <row r="501" spans="1:48" ht="17.25" customHeight="1" x14ac:dyDescent="0.25">
      <c r="A501" s="489"/>
      <c r="B501" s="490"/>
      <c r="C501" s="490"/>
      <c r="D501" s="490"/>
      <c r="E501" s="490"/>
      <c r="F501" s="11"/>
      <c r="G501" s="11"/>
      <c r="H501" s="11"/>
      <c r="I501" s="11"/>
      <c r="J501" s="11"/>
      <c r="K501" s="11"/>
      <c r="L501" s="20"/>
      <c r="M501" s="20"/>
      <c r="N501" s="9">
        <f t="shared" ref="N501:T505" si="287">N475+N481+N487</f>
        <v>0</v>
      </c>
      <c r="O501" s="9">
        <f t="shared" si="287"/>
        <v>0</v>
      </c>
      <c r="P501" s="9">
        <f t="shared" si="287"/>
        <v>0</v>
      </c>
      <c r="Q501" s="9">
        <f t="shared" si="287"/>
        <v>0</v>
      </c>
      <c r="R501" s="9">
        <f t="shared" si="287"/>
        <v>0</v>
      </c>
      <c r="S501" s="9">
        <f t="shared" si="287"/>
        <v>0</v>
      </c>
      <c r="T501" s="9">
        <f t="shared" si="287"/>
        <v>0</v>
      </c>
      <c r="U501" s="9">
        <f t="shared" si="285"/>
        <v>0</v>
      </c>
      <c r="V501" s="16" t="s">
        <v>8</v>
      </c>
      <c r="W501" s="94">
        <f t="shared" ref="W501:AU501" si="288">W475+W481+W487</f>
        <v>0</v>
      </c>
      <c r="X501" s="9">
        <f t="shared" si="288"/>
        <v>0</v>
      </c>
      <c r="Y501" s="9">
        <f t="shared" si="288"/>
        <v>0</v>
      </c>
      <c r="Z501" s="9">
        <f t="shared" si="288"/>
        <v>0</v>
      </c>
      <c r="AA501" s="9">
        <f t="shared" si="288"/>
        <v>0</v>
      </c>
      <c r="AB501" s="9">
        <f t="shared" si="288"/>
        <v>0</v>
      </c>
      <c r="AC501" s="9">
        <f t="shared" si="288"/>
        <v>0</v>
      </c>
      <c r="AD501" s="9">
        <f t="shared" si="288"/>
        <v>0</v>
      </c>
      <c r="AE501" s="9">
        <f t="shared" si="288"/>
        <v>0</v>
      </c>
      <c r="AF501" s="9">
        <f t="shared" si="288"/>
        <v>0</v>
      </c>
      <c r="AG501" s="9">
        <f t="shared" si="288"/>
        <v>0</v>
      </c>
      <c r="AH501" s="9">
        <f t="shared" si="288"/>
        <v>0</v>
      </c>
      <c r="AI501" s="9">
        <f t="shared" si="288"/>
        <v>0</v>
      </c>
      <c r="AJ501" s="9">
        <f t="shared" si="288"/>
        <v>0</v>
      </c>
      <c r="AK501" s="9">
        <f t="shared" si="288"/>
        <v>0</v>
      </c>
      <c r="AL501" s="9">
        <f t="shared" si="288"/>
        <v>0</v>
      </c>
      <c r="AM501" s="9">
        <f t="shared" si="288"/>
        <v>0</v>
      </c>
      <c r="AN501" s="9">
        <f t="shared" si="288"/>
        <v>0</v>
      </c>
      <c r="AO501" s="9">
        <f t="shared" si="288"/>
        <v>0</v>
      </c>
      <c r="AP501" s="9">
        <f t="shared" si="288"/>
        <v>0</v>
      </c>
      <c r="AQ501" s="9">
        <f t="shared" si="288"/>
        <v>0</v>
      </c>
      <c r="AR501" s="9">
        <f t="shared" si="288"/>
        <v>0</v>
      </c>
      <c r="AS501" s="9">
        <f t="shared" si="288"/>
        <v>0</v>
      </c>
      <c r="AT501" s="9">
        <f t="shared" si="288"/>
        <v>0</v>
      </c>
      <c r="AU501" s="9">
        <f t="shared" si="288"/>
        <v>0</v>
      </c>
      <c r="AV501" s="8"/>
    </row>
    <row r="502" spans="1:48" ht="17.25" customHeight="1" x14ac:dyDescent="0.25">
      <c r="A502" s="489"/>
      <c r="B502" s="490"/>
      <c r="C502" s="490"/>
      <c r="D502" s="490"/>
      <c r="E502" s="490"/>
      <c r="F502" s="11"/>
      <c r="G502" s="11"/>
      <c r="H502" s="11"/>
      <c r="I502" s="11"/>
      <c r="J502" s="11"/>
      <c r="K502" s="11"/>
      <c r="L502" s="20"/>
      <c r="M502" s="20"/>
      <c r="N502" s="9">
        <f t="shared" si="287"/>
        <v>0</v>
      </c>
      <c r="O502" s="9">
        <f t="shared" si="287"/>
        <v>0</v>
      </c>
      <c r="P502" s="9">
        <f t="shared" si="287"/>
        <v>0</v>
      </c>
      <c r="Q502" s="9">
        <f t="shared" si="287"/>
        <v>0</v>
      </c>
      <c r="R502" s="9">
        <f t="shared" si="287"/>
        <v>0</v>
      </c>
      <c r="S502" s="9">
        <f t="shared" si="287"/>
        <v>0</v>
      </c>
      <c r="T502" s="9">
        <f t="shared" si="287"/>
        <v>0</v>
      </c>
      <c r="U502" s="9">
        <f t="shared" si="285"/>
        <v>0</v>
      </c>
      <c r="V502" s="13" t="s">
        <v>50</v>
      </c>
      <c r="W502" s="94">
        <f t="shared" ref="W502:AU502" si="289">W476+W482+W488</f>
        <v>0</v>
      </c>
      <c r="X502" s="9">
        <f t="shared" si="289"/>
        <v>0</v>
      </c>
      <c r="Y502" s="9">
        <f t="shared" si="289"/>
        <v>0</v>
      </c>
      <c r="Z502" s="9">
        <f t="shared" si="289"/>
        <v>0</v>
      </c>
      <c r="AA502" s="9">
        <f t="shared" si="289"/>
        <v>0</v>
      </c>
      <c r="AB502" s="9">
        <f t="shared" si="289"/>
        <v>0</v>
      </c>
      <c r="AC502" s="9">
        <f t="shared" si="289"/>
        <v>0</v>
      </c>
      <c r="AD502" s="9">
        <f t="shared" si="289"/>
        <v>0</v>
      </c>
      <c r="AE502" s="9">
        <f t="shared" si="289"/>
        <v>0</v>
      </c>
      <c r="AF502" s="9">
        <f t="shared" si="289"/>
        <v>0</v>
      </c>
      <c r="AG502" s="9">
        <f t="shared" si="289"/>
        <v>0</v>
      </c>
      <c r="AH502" s="9">
        <f t="shared" si="289"/>
        <v>0</v>
      </c>
      <c r="AI502" s="9">
        <f t="shared" si="289"/>
        <v>0</v>
      </c>
      <c r="AJ502" s="9">
        <f t="shared" si="289"/>
        <v>0</v>
      </c>
      <c r="AK502" s="9">
        <f t="shared" si="289"/>
        <v>0</v>
      </c>
      <c r="AL502" s="9">
        <f t="shared" si="289"/>
        <v>0</v>
      </c>
      <c r="AM502" s="9">
        <f t="shared" si="289"/>
        <v>0</v>
      </c>
      <c r="AN502" s="9">
        <f t="shared" si="289"/>
        <v>0</v>
      </c>
      <c r="AO502" s="9">
        <f t="shared" si="289"/>
        <v>0</v>
      </c>
      <c r="AP502" s="9">
        <f t="shared" si="289"/>
        <v>0</v>
      </c>
      <c r="AQ502" s="9">
        <f t="shared" si="289"/>
        <v>0</v>
      </c>
      <c r="AR502" s="9">
        <f t="shared" si="289"/>
        <v>0</v>
      </c>
      <c r="AS502" s="9">
        <f t="shared" si="289"/>
        <v>0</v>
      </c>
      <c r="AT502" s="9">
        <f t="shared" si="289"/>
        <v>0</v>
      </c>
      <c r="AU502" s="9">
        <f t="shared" si="289"/>
        <v>0</v>
      </c>
      <c r="AV502" s="8"/>
    </row>
    <row r="503" spans="1:48" ht="17.25" customHeight="1" x14ac:dyDescent="0.25">
      <c r="A503" s="489"/>
      <c r="B503" s="490"/>
      <c r="C503" s="490"/>
      <c r="D503" s="490"/>
      <c r="E503" s="490"/>
      <c r="F503" s="11"/>
      <c r="G503" s="11"/>
      <c r="H503" s="11"/>
      <c r="I503" s="11"/>
      <c r="J503" s="11"/>
      <c r="K503" s="11"/>
      <c r="L503" s="20"/>
      <c r="M503" s="20"/>
      <c r="N503" s="9">
        <f t="shared" si="287"/>
        <v>0</v>
      </c>
      <c r="O503" s="9">
        <f t="shared" si="287"/>
        <v>0</v>
      </c>
      <c r="P503" s="9">
        <f t="shared" si="287"/>
        <v>0</v>
      </c>
      <c r="Q503" s="9">
        <f t="shared" si="287"/>
        <v>0</v>
      </c>
      <c r="R503" s="9">
        <f t="shared" si="287"/>
        <v>0</v>
      </c>
      <c r="S503" s="9">
        <f t="shared" si="287"/>
        <v>0</v>
      </c>
      <c r="T503" s="9">
        <f t="shared" si="287"/>
        <v>0</v>
      </c>
      <c r="U503" s="9">
        <f t="shared" si="285"/>
        <v>0</v>
      </c>
      <c r="V503" s="13" t="s">
        <v>51</v>
      </c>
      <c r="W503" s="94">
        <f t="shared" ref="W503:AU503" si="290">W477+W483+W489</f>
        <v>0</v>
      </c>
      <c r="X503" s="9">
        <f t="shared" si="290"/>
        <v>0</v>
      </c>
      <c r="Y503" s="9">
        <f t="shared" si="290"/>
        <v>0</v>
      </c>
      <c r="Z503" s="9">
        <f t="shared" si="290"/>
        <v>0</v>
      </c>
      <c r="AA503" s="9">
        <f t="shared" si="290"/>
        <v>0</v>
      </c>
      <c r="AB503" s="9">
        <f t="shared" si="290"/>
        <v>0</v>
      </c>
      <c r="AC503" s="9">
        <f t="shared" si="290"/>
        <v>0</v>
      </c>
      <c r="AD503" s="9">
        <f t="shared" si="290"/>
        <v>0</v>
      </c>
      <c r="AE503" s="9">
        <f t="shared" si="290"/>
        <v>0</v>
      </c>
      <c r="AF503" s="9">
        <f t="shared" si="290"/>
        <v>0</v>
      </c>
      <c r="AG503" s="9">
        <f t="shared" si="290"/>
        <v>0</v>
      </c>
      <c r="AH503" s="9">
        <f t="shared" si="290"/>
        <v>0</v>
      </c>
      <c r="AI503" s="9">
        <f t="shared" si="290"/>
        <v>0</v>
      </c>
      <c r="AJ503" s="9">
        <f t="shared" si="290"/>
        <v>0</v>
      </c>
      <c r="AK503" s="9">
        <f t="shared" si="290"/>
        <v>0</v>
      </c>
      <c r="AL503" s="9">
        <f t="shared" si="290"/>
        <v>0</v>
      </c>
      <c r="AM503" s="9">
        <f t="shared" si="290"/>
        <v>0</v>
      </c>
      <c r="AN503" s="9">
        <f t="shared" si="290"/>
        <v>0</v>
      </c>
      <c r="AO503" s="9">
        <f t="shared" si="290"/>
        <v>0</v>
      </c>
      <c r="AP503" s="9">
        <f t="shared" si="290"/>
        <v>0</v>
      </c>
      <c r="AQ503" s="9">
        <f t="shared" si="290"/>
        <v>0</v>
      </c>
      <c r="AR503" s="9">
        <f t="shared" si="290"/>
        <v>0</v>
      </c>
      <c r="AS503" s="9">
        <f t="shared" si="290"/>
        <v>0</v>
      </c>
      <c r="AT503" s="9">
        <f t="shared" si="290"/>
        <v>0</v>
      </c>
      <c r="AU503" s="9">
        <f t="shared" si="290"/>
        <v>0</v>
      </c>
      <c r="AV503" s="8"/>
    </row>
    <row r="504" spans="1:48" ht="17.25" customHeight="1" x14ac:dyDescent="0.25">
      <c r="A504" s="18"/>
      <c r="B504" s="19"/>
      <c r="C504" s="19"/>
      <c r="D504" s="19"/>
      <c r="E504" s="19"/>
      <c r="F504" s="11"/>
      <c r="G504" s="11"/>
      <c r="H504" s="11"/>
      <c r="I504" s="11"/>
      <c r="J504" s="11"/>
      <c r="K504" s="11"/>
      <c r="L504" s="20"/>
      <c r="M504" s="20"/>
      <c r="N504" s="9">
        <f t="shared" si="287"/>
        <v>0</v>
      </c>
      <c r="O504" s="9">
        <f t="shared" si="287"/>
        <v>0</v>
      </c>
      <c r="P504" s="9">
        <f t="shared" si="287"/>
        <v>0</v>
      </c>
      <c r="Q504" s="9">
        <f t="shared" si="287"/>
        <v>0</v>
      </c>
      <c r="R504" s="9">
        <f t="shared" si="287"/>
        <v>0</v>
      </c>
      <c r="S504" s="9">
        <f t="shared" si="287"/>
        <v>0</v>
      </c>
      <c r="T504" s="9">
        <f t="shared" si="287"/>
        <v>0</v>
      </c>
      <c r="U504" s="9">
        <f t="shared" si="285"/>
        <v>0</v>
      </c>
      <c r="V504" s="13" t="s">
        <v>52</v>
      </c>
      <c r="W504" s="94">
        <f t="shared" ref="W504:AU504" si="291">W478+W484+W490</f>
        <v>0</v>
      </c>
      <c r="X504" s="9">
        <f t="shared" si="291"/>
        <v>0</v>
      </c>
      <c r="Y504" s="9">
        <f t="shared" si="291"/>
        <v>0</v>
      </c>
      <c r="Z504" s="9">
        <f t="shared" si="291"/>
        <v>0</v>
      </c>
      <c r="AA504" s="9">
        <f t="shared" si="291"/>
        <v>0</v>
      </c>
      <c r="AB504" s="9">
        <f t="shared" si="291"/>
        <v>0</v>
      </c>
      <c r="AC504" s="9">
        <f t="shared" si="291"/>
        <v>0</v>
      </c>
      <c r="AD504" s="9">
        <f t="shared" si="291"/>
        <v>0</v>
      </c>
      <c r="AE504" s="9">
        <f t="shared" si="291"/>
        <v>0</v>
      </c>
      <c r="AF504" s="9">
        <f t="shared" si="291"/>
        <v>0</v>
      </c>
      <c r="AG504" s="9">
        <f t="shared" si="291"/>
        <v>0</v>
      </c>
      <c r="AH504" s="9">
        <f t="shared" si="291"/>
        <v>0</v>
      </c>
      <c r="AI504" s="9">
        <f t="shared" si="291"/>
        <v>0</v>
      </c>
      <c r="AJ504" s="9">
        <f t="shared" si="291"/>
        <v>0</v>
      </c>
      <c r="AK504" s="9">
        <f t="shared" si="291"/>
        <v>0</v>
      </c>
      <c r="AL504" s="9">
        <f t="shared" si="291"/>
        <v>0</v>
      </c>
      <c r="AM504" s="9">
        <f t="shared" si="291"/>
        <v>0</v>
      </c>
      <c r="AN504" s="9">
        <f t="shared" si="291"/>
        <v>0</v>
      </c>
      <c r="AO504" s="9">
        <f t="shared" si="291"/>
        <v>0</v>
      </c>
      <c r="AP504" s="9">
        <f t="shared" si="291"/>
        <v>0</v>
      </c>
      <c r="AQ504" s="9">
        <f t="shared" si="291"/>
        <v>0</v>
      </c>
      <c r="AR504" s="9">
        <f t="shared" si="291"/>
        <v>0</v>
      </c>
      <c r="AS504" s="9">
        <f t="shared" si="291"/>
        <v>0</v>
      </c>
      <c r="AT504" s="9">
        <f t="shared" si="291"/>
        <v>0</v>
      </c>
      <c r="AU504" s="9">
        <f t="shared" si="291"/>
        <v>0</v>
      </c>
      <c r="AV504" s="8"/>
    </row>
    <row r="505" spans="1:48" ht="17.25" customHeight="1" x14ac:dyDescent="0.25">
      <c r="A505" s="489"/>
      <c r="B505" s="490"/>
      <c r="C505" s="490"/>
      <c r="D505" s="490"/>
      <c r="E505" s="490"/>
      <c r="F505" s="11"/>
      <c r="G505" s="11"/>
      <c r="H505" s="11"/>
      <c r="I505" s="11"/>
      <c r="J505" s="11"/>
      <c r="K505" s="11"/>
      <c r="L505" s="9">
        <f>L474+L480+L486</f>
        <v>27.402909999999999</v>
      </c>
      <c r="M505" s="9">
        <f>M474+M480+M486</f>
        <v>0</v>
      </c>
      <c r="N505" s="152">
        <f t="shared" si="287"/>
        <v>0</v>
      </c>
      <c r="O505" s="152">
        <f t="shared" si="287"/>
        <v>0</v>
      </c>
      <c r="P505" s="152">
        <f t="shared" si="287"/>
        <v>0</v>
      </c>
      <c r="Q505" s="152">
        <f t="shared" si="287"/>
        <v>0</v>
      </c>
      <c r="R505" s="152">
        <f t="shared" si="287"/>
        <v>0</v>
      </c>
      <c r="S505" s="152">
        <f t="shared" si="287"/>
        <v>0</v>
      </c>
      <c r="T505" s="152">
        <f t="shared" si="287"/>
        <v>0</v>
      </c>
      <c r="U505" s="153">
        <f>SUM(N505:T505)</f>
        <v>0</v>
      </c>
      <c r="V505" s="153" t="s">
        <v>11</v>
      </c>
      <c r="W505" s="364">
        <f t="shared" ref="W505:AU505" si="292">W479+W485+W491</f>
        <v>0</v>
      </c>
      <c r="X505" s="152">
        <f t="shared" si="292"/>
        <v>0</v>
      </c>
      <c r="Y505" s="152">
        <f t="shared" si="292"/>
        <v>0</v>
      </c>
      <c r="Z505" s="152">
        <f t="shared" si="292"/>
        <v>0</v>
      </c>
      <c r="AA505" s="152">
        <f t="shared" si="292"/>
        <v>0</v>
      </c>
      <c r="AB505" s="152">
        <f t="shared" si="292"/>
        <v>0</v>
      </c>
      <c r="AC505" s="152">
        <f t="shared" si="292"/>
        <v>0</v>
      </c>
      <c r="AD505" s="152">
        <f t="shared" si="292"/>
        <v>0</v>
      </c>
      <c r="AE505" s="152">
        <f t="shared" si="292"/>
        <v>0</v>
      </c>
      <c r="AF505" s="152">
        <f t="shared" si="292"/>
        <v>0</v>
      </c>
      <c r="AG505" s="152">
        <f t="shared" si="292"/>
        <v>0</v>
      </c>
      <c r="AH505" s="152">
        <f t="shared" si="292"/>
        <v>0</v>
      </c>
      <c r="AI505" s="152">
        <f t="shared" si="292"/>
        <v>0</v>
      </c>
      <c r="AJ505" s="152">
        <f t="shared" si="292"/>
        <v>0</v>
      </c>
      <c r="AK505" s="152">
        <f t="shared" si="292"/>
        <v>0</v>
      </c>
      <c r="AL505" s="152">
        <f t="shared" si="292"/>
        <v>0</v>
      </c>
      <c r="AM505" s="152">
        <f t="shared" si="292"/>
        <v>0</v>
      </c>
      <c r="AN505" s="152">
        <f t="shared" si="292"/>
        <v>0</v>
      </c>
      <c r="AO505" s="152">
        <f t="shared" si="292"/>
        <v>0</v>
      </c>
      <c r="AP505" s="152">
        <f t="shared" si="292"/>
        <v>0</v>
      </c>
      <c r="AQ505" s="152">
        <f t="shared" si="292"/>
        <v>0</v>
      </c>
      <c r="AR505" s="152">
        <f t="shared" si="292"/>
        <v>0</v>
      </c>
      <c r="AS505" s="152">
        <f t="shared" si="292"/>
        <v>0</v>
      </c>
      <c r="AT505" s="152">
        <f t="shared" si="292"/>
        <v>0</v>
      </c>
      <c r="AU505" s="152">
        <f t="shared" si="292"/>
        <v>0</v>
      </c>
      <c r="AV505" s="161"/>
    </row>
    <row r="506" spans="1:48" ht="19.5" customHeight="1" x14ac:dyDescent="0.25">
      <c r="A506" s="491" t="s">
        <v>43</v>
      </c>
      <c r="B506" s="492"/>
      <c r="C506" s="492"/>
      <c r="D506" s="492"/>
      <c r="E506" s="492"/>
      <c r="F506" s="492"/>
      <c r="G506" s="492"/>
      <c r="H506" s="492"/>
      <c r="I506" s="492"/>
      <c r="J506" s="492"/>
      <c r="K506" s="492"/>
      <c r="L506" s="492"/>
      <c r="M506" s="492"/>
      <c r="N506" s="492"/>
      <c r="O506" s="492"/>
      <c r="P506" s="492"/>
      <c r="Q506" s="492"/>
      <c r="R506" s="492"/>
      <c r="S506" s="492"/>
      <c r="T506" s="492"/>
      <c r="U506" s="492"/>
      <c r="V506" s="493"/>
      <c r="W506" s="365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</row>
    <row r="507" spans="1:48" ht="17.25" customHeight="1" x14ac:dyDescent="0.25">
      <c r="A507" s="489"/>
      <c r="B507" s="490"/>
      <c r="C507" s="490"/>
      <c r="D507" s="490"/>
      <c r="E507" s="490"/>
      <c r="F507" s="11"/>
      <c r="G507" s="11"/>
      <c r="H507" s="11"/>
      <c r="I507" s="11"/>
      <c r="J507" s="11"/>
      <c r="K507" s="11"/>
      <c r="L507" s="20"/>
      <c r="M507" s="20"/>
      <c r="N507" s="9" t="e">
        <f t="shared" ref="N507:T511" si="293">N255+N331+N417+N440+N466+N500</f>
        <v>#REF!</v>
      </c>
      <c r="O507" s="9" t="e">
        <f t="shared" si="293"/>
        <v>#REF!</v>
      </c>
      <c r="P507" s="9" t="e">
        <f t="shared" si="293"/>
        <v>#REF!</v>
      </c>
      <c r="Q507" s="9" t="e">
        <f t="shared" si="293"/>
        <v>#REF!</v>
      </c>
      <c r="R507" s="9" t="e">
        <f t="shared" si="293"/>
        <v>#REF!</v>
      </c>
      <c r="S507" s="9" t="e">
        <f t="shared" si="293"/>
        <v>#REF!</v>
      </c>
      <c r="T507" s="9" t="e">
        <f t="shared" si="293"/>
        <v>#REF!</v>
      </c>
      <c r="U507" s="9" t="e">
        <f>SUM(N507:T507)</f>
        <v>#REF!</v>
      </c>
      <c r="V507" s="16" t="s">
        <v>3</v>
      </c>
      <c r="W507" s="94">
        <f t="shared" ref="W507:AU507" si="294">W255+W331+W417+W440+W466+W500</f>
        <v>56386.5</v>
      </c>
      <c r="X507" s="9">
        <f t="shared" si="294"/>
        <v>17255.54521</v>
      </c>
      <c r="Y507" s="9">
        <f t="shared" si="294"/>
        <v>3570.0189999999998</v>
      </c>
      <c r="Z507" s="9">
        <f t="shared" si="294"/>
        <v>6302.4210399999993</v>
      </c>
      <c r="AA507" s="9">
        <f t="shared" si="294"/>
        <v>10953.124170000001</v>
      </c>
      <c r="AB507" s="9">
        <f t="shared" si="294"/>
        <v>10953.124170000001</v>
      </c>
      <c r="AC507" s="9">
        <f t="shared" si="294"/>
        <v>119.34</v>
      </c>
      <c r="AD507" s="9">
        <f t="shared" si="294"/>
        <v>0</v>
      </c>
      <c r="AE507" s="9">
        <f t="shared" si="294"/>
        <v>0</v>
      </c>
      <c r="AF507" s="9">
        <f t="shared" si="294"/>
        <v>0</v>
      </c>
      <c r="AG507" s="9">
        <f t="shared" si="294"/>
        <v>13839.826209999999</v>
      </c>
      <c r="AH507" s="9">
        <f t="shared" si="294"/>
        <v>2757.1020399999998</v>
      </c>
      <c r="AI507" s="9">
        <f t="shared" si="294"/>
        <v>11082.724169999998</v>
      </c>
      <c r="AJ507" s="9">
        <f t="shared" si="294"/>
        <v>0</v>
      </c>
      <c r="AK507" s="9">
        <f t="shared" si="294"/>
        <v>0</v>
      </c>
      <c r="AL507" s="9">
        <f t="shared" si="294"/>
        <v>1212.7339999999999</v>
      </c>
      <c r="AM507" s="9">
        <f t="shared" si="294"/>
        <v>1212.7339999999999</v>
      </c>
      <c r="AN507" s="9">
        <f t="shared" si="294"/>
        <v>0</v>
      </c>
      <c r="AO507" s="9">
        <f t="shared" si="294"/>
        <v>0</v>
      </c>
      <c r="AP507" s="9">
        <f t="shared" si="294"/>
        <v>0</v>
      </c>
      <c r="AQ507" s="9">
        <f t="shared" si="294"/>
        <v>0</v>
      </c>
      <c r="AR507" s="9">
        <f t="shared" si="294"/>
        <v>0</v>
      </c>
      <c r="AS507" s="9">
        <f t="shared" si="294"/>
        <v>0</v>
      </c>
      <c r="AT507" s="9">
        <f t="shared" si="294"/>
        <v>0</v>
      </c>
      <c r="AU507" s="9">
        <f t="shared" si="294"/>
        <v>0</v>
      </c>
      <c r="AV507" s="8"/>
    </row>
    <row r="508" spans="1:48" ht="17.25" customHeight="1" x14ac:dyDescent="0.25">
      <c r="A508" s="489"/>
      <c r="B508" s="490"/>
      <c r="C508" s="490"/>
      <c r="D508" s="490"/>
      <c r="E508" s="490"/>
      <c r="F508" s="11"/>
      <c r="G508" s="11"/>
      <c r="H508" s="11"/>
      <c r="I508" s="11"/>
      <c r="J508" s="11"/>
      <c r="K508" s="11"/>
      <c r="L508" s="20"/>
      <c r="M508" s="20"/>
      <c r="N508" s="9">
        <f t="shared" si="293"/>
        <v>92.684110000000004</v>
      </c>
      <c r="O508" s="9">
        <f t="shared" si="293"/>
        <v>13.77323</v>
      </c>
      <c r="P508" s="9">
        <f t="shared" si="293"/>
        <v>12.942970000000001</v>
      </c>
      <c r="Q508" s="9">
        <f t="shared" si="293"/>
        <v>172.3159</v>
      </c>
      <c r="R508" s="9">
        <f t="shared" si="293"/>
        <v>264.16618999999997</v>
      </c>
      <c r="S508" s="9">
        <f t="shared" si="293"/>
        <v>169.20491000000001</v>
      </c>
      <c r="T508" s="9">
        <f t="shared" si="293"/>
        <v>169.10493</v>
      </c>
      <c r="U508" s="9">
        <f t="shared" ref="U508:U512" si="295">SUM(N508:T508)</f>
        <v>894.19223999999997</v>
      </c>
      <c r="V508" s="16" t="s">
        <v>8</v>
      </c>
      <c r="W508" s="94">
        <f t="shared" ref="W508:AU508" si="296">W256+W332+W418+W441+W467+W501</f>
        <v>264165</v>
      </c>
      <c r="X508" s="9">
        <f t="shared" si="296"/>
        <v>64095.644489999999</v>
      </c>
      <c r="Y508" s="9">
        <f t="shared" si="296"/>
        <v>62759.929810000001</v>
      </c>
      <c r="Z508" s="9">
        <f t="shared" si="296"/>
        <v>62759.929810000001</v>
      </c>
      <c r="AA508" s="9">
        <f t="shared" si="296"/>
        <v>1335.71468</v>
      </c>
      <c r="AB508" s="9">
        <f t="shared" si="296"/>
        <v>1335.71468</v>
      </c>
      <c r="AC508" s="9">
        <f t="shared" si="296"/>
        <v>0</v>
      </c>
      <c r="AD508" s="9">
        <f t="shared" si="296"/>
        <v>0</v>
      </c>
      <c r="AE508" s="9">
        <f t="shared" si="296"/>
        <v>0</v>
      </c>
      <c r="AF508" s="9">
        <f t="shared" si="296"/>
        <v>0</v>
      </c>
      <c r="AG508" s="9">
        <f t="shared" si="296"/>
        <v>3040.4083900000001</v>
      </c>
      <c r="AH508" s="9">
        <f t="shared" si="296"/>
        <v>1720.5866500000002</v>
      </c>
      <c r="AI508" s="9">
        <f t="shared" si="296"/>
        <v>1319.8217400000001</v>
      </c>
      <c r="AJ508" s="9">
        <f t="shared" si="296"/>
        <v>0</v>
      </c>
      <c r="AK508" s="9">
        <f t="shared" si="296"/>
        <v>0</v>
      </c>
      <c r="AL508" s="9">
        <f t="shared" si="296"/>
        <v>0</v>
      </c>
      <c r="AM508" s="9">
        <f t="shared" si="296"/>
        <v>0</v>
      </c>
      <c r="AN508" s="9">
        <f t="shared" si="296"/>
        <v>0</v>
      </c>
      <c r="AO508" s="9">
        <f t="shared" si="296"/>
        <v>0</v>
      </c>
      <c r="AP508" s="9">
        <f t="shared" si="296"/>
        <v>0</v>
      </c>
      <c r="AQ508" s="9">
        <f t="shared" si="296"/>
        <v>0</v>
      </c>
      <c r="AR508" s="9">
        <f t="shared" si="296"/>
        <v>0</v>
      </c>
      <c r="AS508" s="9">
        <f t="shared" si="296"/>
        <v>0</v>
      </c>
      <c r="AT508" s="9">
        <f t="shared" si="296"/>
        <v>0</v>
      </c>
      <c r="AU508" s="9">
        <f t="shared" si="296"/>
        <v>0</v>
      </c>
      <c r="AV508" s="8"/>
    </row>
    <row r="509" spans="1:48" ht="17.25" customHeight="1" x14ac:dyDescent="0.25">
      <c r="A509" s="489"/>
      <c r="B509" s="490"/>
      <c r="C509" s="490"/>
      <c r="D509" s="490"/>
      <c r="E509" s="490"/>
      <c r="F509" s="11"/>
      <c r="G509" s="11"/>
      <c r="H509" s="11"/>
      <c r="I509" s="11"/>
      <c r="J509" s="11"/>
      <c r="K509" s="11"/>
      <c r="L509" s="20"/>
      <c r="M509" s="20"/>
      <c r="N509" s="9">
        <f t="shared" si="293"/>
        <v>0.61667000000000005</v>
      </c>
      <c r="O509" s="9">
        <f t="shared" si="293"/>
        <v>6.6655499999999996</v>
      </c>
      <c r="P509" s="9">
        <f t="shared" si="293"/>
        <v>0.88868999999999998</v>
      </c>
      <c r="Q509" s="9">
        <f t="shared" si="293"/>
        <v>4.8093899999999996</v>
      </c>
      <c r="R509" s="9">
        <f t="shared" si="293"/>
        <v>83.421089999999992</v>
      </c>
      <c r="S509" s="9">
        <f t="shared" si="293"/>
        <v>58.198</v>
      </c>
      <c r="T509" s="9">
        <f t="shared" si="293"/>
        <v>58.198</v>
      </c>
      <c r="U509" s="9">
        <f t="shared" si="295"/>
        <v>212.79739000000001</v>
      </c>
      <c r="V509" s="13" t="s">
        <v>50</v>
      </c>
      <c r="W509" s="94">
        <f t="shared" ref="W509:AU509" si="297">W257+W333+W419+W442+W468+W502</f>
        <v>83421</v>
      </c>
      <c r="X509" s="9">
        <f t="shared" si="297"/>
        <v>4317.5389999999998</v>
      </c>
      <c r="Y509" s="9">
        <f t="shared" si="297"/>
        <v>3570.0189999999998</v>
      </c>
      <c r="Z509" s="9">
        <f t="shared" si="297"/>
        <v>3570.0189999999998</v>
      </c>
      <c r="AA509" s="9">
        <f t="shared" si="297"/>
        <v>747.52</v>
      </c>
      <c r="AB509" s="9">
        <f t="shared" si="297"/>
        <v>747.52</v>
      </c>
      <c r="AC509" s="9">
        <f t="shared" si="297"/>
        <v>238.68</v>
      </c>
      <c r="AD509" s="9">
        <f t="shared" si="297"/>
        <v>0</v>
      </c>
      <c r="AE509" s="9">
        <f t="shared" si="297"/>
        <v>0</v>
      </c>
      <c r="AF509" s="9">
        <f t="shared" si="297"/>
        <v>0</v>
      </c>
      <c r="AG509" s="9">
        <f t="shared" si="297"/>
        <v>1006.72</v>
      </c>
      <c r="AH509" s="9">
        <f t="shared" si="297"/>
        <v>0</v>
      </c>
      <c r="AI509" s="9">
        <f t="shared" si="297"/>
        <v>1006.72</v>
      </c>
      <c r="AJ509" s="9">
        <f t="shared" si="297"/>
        <v>0</v>
      </c>
      <c r="AK509" s="9">
        <f t="shared" si="297"/>
        <v>0</v>
      </c>
      <c r="AL509" s="9">
        <f t="shared" si="297"/>
        <v>0</v>
      </c>
      <c r="AM509" s="9">
        <f t="shared" si="297"/>
        <v>0</v>
      </c>
      <c r="AN509" s="9">
        <f t="shared" si="297"/>
        <v>0</v>
      </c>
      <c r="AO509" s="9">
        <f t="shared" si="297"/>
        <v>0</v>
      </c>
      <c r="AP509" s="9">
        <f t="shared" si="297"/>
        <v>0</v>
      </c>
      <c r="AQ509" s="9">
        <f t="shared" si="297"/>
        <v>0</v>
      </c>
      <c r="AR509" s="9">
        <f t="shared" si="297"/>
        <v>0</v>
      </c>
      <c r="AS509" s="9">
        <f t="shared" si="297"/>
        <v>0</v>
      </c>
      <c r="AT509" s="9">
        <f t="shared" si="297"/>
        <v>0</v>
      </c>
      <c r="AU509" s="9">
        <f t="shared" si="297"/>
        <v>0</v>
      </c>
      <c r="AV509" s="8"/>
    </row>
    <row r="510" spans="1:48" ht="17.25" customHeight="1" x14ac:dyDescent="0.25">
      <c r="A510" s="489"/>
      <c r="B510" s="490"/>
      <c r="C510" s="490"/>
      <c r="D510" s="490"/>
      <c r="E510" s="490"/>
      <c r="F510" s="11"/>
      <c r="G510" s="11"/>
      <c r="H510" s="11"/>
      <c r="I510" s="11"/>
      <c r="J510" s="11"/>
      <c r="K510" s="11"/>
      <c r="L510" s="20"/>
      <c r="M510" s="20"/>
      <c r="N510" s="9">
        <f t="shared" si="293"/>
        <v>0</v>
      </c>
      <c r="O510" s="9">
        <f t="shared" si="293"/>
        <v>0</v>
      </c>
      <c r="P510" s="9">
        <f t="shared" si="293"/>
        <v>0</v>
      </c>
      <c r="Q510" s="9">
        <f t="shared" si="293"/>
        <v>0</v>
      </c>
      <c r="R510" s="9">
        <f t="shared" si="293"/>
        <v>0</v>
      </c>
      <c r="S510" s="9">
        <f t="shared" si="293"/>
        <v>0</v>
      </c>
      <c r="T510" s="9">
        <f t="shared" si="293"/>
        <v>0</v>
      </c>
      <c r="U510" s="9">
        <f t="shared" si="295"/>
        <v>0</v>
      </c>
      <c r="V510" s="13" t="s">
        <v>51</v>
      </c>
      <c r="W510" s="94">
        <f t="shared" ref="W510:AU510" si="298">W258+W334+W420+W443+W469+W503</f>
        <v>0</v>
      </c>
      <c r="X510" s="9">
        <f t="shared" si="298"/>
        <v>3570.0189999999998</v>
      </c>
      <c r="Y510" s="9">
        <f t="shared" si="298"/>
        <v>3570.0189999999998</v>
      </c>
      <c r="Z510" s="9">
        <f t="shared" si="298"/>
        <v>3570.0189999999998</v>
      </c>
      <c r="AA510" s="9">
        <f t="shared" si="298"/>
        <v>0</v>
      </c>
      <c r="AB510" s="9">
        <f t="shared" si="298"/>
        <v>0</v>
      </c>
      <c r="AC510" s="9">
        <f t="shared" si="298"/>
        <v>0</v>
      </c>
      <c r="AD510" s="9">
        <f t="shared" si="298"/>
        <v>0</v>
      </c>
      <c r="AE510" s="9">
        <f t="shared" si="298"/>
        <v>0</v>
      </c>
      <c r="AF510" s="9">
        <f t="shared" si="298"/>
        <v>0</v>
      </c>
      <c r="AG510" s="9">
        <f t="shared" si="298"/>
        <v>0</v>
      </c>
      <c r="AH510" s="9">
        <f t="shared" si="298"/>
        <v>0</v>
      </c>
      <c r="AI510" s="9">
        <f t="shared" si="298"/>
        <v>0</v>
      </c>
      <c r="AJ510" s="9">
        <f t="shared" si="298"/>
        <v>0</v>
      </c>
      <c r="AK510" s="9">
        <f t="shared" si="298"/>
        <v>0</v>
      </c>
      <c r="AL510" s="9">
        <f t="shared" si="298"/>
        <v>0</v>
      </c>
      <c r="AM510" s="9">
        <f t="shared" si="298"/>
        <v>0</v>
      </c>
      <c r="AN510" s="9">
        <f t="shared" si="298"/>
        <v>0</v>
      </c>
      <c r="AO510" s="9">
        <f t="shared" si="298"/>
        <v>0</v>
      </c>
      <c r="AP510" s="9">
        <f t="shared" si="298"/>
        <v>0</v>
      </c>
      <c r="AQ510" s="9">
        <f t="shared" si="298"/>
        <v>0</v>
      </c>
      <c r="AR510" s="9">
        <f t="shared" si="298"/>
        <v>0</v>
      </c>
      <c r="AS510" s="9">
        <f t="shared" si="298"/>
        <v>0</v>
      </c>
      <c r="AT510" s="9">
        <f t="shared" si="298"/>
        <v>0</v>
      </c>
      <c r="AU510" s="9">
        <f t="shared" si="298"/>
        <v>0</v>
      </c>
      <c r="AV510" s="8"/>
    </row>
    <row r="511" spans="1:48" ht="17.25" customHeight="1" x14ac:dyDescent="0.25">
      <c r="A511" s="18"/>
      <c r="B511" s="19"/>
      <c r="C511" s="19"/>
      <c r="D511" s="19"/>
      <c r="E511" s="19"/>
      <c r="F511" s="11"/>
      <c r="G511" s="11"/>
      <c r="H511" s="11"/>
      <c r="I511" s="11"/>
      <c r="J511" s="11"/>
      <c r="K511" s="11"/>
      <c r="L511" s="20"/>
      <c r="M511" s="20"/>
      <c r="N511" s="9">
        <f t="shared" si="293"/>
        <v>135.50400999999999</v>
      </c>
      <c r="O511" s="9">
        <f t="shared" si="293"/>
        <v>36.499809999999997</v>
      </c>
      <c r="P511" s="9">
        <f t="shared" si="293"/>
        <v>0</v>
      </c>
      <c r="Q511" s="9">
        <f t="shared" si="293"/>
        <v>2.23428</v>
      </c>
      <c r="R511" s="9">
        <f t="shared" si="293"/>
        <v>426.80938000000003</v>
      </c>
      <c r="S511" s="9">
        <f t="shared" si="293"/>
        <v>698.72804999999994</v>
      </c>
      <c r="T511" s="9">
        <f t="shared" si="293"/>
        <v>0</v>
      </c>
      <c r="U511" s="9">
        <f t="shared" si="295"/>
        <v>1299.7755299999999</v>
      </c>
      <c r="V511" s="13" t="s">
        <v>52</v>
      </c>
      <c r="W511" s="94">
        <f t="shared" ref="W511:AU511" si="299">W259+W335+W421+W444+W470+W504</f>
        <v>426810</v>
      </c>
      <c r="X511" s="9">
        <f t="shared" si="299"/>
        <v>13.86</v>
      </c>
      <c r="Y511" s="9">
        <f t="shared" si="299"/>
        <v>0</v>
      </c>
      <c r="Z511" s="9">
        <f t="shared" si="299"/>
        <v>0</v>
      </c>
      <c r="AA511" s="9">
        <f t="shared" si="299"/>
        <v>13.86</v>
      </c>
      <c r="AB511" s="9">
        <f t="shared" si="299"/>
        <v>13.86</v>
      </c>
      <c r="AC511" s="9">
        <f t="shared" si="299"/>
        <v>0</v>
      </c>
      <c r="AD511" s="9">
        <f t="shared" si="299"/>
        <v>0</v>
      </c>
      <c r="AE511" s="9">
        <f t="shared" si="299"/>
        <v>0</v>
      </c>
      <c r="AF511" s="9">
        <f t="shared" si="299"/>
        <v>0</v>
      </c>
      <c r="AG511" s="9">
        <f t="shared" si="299"/>
        <v>0</v>
      </c>
      <c r="AH511" s="9">
        <f t="shared" si="299"/>
        <v>0</v>
      </c>
      <c r="AI511" s="9">
        <f t="shared" si="299"/>
        <v>0</v>
      </c>
      <c r="AJ511" s="9">
        <f t="shared" si="299"/>
        <v>0</v>
      </c>
      <c r="AK511" s="9">
        <f t="shared" si="299"/>
        <v>0</v>
      </c>
      <c r="AL511" s="9">
        <f t="shared" si="299"/>
        <v>0</v>
      </c>
      <c r="AM511" s="9">
        <f t="shared" si="299"/>
        <v>0</v>
      </c>
      <c r="AN511" s="9">
        <f t="shared" si="299"/>
        <v>0</v>
      </c>
      <c r="AO511" s="9">
        <f t="shared" si="299"/>
        <v>0</v>
      </c>
      <c r="AP511" s="9">
        <f t="shared" si="299"/>
        <v>0</v>
      </c>
      <c r="AQ511" s="9">
        <f t="shared" si="299"/>
        <v>0</v>
      </c>
      <c r="AR511" s="9">
        <f t="shared" si="299"/>
        <v>0</v>
      </c>
      <c r="AS511" s="9">
        <f t="shared" si="299"/>
        <v>0</v>
      </c>
      <c r="AT511" s="9">
        <f t="shared" si="299"/>
        <v>0</v>
      </c>
      <c r="AU511" s="9">
        <f t="shared" si="299"/>
        <v>0</v>
      </c>
      <c r="AV511" s="8"/>
    </row>
    <row r="512" spans="1:48" ht="17.25" customHeight="1" x14ac:dyDescent="0.25">
      <c r="A512" s="18"/>
      <c r="B512" s="19"/>
      <c r="C512" s="19"/>
      <c r="D512" s="19"/>
      <c r="E512" s="19"/>
      <c r="F512" s="11"/>
      <c r="G512" s="11"/>
      <c r="H512" s="11"/>
      <c r="I512" s="11"/>
      <c r="J512" s="11"/>
      <c r="K512" s="11"/>
      <c r="L512" s="20"/>
      <c r="M512" s="20"/>
      <c r="N512" s="9">
        <f>N260</f>
        <v>348.94119000000001</v>
      </c>
      <c r="O512" s="9">
        <f t="shared" ref="O512:T512" si="300">O260</f>
        <v>196.47309999999999</v>
      </c>
      <c r="P512" s="9">
        <f t="shared" si="300"/>
        <v>0</v>
      </c>
      <c r="Q512" s="9">
        <f t="shared" si="300"/>
        <v>0</v>
      </c>
      <c r="R512" s="9">
        <f t="shared" si="300"/>
        <v>0</v>
      </c>
      <c r="S512" s="9">
        <f t="shared" si="300"/>
        <v>0</v>
      </c>
      <c r="T512" s="9">
        <f t="shared" si="300"/>
        <v>0</v>
      </c>
      <c r="U512" s="9">
        <f t="shared" si="295"/>
        <v>545.41428999999994</v>
      </c>
      <c r="V512" s="13" t="s">
        <v>202</v>
      </c>
      <c r="W512" s="94">
        <f t="shared" ref="W512:AU512" si="301">W260</f>
        <v>0</v>
      </c>
      <c r="X512" s="9">
        <f t="shared" si="301"/>
        <v>0</v>
      </c>
      <c r="Y512" s="9">
        <f t="shared" si="301"/>
        <v>0</v>
      </c>
      <c r="Z512" s="9">
        <f t="shared" si="301"/>
        <v>0</v>
      </c>
      <c r="AA512" s="9">
        <f t="shared" si="301"/>
        <v>0</v>
      </c>
      <c r="AB512" s="9">
        <f t="shared" si="301"/>
        <v>0</v>
      </c>
      <c r="AC512" s="9">
        <f t="shared" si="301"/>
        <v>0</v>
      </c>
      <c r="AD512" s="9">
        <f t="shared" si="301"/>
        <v>0</v>
      </c>
      <c r="AE512" s="9">
        <f t="shared" si="301"/>
        <v>0</v>
      </c>
      <c r="AF512" s="9">
        <f t="shared" si="301"/>
        <v>0</v>
      </c>
      <c r="AG512" s="9">
        <f t="shared" si="301"/>
        <v>0</v>
      </c>
      <c r="AH512" s="9">
        <f t="shared" si="301"/>
        <v>0</v>
      </c>
      <c r="AI512" s="9">
        <f t="shared" si="301"/>
        <v>0</v>
      </c>
      <c r="AJ512" s="9">
        <f t="shared" si="301"/>
        <v>0</v>
      </c>
      <c r="AK512" s="9">
        <f t="shared" si="301"/>
        <v>0</v>
      </c>
      <c r="AL512" s="9">
        <f t="shared" si="301"/>
        <v>0</v>
      </c>
      <c r="AM512" s="9">
        <f t="shared" si="301"/>
        <v>0</v>
      </c>
      <c r="AN512" s="9">
        <f t="shared" si="301"/>
        <v>0</v>
      </c>
      <c r="AO512" s="9">
        <f t="shared" si="301"/>
        <v>0</v>
      </c>
      <c r="AP512" s="9">
        <f t="shared" si="301"/>
        <v>0</v>
      </c>
      <c r="AQ512" s="9">
        <f t="shared" si="301"/>
        <v>0</v>
      </c>
      <c r="AR512" s="9">
        <f t="shared" si="301"/>
        <v>0</v>
      </c>
      <c r="AS512" s="9">
        <f t="shared" si="301"/>
        <v>0</v>
      </c>
      <c r="AT512" s="9">
        <f t="shared" si="301"/>
        <v>0</v>
      </c>
      <c r="AU512" s="9">
        <f t="shared" si="301"/>
        <v>0</v>
      </c>
      <c r="AV512" s="8"/>
    </row>
    <row r="513" spans="1:48" ht="17.25" customHeight="1" x14ac:dyDescent="0.25">
      <c r="A513" s="489"/>
      <c r="B513" s="490"/>
      <c r="C513" s="490"/>
      <c r="D513" s="490"/>
      <c r="E513" s="490"/>
      <c r="F513" s="11"/>
      <c r="G513" s="11"/>
      <c r="H513" s="11"/>
      <c r="I513" s="11"/>
      <c r="J513" s="11"/>
      <c r="K513" s="11"/>
      <c r="L513" s="9" t="e">
        <f t="shared" ref="L513:T513" si="302">L261+L336+L422+L445+L471+L505</f>
        <v>#REF!</v>
      </c>
      <c r="M513" s="9" t="e">
        <f t="shared" si="302"/>
        <v>#REF!</v>
      </c>
      <c r="N513" s="152">
        <f t="shared" si="302"/>
        <v>601.69805000000008</v>
      </c>
      <c r="O513" s="152">
        <f t="shared" si="302"/>
        <v>293.33875</v>
      </c>
      <c r="P513" s="152">
        <f t="shared" si="302"/>
        <v>48.566760000000009</v>
      </c>
      <c r="Q513" s="152">
        <f t="shared" si="302"/>
        <v>219.52751999999998</v>
      </c>
      <c r="R513" s="152">
        <f t="shared" si="302"/>
        <v>821.27889000000005</v>
      </c>
      <c r="S513" s="152">
        <f t="shared" si="302"/>
        <v>929.85803999999996</v>
      </c>
      <c r="T513" s="152">
        <f t="shared" si="302"/>
        <v>231.02941000000001</v>
      </c>
      <c r="U513" s="153">
        <f>SUM(N513:T513)</f>
        <v>3145.2974200000003</v>
      </c>
      <c r="V513" s="153" t="s">
        <v>11</v>
      </c>
      <c r="W513" s="364">
        <f t="shared" ref="W513:AU513" si="303">W261+W336+W422+W445+W471+W505</f>
        <v>821279.5</v>
      </c>
      <c r="X513" s="361">
        <f t="shared" si="303"/>
        <v>81234.049700000003</v>
      </c>
      <c r="Y513" s="361">
        <f t="shared" si="303"/>
        <v>66329.948810000002</v>
      </c>
      <c r="Z513" s="361">
        <f t="shared" si="303"/>
        <v>69062.350849999988</v>
      </c>
      <c r="AA513" s="361">
        <f t="shared" si="303"/>
        <v>12171.698850000001</v>
      </c>
      <c r="AB513" s="361">
        <f t="shared" si="303"/>
        <v>12171.698850000001</v>
      </c>
      <c r="AC513" s="361">
        <f t="shared" si="303"/>
        <v>119.34</v>
      </c>
      <c r="AD513" s="361">
        <f t="shared" si="303"/>
        <v>0</v>
      </c>
      <c r="AE513" s="361">
        <f t="shared" si="303"/>
        <v>0</v>
      </c>
      <c r="AF513" s="361">
        <f t="shared" si="303"/>
        <v>0</v>
      </c>
      <c r="AG513" s="361">
        <f t="shared" si="303"/>
        <v>16749.2346</v>
      </c>
      <c r="AH513" s="361">
        <f t="shared" si="303"/>
        <v>4477.68869</v>
      </c>
      <c r="AI513" s="361">
        <f t="shared" si="303"/>
        <v>16565.385490000001</v>
      </c>
      <c r="AJ513" s="361">
        <f t="shared" si="303"/>
        <v>0</v>
      </c>
      <c r="AK513" s="361">
        <f t="shared" si="303"/>
        <v>0</v>
      </c>
      <c r="AL513" s="361">
        <f t="shared" si="303"/>
        <v>1212.7339999999999</v>
      </c>
      <c r="AM513" s="361">
        <f t="shared" si="303"/>
        <v>1212.7339999999999</v>
      </c>
      <c r="AN513" s="361">
        <f t="shared" si="303"/>
        <v>0</v>
      </c>
      <c r="AO513" s="361">
        <f t="shared" si="303"/>
        <v>0</v>
      </c>
      <c r="AP513" s="361">
        <f t="shared" si="303"/>
        <v>0</v>
      </c>
      <c r="AQ513" s="361">
        <f t="shared" si="303"/>
        <v>0</v>
      </c>
      <c r="AR513" s="361">
        <f t="shared" si="303"/>
        <v>0</v>
      </c>
      <c r="AS513" s="361">
        <f t="shared" si="303"/>
        <v>0</v>
      </c>
      <c r="AT513" s="361">
        <f t="shared" si="303"/>
        <v>0</v>
      </c>
      <c r="AU513" s="361">
        <f t="shared" si="303"/>
        <v>0</v>
      </c>
      <c r="AV513" s="161"/>
    </row>
    <row r="516" spans="1:48" ht="27.75" hidden="1" customHeight="1" x14ac:dyDescent="0.5">
      <c r="A516" s="1" t="s">
        <v>843</v>
      </c>
      <c r="B516" s="620"/>
      <c r="C516" s="620"/>
      <c r="D516" s="620"/>
      <c r="E516" s="620"/>
      <c r="F516" s="620"/>
      <c r="G516" s="620"/>
      <c r="H516" s="620"/>
      <c r="I516" s="620"/>
      <c r="J516" s="620"/>
      <c r="K516" s="620"/>
      <c r="L516" s="620"/>
      <c r="M516" s="620"/>
      <c r="N516" s="620"/>
      <c r="O516" s="620"/>
      <c r="P516" s="620"/>
      <c r="Q516" s="620"/>
      <c r="R516" s="620"/>
      <c r="S516" s="620"/>
      <c r="T516" s="620"/>
      <c r="U516" s="620"/>
      <c r="V516" s="620"/>
    </row>
    <row r="517" spans="1:48" ht="19.5" hidden="1" customHeight="1" x14ac:dyDescent="0.25">
      <c r="A517" s="491" t="s">
        <v>844</v>
      </c>
      <c r="B517" s="492"/>
      <c r="C517" s="492"/>
      <c r="D517" s="492"/>
      <c r="E517" s="492"/>
      <c r="F517" s="492"/>
      <c r="G517" s="492"/>
      <c r="H517" s="492"/>
      <c r="I517" s="492"/>
      <c r="J517" s="492"/>
      <c r="K517" s="492"/>
      <c r="L517" s="492"/>
      <c r="M517" s="492"/>
      <c r="N517" s="492"/>
      <c r="O517" s="492"/>
      <c r="P517" s="492"/>
      <c r="Q517" s="492"/>
      <c r="R517" s="492"/>
      <c r="S517" s="492"/>
      <c r="T517" s="492"/>
      <c r="U517" s="492"/>
      <c r="V517" s="493"/>
    </row>
    <row r="518" spans="1:48" ht="17.25" hidden="1" customHeight="1" x14ac:dyDescent="0.25">
      <c r="A518" s="489"/>
      <c r="B518" s="490"/>
      <c r="C518" s="490"/>
      <c r="D518" s="490"/>
      <c r="E518" s="490"/>
      <c r="F518" s="11"/>
      <c r="G518" s="11"/>
      <c r="H518" s="11"/>
      <c r="I518" s="11"/>
      <c r="J518" s="11"/>
      <c r="K518" s="11"/>
      <c r="L518" s="20"/>
      <c r="M518" s="20"/>
      <c r="N518" s="9" t="e">
        <f>N15+N21+N77+N83+N154+N161+N167+N173+N180+N186+N196+N265+N272+N278+#REF!+N300+N306+N312+N318+N340+N354+N360+N367+N374+N380+N386+N392+N398+N404+N425+N474+N480+N486</f>
        <v>#REF!</v>
      </c>
      <c r="O518" s="9" t="e">
        <f>O15+O21+O77+O83+O154+O161+O167+O173+O180+O186+O196+O265+O272+O278+#REF!+O300+O306+O312+O318+O340+O354+O360+O367+O374+O380+O386+O392+O398+O404+O425+O474+O480+O486</f>
        <v>#REF!</v>
      </c>
      <c r="P518" s="9" t="e">
        <f>P15+P21+P77+P83+P154+P161+P167+P173+P180+P186+P196+P265+P272+P278+#REF!+P300+P306+P312+P318+P340+P354+P360+P367+P374+P380+P386+P392+P398+P404+P425+P474+P480+P486</f>
        <v>#REF!</v>
      </c>
      <c r="Q518" s="9" t="e">
        <f>Q15+Q21+Q77+Q83+Q154+Q161+Q167+Q173+Q180+Q186+Q196+Q265+Q272+Q278+#REF!+Q300+Q306+Q312+Q318+Q340+Q354+Q360+Q367+Q374+Q380+Q386+Q392+Q398+Q404+Q425+Q474+Q480+Q486</f>
        <v>#REF!</v>
      </c>
      <c r="R518" s="9" t="e">
        <f>R15+R21+R77+R83+R154+R161+R167+R173+R180+R186+R196+R265+R272+R278+#REF!+R300+R306+R312+R318+R340+R354+R360+R367+R374+R380+R386+R392+R398+R404+R425+R474+R480+R486</f>
        <v>#REF!</v>
      </c>
      <c r="S518" s="9" t="e">
        <f>S15+S21+S77+S83+S154+S161+S167+S173+S180+S186+S196+S265+S272+S278+#REF!+S300+S306+S312+S318+S340+S354+S360+S367+S374+S380+S386+S392+S398+S404+S425+S474+S480+S486</f>
        <v>#REF!</v>
      </c>
      <c r="T518" s="9" t="e">
        <f>T15+T21+T77+T83+T154+T161+T167+T173+T180+T186+T196+T265+T272+T278+#REF!+T300+T306+T312+T318+T340+T354+T360+T367+T374+T380+T386+T392+T398+T404+T425+T474+T480+T486</f>
        <v>#REF!</v>
      </c>
      <c r="U518" s="9" t="e">
        <f>SUM(N518:T518)</f>
        <v>#REF!</v>
      </c>
      <c r="V518" s="16" t="s">
        <v>3</v>
      </c>
    </row>
    <row r="519" spans="1:48" ht="17.25" hidden="1" customHeight="1" x14ac:dyDescent="0.25">
      <c r="A519" s="489"/>
      <c r="B519" s="490"/>
      <c r="C519" s="490"/>
      <c r="D519" s="490"/>
      <c r="E519" s="490"/>
      <c r="F519" s="11"/>
      <c r="G519" s="11"/>
      <c r="H519" s="11"/>
      <c r="I519" s="11"/>
      <c r="J519" s="11"/>
      <c r="K519" s="11"/>
      <c r="L519" s="20"/>
      <c r="M519" s="20"/>
      <c r="N519" s="9">
        <f t="shared" ref="N519:T519" si="304">N16+N22+N78+N84+N155+N162+N168+N174+N181+N187+N197+N267+N273+N279+N295+N301+N307+N313+N319+N341+N355+N362+N369+N375+N381+N387+N393+N399+N405+N428+N475+N481+N487</f>
        <v>92.684110000000004</v>
      </c>
      <c r="O519" s="9">
        <f t="shared" si="304"/>
        <v>13.77323</v>
      </c>
      <c r="P519" s="9">
        <f t="shared" si="304"/>
        <v>12.942970000000001</v>
      </c>
      <c r="Q519" s="9">
        <f t="shared" si="304"/>
        <v>172.3159</v>
      </c>
      <c r="R519" s="9">
        <f t="shared" si="304"/>
        <v>157.93290999999999</v>
      </c>
      <c r="S519" s="9">
        <f t="shared" si="304"/>
        <v>109.00886</v>
      </c>
      <c r="T519" s="9">
        <f t="shared" si="304"/>
        <v>109.00886</v>
      </c>
      <c r="U519" s="9">
        <f t="shared" ref="U519:U522" si="305">SUM(N519:T519)</f>
        <v>667.66683999999998</v>
      </c>
      <c r="V519" s="16" t="s">
        <v>8</v>
      </c>
    </row>
    <row r="520" spans="1:48" ht="17.25" hidden="1" customHeight="1" x14ac:dyDescent="0.25">
      <c r="A520" s="489"/>
      <c r="B520" s="490"/>
      <c r="C520" s="490"/>
      <c r="D520" s="490"/>
      <c r="E520" s="49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1" si="306">N17+N23+N79+N85+N156+N163+N169+N176+N182+N192+N198+N268+N274+N280+N296+N302+N308+N314+N320+N342+N356+N363+N370+N376+N382+N388+N394+N400+N406+N429+N476+N482+N488</f>
        <v>0.61667000000000005</v>
      </c>
      <c r="O520" s="9">
        <f t="shared" si="306"/>
        <v>6.6655499999999996</v>
      </c>
      <c r="P520" s="9">
        <f t="shared" si="306"/>
        <v>0.88868999999999998</v>
      </c>
      <c r="Q520" s="9">
        <f t="shared" si="306"/>
        <v>4.8093899999999996</v>
      </c>
      <c r="R520" s="9">
        <f t="shared" si="306"/>
        <v>83.421089999999992</v>
      </c>
      <c r="S520" s="9">
        <f t="shared" si="306"/>
        <v>58.198</v>
      </c>
      <c r="T520" s="9">
        <f t="shared" si="306"/>
        <v>58.198</v>
      </c>
      <c r="U520" s="9">
        <f t="shared" si="305"/>
        <v>212.79739000000001</v>
      </c>
      <c r="V520" s="13" t="s">
        <v>50</v>
      </c>
    </row>
    <row r="521" spans="1:48" ht="17.25" hidden="1" customHeight="1" x14ac:dyDescent="0.25">
      <c r="A521" s="489"/>
      <c r="B521" s="490"/>
      <c r="C521" s="490"/>
      <c r="D521" s="490"/>
      <c r="E521" s="490"/>
      <c r="F521" s="11"/>
      <c r="G521" s="11"/>
      <c r="H521" s="11"/>
      <c r="I521" s="11"/>
      <c r="J521" s="11"/>
      <c r="K521" s="11"/>
      <c r="L521" s="20"/>
      <c r="M521" s="20"/>
      <c r="N521" s="9">
        <f t="shared" si="306"/>
        <v>0</v>
      </c>
      <c r="O521" s="9">
        <f t="shared" si="306"/>
        <v>0</v>
      </c>
      <c r="P521" s="9">
        <f t="shared" si="306"/>
        <v>0</v>
      </c>
      <c r="Q521" s="9">
        <f t="shared" si="306"/>
        <v>0</v>
      </c>
      <c r="R521" s="9">
        <f t="shared" si="306"/>
        <v>0</v>
      </c>
      <c r="S521" s="9">
        <f t="shared" si="306"/>
        <v>0</v>
      </c>
      <c r="T521" s="9">
        <f t="shared" si="306"/>
        <v>0</v>
      </c>
      <c r="U521" s="9">
        <f t="shared" si="305"/>
        <v>0</v>
      </c>
      <c r="V521" s="13" t="s">
        <v>51</v>
      </c>
    </row>
    <row r="522" spans="1:48" ht="17.25" hidden="1" customHeight="1" x14ac:dyDescent="0.25">
      <c r="A522" s="18"/>
      <c r="B522" s="19"/>
      <c r="C522" s="19"/>
      <c r="D522" s="19"/>
      <c r="E522" s="19"/>
      <c r="F522" s="11"/>
      <c r="G522" s="11"/>
      <c r="H522" s="11"/>
      <c r="I522" s="11"/>
      <c r="J522" s="11"/>
      <c r="K522" s="11"/>
      <c r="L522" s="20"/>
      <c r="M522" s="20"/>
      <c r="N522" s="9">
        <f>N19+N25+N81+N87+N158+N165+N171+N178+N184+N194+N200+N270+N276+N282+N298+N304+N310+N316+N322+N344+N358+N365+N372+N378+N384+N390+N396+N402+N408+N431+N478+N484+N490</f>
        <v>135.50400999999999</v>
      </c>
      <c r="O522" s="9">
        <f>O19+O25+O81+O87+O158+O165+O171+O178+O184+O194+O200+O270+O276+O282+O298+O304+O310+O316+O322+O344+O358+O365+O372+O378+O384+O390+O396+O402+O408+O431+O478+O484+O490</f>
        <v>36.499809999999997</v>
      </c>
      <c r="P522" s="9">
        <f>P19+P25+P81+P87+P158+P165+P171+P178+P184+P194+P200+P270+P276+P282+P298+P304+P310+P316+P322+P344+P358+P365+P372+P378+P384+P390+P396+P402+P408+P431+P478+P484+P490</f>
        <v>0</v>
      </c>
      <c r="Q522" s="9">
        <f>Q19+Q25+Q81+Q87+Q158+Q165+Q171+Q178+Q184+Q194+Q200+Q270+Q276+Q282+Q298+Q304+Q310+Q316+Q322+Q344+Q358+Q365+Q372+Q378+Q384+Q390+Q396+Q402+Q408+Q431+Q478+Q484+Q490</f>
        <v>2.23428</v>
      </c>
      <c r="R522" s="9">
        <v>2.58</v>
      </c>
      <c r="S522" s="9">
        <f>S19+S25+S81+S87+S158+S165+S171+S178+S184+S194+S200+S270+S276+S282+S298+S304+S310+S316+S322+S344+S358+S365+S372+S378+S384+S390+S396+S402+S408+S431+S478+S484+S490</f>
        <v>0</v>
      </c>
      <c r="T522" s="9">
        <f>T19+T25+T81+T87+T158+T165+T171+T178+T184+T194+T200+T270+T276+T282+T298+T304+T310+T316+T322+T344+T358+T365+T372+T378+T384+T390+T396+T402+T408+T431+T478+T484+T490</f>
        <v>0</v>
      </c>
      <c r="U522" s="9">
        <f t="shared" si="305"/>
        <v>176.81810000000002</v>
      </c>
      <c r="V522" s="13" t="s">
        <v>52</v>
      </c>
    </row>
    <row r="523" spans="1:48" ht="17.25" hidden="1" customHeight="1" x14ac:dyDescent="0.25">
      <c r="A523" s="18"/>
      <c r="B523" s="19"/>
      <c r="C523" s="19"/>
      <c r="D523" s="19"/>
      <c r="E523" s="19"/>
      <c r="F523" s="11"/>
      <c r="G523" s="11"/>
      <c r="H523" s="11"/>
      <c r="I523" s="11"/>
      <c r="J523" s="11"/>
      <c r="K523" s="11"/>
      <c r="L523" s="20"/>
      <c r="M523" s="20"/>
      <c r="N523" s="9">
        <f xml:space="preserve"> N159</f>
        <v>348.94119000000001</v>
      </c>
      <c r="O523" s="9">
        <f t="shared" ref="O523:T523" si="307" xml:space="preserve"> O159</f>
        <v>196.47309999999999</v>
      </c>
      <c r="P523" s="9">
        <f t="shared" si="307"/>
        <v>0</v>
      </c>
      <c r="Q523" s="9">
        <f t="shared" si="307"/>
        <v>0</v>
      </c>
      <c r="R523" s="9">
        <f t="shared" si="307"/>
        <v>0</v>
      </c>
      <c r="S523" s="9">
        <f t="shared" si="307"/>
        <v>0</v>
      </c>
      <c r="T523" s="9">
        <f t="shared" si="307"/>
        <v>0</v>
      </c>
      <c r="U523" s="9">
        <f>SUM(N523:T523)</f>
        <v>545.41428999999994</v>
      </c>
      <c r="V523" s="13" t="s">
        <v>202</v>
      </c>
    </row>
    <row r="524" spans="1:48" ht="17.25" hidden="1" customHeight="1" x14ac:dyDescent="0.25">
      <c r="A524" s="489"/>
      <c r="B524" s="490"/>
      <c r="C524" s="490"/>
      <c r="D524" s="490"/>
      <c r="E524" s="490"/>
      <c r="F524" s="11"/>
      <c r="G524" s="11"/>
      <c r="H524" s="11"/>
      <c r="I524" s="11"/>
      <c r="J524" s="11"/>
      <c r="K524" s="11"/>
      <c r="L524" s="9">
        <v>0</v>
      </c>
      <c r="M524" s="9">
        <v>0</v>
      </c>
      <c r="N524" s="9">
        <f>N20+N26+N82+N88+N160+N166+N172+N179+N185+N195+N201+N271+N277+N283+N299+N305+N311+N317+N323+N345+N359+N366+N373+N379+N385+N391+N397+N403+N409+N432+N479+N485+N491</f>
        <v>601.69805000000008</v>
      </c>
      <c r="O524" s="9">
        <f>O20+O26+O82+O88+O160+O166+O172+O179+O185+O195+O201+O271+O277+O283+O299+O305+O311+O317+O323+O345+O359+O366+O373+O379+O385+O391+O397+O403+O409+O432+O479+O485+O491</f>
        <v>293.33875</v>
      </c>
      <c r="P524" s="9">
        <f>P20+P26+P82+P88+P160+P166+P172+P179+P185+P195+P201+P271+P277+P283+P299+P305+P311+P317+P323+P345+P359+P366+P373+P379+P385+P391+P397+P403+P409+P432+P479+P485+P491</f>
        <v>48.566760000000002</v>
      </c>
      <c r="Q524" s="9">
        <f>Q20+Q26+Q82+Q88+Q160+Q166+Q172+Q179+Q185+Q195+Q201+Q271+Q277+Q283+Q299+Q305+Q311+Q317+Q323+Q345+Q359+Q366+Q373+Q379+Q385+Q391+Q397+Q403+Q409+Q432+Q479+Q485+Q491</f>
        <v>219.52751999999998</v>
      </c>
      <c r="R524" s="9">
        <v>287.089</v>
      </c>
      <c r="S524" s="9">
        <f>S20+S26+S82+S88+S160+S166+S172+S179+S185+S195+S201+S271+S277+S283+S299+S305+S311+S317+S323+S345+S359+S366+S373+S379+S385+S391+S397+S403+S409+S432+S479+S485+S491</f>
        <v>167.20686000000001</v>
      </c>
      <c r="T524" s="9">
        <f>T20+T26+T82+T88+T160+T166+T172+T179+T185+T195+T201+T271+T277+T283+T299+T305+T311+T317+T323+T345+T359+T366+T373+T379+T385+T391+T397+T403+T409+T432+T479+T485+T491</f>
        <v>167.20686000000001</v>
      </c>
      <c r="U524" s="9">
        <f>SUM(N524:T524)</f>
        <v>1784.6338000000001</v>
      </c>
      <c r="V524" s="17" t="s">
        <v>11</v>
      </c>
    </row>
    <row r="525" spans="1:48" ht="19.5" hidden="1" customHeight="1" x14ac:dyDescent="0.25">
      <c r="A525" s="491" t="s">
        <v>845</v>
      </c>
      <c r="B525" s="492"/>
      <c r="C525" s="492"/>
      <c r="D525" s="492"/>
      <c r="E525" s="492"/>
      <c r="F525" s="492"/>
      <c r="G525" s="492"/>
      <c r="H525" s="492"/>
      <c r="I525" s="492"/>
      <c r="J525" s="492"/>
      <c r="K525" s="492"/>
      <c r="L525" s="492"/>
      <c r="M525" s="492"/>
      <c r="N525" s="492"/>
      <c r="O525" s="492"/>
      <c r="P525" s="492"/>
      <c r="Q525" s="492"/>
      <c r="R525" s="492"/>
      <c r="S525" s="492"/>
      <c r="T525" s="492"/>
      <c r="U525" s="492"/>
      <c r="V525" s="493"/>
    </row>
    <row r="526" spans="1:48" ht="17.25" hidden="1" customHeight="1" x14ac:dyDescent="0.25">
      <c r="A526" s="489"/>
      <c r="B526" s="490"/>
      <c r="C526" s="490"/>
      <c r="D526" s="490"/>
      <c r="E526" s="490"/>
      <c r="F526" s="11"/>
      <c r="G526" s="11"/>
      <c r="H526" s="11"/>
      <c r="I526" s="11"/>
      <c r="J526" s="11"/>
      <c r="K526" s="11"/>
      <c r="L526" s="20"/>
      <c r="M526" s="20"/>
      <c r="N526" s="9">
        <f t="shared" ref="N526:T531" si="308">N28+N34+N90+N96+N203+N209+N215+N221+N227</f>
        <v>0</v>
      </c>
      <c r="O526" s="9">
        <f t="shared" si="308"/>
        <v>0</v>
      </c>
      <c r="P526" s="9">
        <f t="shared" si="308"/>
        <v>0</v>
      </c>
      <c r="Q526" s="9">
        <f t="shared" si="308"/>
        <v>0</v>
      </c>
      <c r="R526" s="9">
        <f t="shared" si="308"/>
        <v>2.58</v>
      </c>
      <c r="S526" s="9">
        <f t="shared" si="308"/>
        <v>2.58</v>
      </c>
      <c r="T526" s="9">
        <f t="shared" si="308"/>
        <v>2.58</v>
      </c>
      <c r="U526" s="9">
        <f>SUM(N526:T526)</f>
        <v>7.74</v>
      </c>
      <c r="V526" s="16" t="s">
        <v>3</v>
      </c>
    </row>
    <row r="527" spans="1:48" ht="17.25" hidden="1" customHeight="1" x14ac:dyDescent="0.25">
      <c r="A527" s="489"/>
      <c r="B527" s="490"/>
      <c r="C527" s="490"/>
      <c r="D527" s="490"/>
      <c r="E527" s="490"/>
      <c r="F527" s="11"/>
      <c r="G527" s="11"/>
      <c r="H527" s="11"/>
      <c r="I527" s="11"/>
      <c r="J527" s="11"/>
      <c r="K527" s="11"/>
      <c r="L527" s="20"/>
      <c r="M527" s="20"/>
      <c r="N527" s="9">
        <f t="shared" si="308"/>
        <v>0</v>
      </c>
      <c r="O527" s="9">
        <f t="shared" si="308"/>
        <v>0</v>
      </c>
      <c r="P527" s="9">
        <f t="shared" si="308"/>
        <v>0</v>
      </c>
      <c r="Q527" s="9">
        <f t="shared" si="308"/>
        <v>0</v>
      </c>
      <c r="R527" s="9">
        <f t="shared" si="308"/>
        <v>47.113219999999998</v>
      </c>
      <c r="S527" s="9">
        <f t="shared" si="308"/>
        <v>34.233280000000001</v>
      </c>
      <c r="T527" s="9">
        <f t="shared" si="308"/>
        <v>34.133310000000002</v>
      </c>
      <c r="U527" s="9">
        <f t="shared" ref="U527:U530" si="309">SUM(N527:T527)</f>
        <v>115.47980999999999</v>
      </c>
      <c r="V527" s="16" t="s">
        <v>8</v>
      </c>
    </row>
    <row r="528" spans="1:48" ht="17.25" hidden="1" customHeight="1" x14ac:dyDescent="0.25">
      <c r="A528" s="489"/>
      <c r="B528" s="490"/>
      <c r="C528" s="490"/>
      <c r="D528" s="490"/>
      <c r="E528" s="490"/>
      <c r="F528" s="11"/>
      <c r="G528" s="11"/>
      <c r="H528" s="11"/>
      <c r="I528" s="11"/>
      <c r="J528" s="11"/>
      <c r="K528" s="11"/>
      <c r="L528" s="20"/>
      <c r="M528" s="20"/>
      <c r="N528" s="9">
        <f t="shared" si="308"/>
        <v>0</v>
      </c>
      <c r="O528" s="9">
        <f t="shared" si="308"/>
        <v>0</v>
      </c>
      <c r="P528" s="9">
        <f t="shared" si="308"/>
        <v>0</v>
      </c>
      <c r="Q528" s="9">
        <f t="shared" si="308"/>
        <v>0</v>
      </c>
      <c r="R528" s="9">
        <f t="shared" si="308"/>
        <v>0</v>
      </c>
      <c r="S528" s="9">
        <f t="shared" si="308"/>
        <v>0</v>
      </c>
      <c r="T528" s="9">
        <f t="shared" si="308"/>
        <v>0</v>
      </c>
      <c r="U528" s="9">
        <f t="shared" si="309"/>
        <v>0</v>
      </c>
      <c r="V528" s="13" t="s">
        <v>50</v>
      </c>
    </row>
    <row r="529" spans="1:22" ht="17.25" hidden="1" customHeight="1" x14ac:dyDescent="0.25">
      <c r="A529" s="489"/>
      <c r="B529" s="490"/>
      <c r="C529" s="490"/>
      <c r="D529" s="490"/>
      <c r="E529" s="490"/>
      <c r="F529" s="11"/>
      <c r="G529" s="11"/>
      <c r="H529" s="11"/>
      <c r="I529" s="11"/>
      <c r="J529" s="11"/>
      <c r="K529" s="11"/>
      <c r="L529" s="20"/>
      <c r="M529" s="20"/>
      <c r="N529" s="9">
        <f t="shared" si="308"/>
        <v>0</v>
      </c>
      <c r="O529" s="9">
        <f t="shared" si="308"/>
        <v>0</v>
      </c>
      <c r="P529" s="9">
        <f t="shared" si="308"/>
        <v>0</v>
      </c>
      <c r="Q529" s="9">
        <f t="shared" si="308"/>
        <v>0</v>
      </c>
      <c r="R529" s="9">
        <f t="shared" si="308"/>
        <v>0</v>
      </c>
      <c r="S529" s="9">
        <f t="shared" si="308"/>
        <v>0</v>
      </c>
      <c r="T529" s="9">
        <f t="shared" si="308"/>
        <v>0</v>
      </c>
      <c r="U529" s="9">
        <f t="shared" si="309"/>
        <v>0</v>
      </c>
      <c r="V529" s="13" t="s">
        <v>51</v>
      </c>
    </row>
    <row r="530" spans="1:22" ht="17.25" hidden="1" customHeight="1" x14ac:dyDescent="0.25">
      <c r="A530" s="18"/>
      <c r="B530" s="19"/>
      <c r="C530" s="19"/>
      <c r="D530" s="19"/>
      <c r="E530" s="19"/>
      <c r="F530" s="11"/>
      <c r="G530" s="11"/>
      <c r="H530" s="11"/>
      <c r="I530" s="11"/>
      <c r="J530" s="11"/>
      <c r="K530" s="11"/>
      <c r="L530" s="20"/>
      <c r="M530" s="20"/>
      <c r="N530" s="9">
        <f t="shared" si="308"/>
        <v>0</v>
      </c>
      <c r="O530" s="9">
        <f t="shared" si="308"/>
        <v>0</v>
      </c>
      <c r="P530" s="9">
        <f t="shared" si="308"/>
        <v>0</v>
      </c>
      <c r="Q530" s="9">
        <f t="shared" si="308"/>
        <v>0</v>
      </c>
      <c r="R530" s="9">
        <f t="shared" si="308"/>
        <v>0</v>
      </c>
      <c r="S530" s="9">
        <f t="shared" si="308"/>
        <v>0</v>
      </c>
      <c r="T530" s="9">
        <f t="shared" si="308"/>
        <v>0</v>
      </c>
      <c r="U530" s="9">
        <f t="shared" si="309"/>
        <v>0</v>
      </c>
      <c r="V530" s="13" t="s">
        <v>52</v>
      </c>
    </row>
    <row r="531" spans="1:22" ht="17.25" hidden="1" customHeight="1" x14ac:dyDescent="0.25">
      <c r="A531" s="489"/>
      <c r="B531" s="490"/>
      <c r="C531" s="490"/>
      <c r="D531" s="490"/>
      <c r="E531" s="490"/>
      <c r="F531" s="11"/>
      <c r="G531" s="11"/>
      <c r="H531" s="11"/>
      <c r="I531" s="11"/>
      <c r="J531" s="11"/>
      <c r="K531" s="11"/>
      <c r="L531" s="9">
        <v>0</v>
      </c>
      <c r="M531" s="9">
        <v>0</v>
      </c>
      <c r="N531" s="9">
        <f t="shared" si="308"/>
        <v>0</v>
      </c>
      <c r="O531" s="9">
        <f t="shared" si="308"/>
        <v>0</v>
      </c>
      <c r="P531" s="9">
        <f t="shared" si="308"/>
        <v>0</v>
      </c>
      <c r="Q531" s="9">
        <f t="shared" si="308"/>
        <v>0</v>
      </c>
      <c r="R531" s="9">
        <f t="shared" si="308"/>
        <v>49.693220000000004</v>
      </c>
      <c r="S531" s="9">
        <f t="shared" si="308"/>
        <v>36.813279999999999</v>
      </c>
      <c r="T531" s="9">
        <f t="shared" si="308"/>
        <v>36.71331</v>
      </c>
      <c r="U531" s="9">
        <f>SUM(N531:T531)</f>
        <v>123.21981</v>
      </c>
      <c r="V531" s="17" t="s">
        <v>11</v>
      </c>
    </row>
    <row r="532" spans="1:22" ht="19.5" hidden="1" customHeight="1" x14ac:dyDescent="0.25">
      <c r="A532" s="491" t="s">
        <v>846</v>
      </c>
      <c r="B532" s="492"/>
      <c r="C532" s="492"/>
      <c r="D532" s="492"/>
      <c r="E532" s="492"/>
      <c r="F532" s="492"/>
      <c r="G532" s="492"/>
      <c r="H532" s="492"/>
      <c r="I532" s="492"/>
      <c r="J532" s="492"/>
      <c r="K532" s="492"/>
      <c r="L532" s="492"/>
      <c r="M532" s="492"/>
      <c r="N532" s="492"/>
      <c r="O532" s="492"/>
      <c r="P532" s="492"/>
      <c r="Q532" s="492"/>
      <c r="R532" s="492"/>
      <c r="S532" s="492"/>
      <c r="T532" s="492"/>
      <c r="U532" s="492"/>
      <c r="V532" s="493"/>
    </row>
    <row r="533" spans="1:22" ht="17.25" hidden="1" customHeight="1" x14ac:dyDescent="0.25">
      <c r="A533" s="489"/>
      <c r="B533" s="490"/>
      <c r="C533" s="490"/>
      <c r="D533" s="490"/>
      <c r="E533" s="490"/>
      <c r="F533" s="11"/>
      <c r="G533" s="11"/>
      <c r="H533" s="11"/>
      <c r="I533" s="11"/>
      <c r="J533" s="11"/>
      <c r="K533" s="11"/>
      <c r="L533" s="20"/>
      <c r="M533" s="20"/>
      <c r="N533" s="9">
        <f>N41+N60+N67+N103+N109+N115+N121+N127+N133+N234+N240</f>
        <v>0</v>
      </c>
      <c r="O533" s="9">
        <f t="shared" ref="O533:T533" si="310">O41+O60+O67+O103+O109+O115+O121+O127+O133+O234+O240</f>
        <v>0</v>
      </c>
      <c r="P533" s="9">
        <f t="shared" si="310"/>
        <v>0</v>
      </c>
      <c r="Q533" s="9">
        <f t="shared" si="310"/>
        <v>0</v>
      </c>
      <c r="R533" s="9">
        <f t="shared" si="310"/>
        <v>1.1456</v>
      </c>
      <c r="S533" s="9">
        <f t="shared" si="310"/>
        <v>1.1456</v>
      </c>
      <c r="T533" s="9">
        <f t="shared" si="310"/>
        <v>1.145</v>
      </c>
      <c r="U533" s="9">
        <f>SUM(N533:T533)</f>
        <v>3.4361999999999999</v>
      </c>
      <c r="V533" s="16" t="s">
        <v>3</v>
      </c>
    </row>
    <row r="534" spans="1:22" ht="17.25" hidden="1" customHeight="1" x14ac:dyDescent="0.25">
      <c r="A534" s="489"/>
      <c r="B534" s="490"/>
      <c r="C534" s="490"/>
      <c r="D534" s="490"/>
      <c r="E534" s="490"/>
      <c r="F534" s="11"/>
      <c r="G534" s="11"/>
      <c r="H534" s="11"/>
      <c r="I534" s="11"/>
      <c r="J534" s="11"/>
      <c r="K534" s="11"/>
      <c r="L534" s="20"/>
      <c r="M534" s="20"/>
      <c r="N534" s="9">
        <f t="shared" ref="N534:T537" si="311">N42+N61+N68+N104+N110+N116+N122+N128+N134+N235+N242</f>
        <v>0</v>
      </c>
      <c r="O534" s="9">
        <f t="shared" si="311"/>
        <v>0</v>
      </c>
      <c r="P534" s="9">
        <f t="shared" si="311"/>
        <v>0</v>
      </c>
      <c r="Q534" s="9">
        <f t="shared" si="311"/>
        <v>0</v>
      </c>
      <c r="R534" s="9">
        <f t="shared" si="311"/>
        <v>57.170060000000007</v>
      </c>
      <c r="S534" s="9">
        <f t="shared" si="311"/>
        <v>20.352119999999999</v>
      </c>
      <c r="T534" s="9">
        <f t="shared" si="311"/>
        <v>20.35211</v>
      </c>
      <c r="U534" s="9">
        <f t="shared" ref="U534:U537" si="312">SUM(N534:T534)</f>
        <v>97.874290000000002</v>
      </c>
      <c r="V534" s="16" t="s">
        <v>8</v>
      </c>
    </row>
    <row r="535" spans="1:22" ht="17.25" hidden="1" customHeight="1" x14ac:dyDescent="0.25">
      <c r="A535" s="489"/>
      <c r="B535" s="490"/>
      <c r="C535" s="490"/>
      <c r="D535" s="490"/>
      <c r="E535" s="490"/>
      <c r="F535" s="11"/>
      <c r="G535" s="11"/>
      <c r="H535" s="11"/>
      <c r="I535" s="11"/>
      <c r="J535" s="11"/>
      <c r="K535" s="11"/>
      <c r="L535" s="20"/>
      <c r="M535" s="20"/>
      <c r="N535" s="9">
        <f t="shared" si="311"/>
        <v>0</v>
      </c>
      <c r="O535" s="9">
        <f t="shared" si="311"/>
        <v>0</v>
      </c>
      <c r="P535" s="9">
        <f t="shared" si="311"/>
        <v>0</v>
      </c>
      <c r="Q535" s="9">
        <f t="shared" si="311"/>
        <v>0</v>
      </c>
      <c r="R535" s="9">
        <f t="shared" si="311"/>
        <v>0</v>
      </c>
      <c r="S535" s="9">
        <f t="shared" si="311"/>
        <v>0</v>
      </c>
      <c r="T535" s="9">
        <f t="shared" si="311"/>
        <v>0</v>
      </c>
      <c r="U535" s="9">
        <f t="shared" si="312"/>
        <v>0</v>
      </c>
      <c r="V535" s="13" t="s">
        <v>50</v>
      </c>
    </row>
    <row r="536" spans="1:22" ht="17.25" hidden="1" customHeight="1" x14ac:dyDescent="0.25">
      <c r="A536" s="489"/>
      <c r="B536" s="490"/>
      <c r="C536" s="490"/>
      <c r="D536" s="490"/>
      <c r="E536" s="490"/>
      <c r="F536" s="11"/>
      <c r="G536" s="11"/>
      <c r="H536" s="11"/>
      <c r="I536" s="11"/>
      <c r="J536" s="11"/>
      <c r="K536" s="11"/>
      <c r="L536" s="20"/>
      <c r="M536" s="20"/>
      <c r="N536" s="9">
        <f t="shared" si="311"/>
        <v>0</v>
      </c>
      <c r="O536" s="9">
        <f t="shared" si="311"/>
        <v>0</v>
      </c>
      <c r="P536" s="9">
        <f t="shared" si="311"/>
        <v>0</v>
      </c>
      <c r="Q536" s="9">
        <f t="shared" si="311"/>
        <v>0</v>
      </c>
      <c r="R536" s="9">
        <f t="shared" si="311"/>
        <v>0</v>
      </c>
      <c r="S536" s="9">
        <f t="shared" si="311"/>
        <v>0</v>
      </c>
      <c r="T536" s="9">
        <f t="shared" si="311"/>
        <v>0</v>
      </c>
      <c r="U536" s="9">
        <f t="shared" si="312"/>
        <v>0</v>
      </c>
      <c r="V536" s="13" t="s">
        <v>51</v>
      </c>
    </row>
    <row r="537" spans="1:22" ht="17.25" hidden="1" customHeight="1" x14ac:dyDescent="0.25">
      <c r="A537" s="18"/>
      <c r="B537" s="19"/>
      <c r="C537" s="19"/>
      <c r="D537" s="19"/>
      <c r="E537" s="19"/>
      <c r="F537" s="11"/>
      <c r="G537" s="11"/>
      <c r="H537" s="11"/>
      <c r="I537" s="11"/>
      <c r="J537" s="11"/>
      <c r="K537" s="11"/>
      <c r="L537" s="20"/>
      <c r="M537" s="20"/>
      <c r="N537" s="9">
        <f t="shared" si="311"/>
        <v>0</v>
      </c>
      <c r="O537" s="9">
        <f t="shared" si="311"/>
        <v>0</v>
      </c>
      <c r="P537" s="9">
        <f t="shared" si="311"/>
        <v>0</v>
      </c>
      <c r="Q537" s="9">
        <f t="shared" si="311"/>
        <v>0</v>
      </c>
      <c r="R537" s="9">
        <f t="shared" si="311"/>
        <v>424.08466000000004</v>
      </c>
      <c r="S537" s="9">
        <f t="shared" si="311"/>
        <v>698.72804999999994</v>
      </c>
      <c r="T537" s="9">
        <f t="shared" si="311"/>
        <v>0</v>
      </c>
      <c r="U537" s="9">
        <f t="shared" si="312"/>
        <v>1122.8127099999999</v>
      </c>
      <c r="V537" s="13" t="s">
        <v>52</v>
      </c>
    </row>
    <row r="538" spans="1:22" ht="17.25" hidden="1" customHeight="1" x14ac:dyDescent="0.25">
      <c r="A538" s="489"/>
      <c r="B538" s="490"/>
      <c r="C538" s="490"/>
      <c r="D538" s="490"/>
      <c r="E538" s="490"/>
      <c r="F538" s="11"/>
      <c r="G538" s="11"/>
      <c r="H538" s="11"/>
      <c r="I538" s="11"/>
      <c r="J538" s="11"/>
      <c r="K538" s="11"/>
      <c r="L538" s="9">
        <v>0</v>
      </c>
      <c r="M538" s="9">
        <v>0</v>
      </c>
      <c r="N538" s="9">
        <f t="shared" ref="N538:T538" si="313">N46+N66+N72+N108+N114+N120+N126+N132+N138+N239+N246</f>
        <v>0</v>
      </c>
      <c r="O538" s="9">
        <f t="shared" si="313"/>
        <v>0</v>
      </c>
      <c r="P538" s="9">
        <f t="shared" si="313"/>
        <v>0</v>
      </c>
      <c r="Q538" s="9">
        <f t="shared" si="313"/>
        <v>0</v>
      </c>
      <c r="R538" s="9">
        <f t="shared" si="313"/>
        <v>482.40032000000002</v>
      </c>
      <c r="S538" s="9">
        <f t="shared" si="313"/>
        <v>720.2257699999999</v>
      </c>
      <c r="T538" s="9">
        <f t="shared" si="313"/>
        <v>21.497109999999999</v>
      </c>
      <c r="U538" s="9">
        <f>SUM(N538:T538)</f>
        <v>1224.1232</v>
      </c>
      <c r="V538" s="17" t="s">
        <v>11</v>
      </c>
    </row>
    <row r="539" spans="1:22" ht="19.5" hidden="1" customHeight="1" x14ac:dyDescent="0.25">
      <c r="A539" s="491" t="s">
        <v>847</v>
      </c>
      <c r="B539" s="492"/>
      <c r="C539" s="492"/>
      <c r="D539" s="492"/>
      <c r="E539" s="492"/>
      <c r="F539" s="492"/>
      <c r="G539" s="492"/>
      <c r="H539" s="492"/>
      <c r="I539" s="492"/>
      <c r="J539" s="492"/>
      <c r="K539" s="492"/>
      <c r="L539" s="492"/>
      <c r="M539" s="492"/>
      <c r="N539" s="492"/>
      <c r="O539" s="492"/>
      <c r="P539" s="492"/>
      <c r="Q539" s="492"/>
      <c r="R539" s="492"/>
      <c r="S539" s="492"/>
      <c r="T539" s="492"/>
      <c r="U539" s="492"/>
      <c r="V539" s="493"/>
    </row>
    <row r="540" spans="1:22" ht="17.25" hidden="1" customHeight="1" x14ac:dyDescent="0.25">
      <c r="A540" s="489"/>
      <c r="B540" s="490"/>
      <c r="C540" s="490"/>
      <c r="D540" s="490"/>
      <c r="E540" s="490"/>
      <c r="F540" s="11"/>
      <c r="G540" s="11"/>
      <c r="H540" s="11"/>
      <c r="I540" s="11"/>
      <c r="J540" s="11"/>
      <c r="K540" s="11"/>
      <c r="L540" s="20"/>
      <c r="M540" s="20"/>
      <c r="N540" s="9">
        <f t="shared" ref="N540:N545" si="314">N48+N140+N146+N248</f>
        <v>0</v>
      </c>
      <c r="O540" s="9">
        <f t="shared" ref="O540:T540" si="315">O48+O140+O146+O248</f>
        <v>0</v>
      </c>
      <c r="P540" s="9">
        <f t="shared" si="315"/>
        <v>0</v>
      </c>
      <c r="Q540" s="9">
        <f t="shared" si="315"/>
        <v>0</v>
      </c>
      <c r="R540" s="9">
        <f t="shared" si="315"/>
        <v>1.48E-3</v>
      </c>
      <c r="S540" s="9">
        <f t="shared" si="315"/>
        <v>1.48E-3</v>
      </c>
      <c r="T540" s="9">
        <f t="shared" si="315"/>
        <v>1.48E-3</v>
      </c>
      <c r="U540" s="9">
        <f>SUM(N540:T540)</f>
        <v>4.4399999999999995E-3</v>
      </c>
      <c r="V540" s="16" t="s">
        <v>3</v>
      </c>
    </row>
    <row r="541" spans="1:22" ht="17.25" hidden="1" customHeight="1" x14ac:dyDescent="0.25">
      <c r="A541" s="489"/>
      <c r="B541" s="490"/>
      <c r="C541" s="490"/>
      <c r="D541" s="490"/>
      <c r="E541" s="490"/>
      <c r="F541" s="11"/>
      <c r="G541" s="11"/>
      <c r="H541" s="11"/>
      <c r="I541" s="11"/>
      <c r="J541" s="11"/>
      <c r="K541" s="11"/>
      <c r="L541" s="20"/>
      <c r="M541" s="20"/>
      <c r="N541" s="9">
        <f t="shared" si="314"/>
        <v>0</v>
      </c>
      <c r="O541" s="9">
        <f t="shared" ref="O541:T545" si="316">O49+O141+O147+O249</f>
        <v>0</v>
      </c>
      <c r="P541" s="9">
        <f t="shared" si="316"/>
        <v>0</v>
      </c>
      <c r="Q541" s="9">
        <f t="shared" si="316"/>
        <v>0</v>
      </c>
      <c r="R541" s="9">
        <f t="shared" si="316"/>
        <v>1.9500000000000002</v>
      </c>
      <c r="S541" s="9">
        <f t="shared" si="316"/>
        <v>5.6106500000000006</v>
      </c>
      <c r="T541" s="9">
        <f t="shared" si="316"/>
        <v>5.6106500000000006</v>
      </c>
      <c r="U541" s="9">
        <f t="shared" ref="U541:U544" si="317">SUM(N541:T541)</f>
        <v>13.171300000000002</v>
      </c>
      <c r="V541" s="16" t="s">
        <v>8</v>
      </c>
    </row>
    <row r="542" spans="1:22" ht="17.25" hidden="1" customHeight="1" x14ac:dyDescent="0.25">
      <c r="A542" s="489"/>
      <c r="B542" s="490"/>
      <c r="C542" s="490"/>
      <c r="D542" s="490"/>
      <c r="E542" s="490"/>
      <c r="F542" s="11"/>
      <c r="G542" s="11"/>
      <c r="H542" s="11"/>
      <c r="I542" s="11"/>
      <c r="J542" s="11"/>
      <c r="K542" s="11"/>
      <c r="L542" s="20"/>
      <c r="M542" s="20"/>
      <c r="N542" s="9">
        <f t="shared" si="314"/>
        <v>0</v>
      </c>
      <c r="O542" s="9">
        <f t="shared" si="316"/>
        <v>0</v>
      </c>
      <c r="P542" s="9">
        <f t="shared" si="316"/>
        <v>0</v>
      </c>
      <c r="Q542" s="9">
        <f t="shared" si="316"/>
        <v>0</v>
      </c>
      <c r="R542" s="9">
        <f t="shared" si="316"/>
        <v>0</v>
      </c>
      <c r="S542" s="9">
        <f t="shared" si="316"/>
        <v>0</v>
      </c>
      <c r="T542" s="9">
        <f t="shared" si="316"/>
        <v>0</v>
      </c>
      <c r="U542" s="9">
        <f t="shared" si="317"/>
        <v>0</v>
      </c>
      <c r="V542" s="13" t="s">
        <v>50</v>
      </c>
    </row>
    <row r="543" spans="1:22" ht="17.25" hidden="1" customHeight="1" x14ac:dyDescent="0.25">
      <c r="A543" s="489"/>
      <c r="B543" s="490"/>
      <c r="C543" s="490"/>
      <c r="D543" s="490"/>
      <c r="E543" s="490"/>
      <c r="F543" s="11"/>
      <c r="G543" s="11"/>
      <c r="H543" s="11"/>
      <c r="I543" s="11"/>
      <c r="J543" s="11"/>
      <c r="K543" s="11"/>
      <c r="L543" s="20"/>
      <c r="M543" s="20"/>
      <c r="N543" s="9">
        <f t="shared" si="314"/>
        <v>0</v>
      </c>
      <c r="O543" s="9">
        <f t="shared" si="316"/>
        <v>0</v>
      </c>
      <c r="P543" s="9">
        <f t="shared" si="316"/>
        <v>0</v>
      </c>
      <c r="Q543" s="9">
        <f t="shared" si="316"/>
        <v>0</v>
      </c>
      <c r="R543" s="9">
        <f t="shared" si="316"/>
        <v>0</v>
      </c>
      <c r="S543" s="9">
        <f t="shared" si="316"/>
        <v>0</v>
      </c>
      <c r="T543" s="9">
        <f t="shared" si="316"/>
        <v>0</v>
      </c>
      <c r="U543" s="9">
        <f t="shared" si="317"/>
        <v>0</v>
      </c>
      <c r="V543" s="13" t="s">
        <v>51</v>
      </c>
    </row>
    <row r="544" spans="1:22" ht="17.25" hidden="1" customHeight="1" x14ac:dyDescent="0.25">
      <c r="A544" s="18"/>
      <c r="B544" s="19"/>
      <c r="C544" s="19"/>
      <c r="D544" s="19"/>
      <c r="E544" s="19"/>
      <c r="F544" s="11"/>
      <c r="G544" s="11"/>
      <c r="H544" s="11"/>
      <c r="I544" s="11"/>
      <c r="J544" s="11"/>
      <c r="K544" s="11"/>
      <c r="L544" s="20"/>
      <c r="M544" s="20"/>
      <c r="N544" s="9">
        <f t="shared" si="314"/>
        <v>0</v>
      </c>
      <c r="O544" s="9">
        <f t="shared" si="316"/>
        <v>0</v>
      </c>
      <c r="P544" s="9">
        <f t="shared" si="316"/>
        <v>0</v>
      </c>
      <c r="Q544" s="9">
        <f t="shared" si="316"/>
        <v>0</v>
      </c>
      <c r="R544" s="9">
        <f t="shared" si="316"/>
        <v>0</v>
      </c>
      <c r="S544" s="9">
        <f t="shared" si="316"/>
        <v>0</v>
      </c>
      <c r="T544" s="9">
        <f t="shared" si="316"/>
        <v>0</v>
      </c>
      <c r="U544" s="9">
        <f t="shared" si="317"/>
        <v>0</v>
      </c>
      <c r="V544" s="13" t="s">
        <v>52</v>
      </c>
    </row>
    <row r="545" spans="1:31" ht="17.25" hidden="1" customHeight="1" x14ac:dyDescent="0.25">
      <c r="A545" s="489"/>
      <c r="B545" s="490"/>
      <c r="C545" s="490"/>
      <c r="D545" s="490"/>
      <c r="E545" s="490"/>
      <c r="F545" s="11"/>
      <c r="G545" s="11"/>
      <c r="H545" s="11"/>
      <c r="I545" s="11"/>
      <c r="J545" s="11"/>
      <c r="K545" s="11"/>
      <c r="L545" s="9">
        <v>0</v>
      </c>
      <c r="M545" s="9">
        <v>0</v>
      </c>
      <c r="N545" s="9">
        <f t="shared" si="314"/>
        <v>0</v>
      </c>
      <c r="O545" s="9">
        <f t="shared" si="316"/>
        <v>0</v>
      </c>
      <c r="P545" s="9">
        <f t="shared" si="316"/>
        <v>0</v>
      </c>
      <c r="Q545" s="9">
        <f t="shared" si="316"/>
        <v>0</v>
      </c>
      <c r="R545" s="9">
        <f t="shared" si="316"/>
        <v>1.9514800000000001</v>
      </c>
      <c r="S545" s="9">
        <f t="shared" si="316"/>
        <v>5.6121299999999996</v>
      </c>
      <c r="T545" s="9">
        <f t="shared" si="316"/>
        <v>5.6121299999999996</v>
      </c>
      <c r="U545" s="9">
        <f>SUM(N545:T545)</f>
        <v>13.175739999999999</v>
      </c>
      <c r="V545" s="17" t="s">
        <v>11</v>
      </c>
    </row>
    <row r="546" spans="1:31" ht="19.5" hidden="1" customHeight="1" x14ac:dyDescent="0.25">
      <c r="A546" s="491" t="s">
        <v>848</v>
      </c>
      <c r="B546" s="492"/>
      <c r="C546" s="492"/>
      <c r="D546" s="492"/>
      <c r="E546" s="492"/>
      <c r="F546" s="492"/>
      <c r="G546" s="492"/>
      <c r="H546" s="492"/>
      <c r="I546" s="492"/>
      <c r="J546" s="492"/>
      <c r="K546" s="492"/>
      <c r="L546" s="492"/>
      <c r="M546" s="492"/>
      <c r="N546" s="492"/>
      <c r="O546" s="492"/>
      <c r="P546" s="492"/>
      <c r="Q546" s="492"/>
      <c r="R546" s="492"/>
      <c r="S546" s="492"/>
      <c r="T546" s="492"/>
      <c r="U546" s="492"/>
      <c r="V546" s="493"/>
    </row>
    <row r="547" spans="1:31" ht="17.25" hidden="1" customHeight="1" x14ac:dyDescent="0.25">
      <c r="A547" s="489"/>
      <c r="B547" s="490"/>
      <c r="C547" s="490"/>
      <c r="D547" s="490"/>
      <c r="E547" s="490"/>
      <c r="F547" s="11"/>
      <c r="G547" s="11"/>
      <c r="H547" s="11"/>
      <c r="I547" s="11"/>
      <c r="J547" s="11"/>
      <c r="K547" s="11"/>
      <c r="L547" s="20"/>
      <c r="M547" s="20"/>
      <c r="N547" s="9" t="e">
        <f t="shared" ref="N547:T551" si="318">N518+N526+N533+N540</f>
        <v>#REF!</v>
      </c>
      <c r="O547" s="9" t="e">
        <f t="shared" si="318"/>
        <v>#REF!</v>
      </c>
      <c r="P547" s="9" t="e">
        <f t="shared" si="318"/>
        <v>#REF!</v>
      </c>
      <c r="Q547" s="9" t="e">
        <f t="shared" si="318"/>
        <v>#REF!</v>
      </c>
      <c r="R547" s="9" t="e">
        <f t="shared" si="318"/>
        <v>#REF!</v>
      </c>
      <c r="S547" s="9" t="e">
        <f t="shared" si="318"/>
        <v>#REF!</v>
      </c>
      <c r="T547" s="9" t="e">
        <f t="shared" si="318"/>
        <v>#REF!</v>
      </c>
      <c r="U547" s="9" t="e">
        <f>SUM(N547:T547)</f>
        <v>#REF!</v>
      </c>
      <c r="V547" s="16" t="s">
        <v>3</v>
      </c>
    </row>
    <row r="548" spans="1:31" ht="17.25" hidden="1" customHeight="1" x14ac:dyDescent="0.25">
      <c r="A548" s="489"/>
      <c r="B548" s="490"/>
      <c r="C548" s="490"/>
      <c r="D548" s="490"/>
      <c r="E548" s="490"/>
      <c r="F548" s="11"/>
      <c r="G548" s="11"/>
      <c r="H548" s="11"/>
      <c r="I548" s="11"/>
      <c r="J548" s="11"/>
      <c r="K548" s="11"/>
      <c r="L548" s="20"/>
      <c r="M548" s="20"/>
      <c r="N548" s="9">
        <f t="shared" si="318"/>
        <v>92.684110000000004</v>
      </c>
      <c r="O548" s="9">
        <f t="shared" si="318"/>
        <v>13.77323</v>
      </c>
      <c r="P548" s="9">
        <f t="shared" si="318"/>
        <v>12.942970000000001</v>
      </c>
      <c r="Q548" s="9">
        <f t="shared" si="318"/>
        <v>172.3159</v>
      </c>
      <c r="R548" s="9">
        <f t="shared" si="318"/>
        <v>264.16618999999997</v>
      </c>
      <c r="S548" s="9">
        <f t="shared" si="318"/>
        <v>169.20491000000001</v>
      </c>
      <c r="T548" s="9">
        <f t="shared" si="318"/>
        <v>169.10493</v>
      </c>
      <c r="U548" s="9">
        <f t="shared" ref="U548:U552" si="319">SUM(N548:T548)</f>
        <v>894.19223999999997</v>
      </c>
      <c r="V548" s="16" t="s">
        <v>8</v>
      </c>
    </row>
    <row r="549" spans="1:31" ht="17.25" hidden="1" customHeight="1" x14ac:dyDescent="0.25">
      <c r="A549" s="489"/>
      <c r="B549" s="490"/>
      <c r="C549" s="490"/>
      <c r="D549" s="490"/>
      <c r="E549" s="490"/>
      <c r="F549" s="11"/>
      <c r="G549" s="11"/>
      <c r="H549" s="11"/>
      <c r="I549" s="11"/>
      <c r="J549" s="11"/>
      <c r="K549" s="11"/>
      <c r="L549" s="20"/>
      <c r="M549" s="20"/>
      <c r="N549" s="9">
        <f t="shared" si="318"/>
        <v>0.61667000000000005</v>
      </c>
      <c r="O549" s="9">
        <f t="shared" si="318"/>
        <v>6.6655499999999996</v>
      </c>
      <c r="P549" s="9">
        <f t="shared" si="318"/>
        <v>0.88868999999999998</v>
      </c>
      <c r="Q549" s="9">
        <f t="shared" si="318"/>
        <v>4.8093899999999996</v>
      </c>
      <c r="R549" s="9">
        <f t="shared" si="318"/>
        <v>83.421089999999992</v>
      </c>
      <c r="S549" s="9">
        <f t="shared" si="318"/>
        <v>58.198</v>
      </c>
      <c r="T549" s="9">
        <f t="shared" si="318"/>
        <v>58.198</v>
      </c>
      <c r="U549" s="9">
        <f t="shared" si="319"/>
        <v>212.79739000000001</v>
      </c>
      <c r="V549" s="13" t="s">
        <v>50</v>
      </c>
    </row>
    <row r="550" spans="1:31" ht="17.25" hidden="1" customHeight="1" x14ac:dyDescent="0.25">
      <c r="A550" s="489"/>
      <c r="B550" s="490"/>
      <c r="C550" s="490"/>
      <c r="D550" s="490"/>
      <c r="E550" s="490"/>
      <c r="F550" s="11"/>
      <c r="G550" s="11"/>
      <c r="H550" s="11"/>
      <c r="I550" s="11"/>
      <c r="J550" s="11"/>
      <c r="K550" s="11"/>
      <c r="L550" s="20"/>
      <c r="M550" s="20"/>
      <c r="N550" s="9">
        <f t="shared" si="318"/>
        <v>0</v>
      </c>
      <c r="O550" s="9">
        <f t="shared" si="318"/>
        <v>0</v>
      </c>
      <c r="P550" s="9">
        <f t="shared" si="318"/>
        <v>0</v>
      </c>
      <c r="Q550" s="9">
        <f t="shared" si="318"/>
        <v>0</v>
      </c>
      <c r="R550" s="9">
        <f t="shared" si="318"/>
        <v>0</v>
      </c>
      <c r="S550" s="9">
        <f t="shared" si="318"/>
        <v>0</v>
      </c>
      <c r="T550" s="9">
        <f t="shared" si="318"/>
        <v>0</v>
      </c>
      <c r="U550" s="9">
        <f t="shared" si="319"/>
        <v>0</v>
      </c>
      <c r="V550" s="13" t="s">
        <v>51</v>
      </c>
    </row>
    <row r="551" spans="1:31" ht="17.25" hidden="1" customHeight="1" x14ac:dyDescent="0.25">
      <c r="A551" s="18"/>
      <c r="B551" s="19"/>
      <c r="C551" s="19"/>
      <c r="D551" s="19"/>
      <c r="E551" s="19"/>
      <c r="F551" s="11"/>
      <c r="G551" s="11"/>
      <c r="H551" s="11"/>
      <c r="I551" s="11"/>
      <c r="J551" s="11"/>
      <c r="K551" s="11"/>
      <c r="L551" s="20"/>
      <c r="M551" s="20"/>
      <c r="N551" s="9">
        <f t="shared" si="318"/>
        <v>135.50400999999999</v>
      </c>
      <c r="O551" s="9">
        <f t="shared" si="318"/>
        <v>36.499809999999997</v>
      </c>
      <c r="P551" s="9">
        <f t="shared" si="318"/>
        <v>0</v>
      </c>
      <c r="Q551" s="9">
        <f t="shared" si="318"/>
        <v>2.23428</v>
      </c>
      <c r="R551" s="9">
        <f t="shared" si="318"/>
        <v>426.66466000000003</v>
      </c>
      <c r="S551" s="9">
        <f t="shared" si="318"/>
        <v>698.72804999999994</v>
      </c>
      <c r="T551" s="9">
        <f t="shared" si="318"/>
        <v>0</v>
      </c>
      <c r="U551" s="9">
        <f t="shared" si="319"/>
        <v>1299.6308100000001</v>
      </c>
      <c r="V551" s="13" t="s">
        <v>52</v>
      </c>
    </row>
    <row r="552" spans="1:31" ht="17.25" hidden="1" customHeight="1" x14ac:dyDescent="0.25">
      <c r="A552" s="18"/>
      <c r="B552" s="19"/>
      <c r="C552" s="19"/>
      <c r="D552" s="19"/>
      <c r="E552" s="19"/>
      <c r="F552" s="11"/>
      <c r="G552" s="11"/>
      <c r="H552" s="11"/>
      <c r="I552" s="11"/>
      <c r="J552" s="11"/>
      <c r="K552" s="11"/>
      <c r="L552" s="20"/>
      <c r="M552" s="20"/>
      <c r="N552" s="9">
        <f>N523</f>
        <v>348.94119000000001</v>
      </c>
      <c r="O552" s="9">
        <f t="shared" ref="O552:T552" si="320">O523</f>
        <v>196.47309999999999</v>
      </c>
      <c r="P552" s="9">
        <f t="shared" si="320"/>
        <v>0</v>
      </c>
      <c r="Q552" s="9">
        <f t="shared" si="320"/>
        <v>0</v>
      </c>
      <c r="R552" s="9">
        <f t="shared" si="320"/>
        <v>0</v>
      </c>
      <c r="S552" s="9">
        <f t="shared" si="320"/>
        <v>0</v>
      </c>
      <c r="T552" s="9">
        <f t="shared" si="320"/>
        <v>0</v>
      </c>
      <c r="U552" s="9">
        <f t="shared" si="319"/>
        <v>545.41428999999994</v>
      </c>
      <c r="V552" s="13" t="s">
        <v>202</v>
      </c>
    </row>
    <row r="553" spans="1:31" ht="17.25" hidden="1" customHeight="1" x14ac:dyDescent="0.25">
      <c r="A553" s="489"/>
      <c r="B553" s="490"/>
      <c r="C553" s="490"/>
      <c r="D553" s="490"/>
      <c r="E553" s="490"/>
      <c r="F553" s="11"/>
      <c r="G553" s="11"/>
      <c r="H553" s="11"/>
      <c r="I553" s="11"/>
      <c r="J553" s="11"/>
      <c r="K553" s="11"/>
      <c r="L553" s="9">
        <v>0</v>
      </c>
      <c r="M553" s="9">
        <v>0</v>
      </c>
      <c r="N553" s="9">
        <f t="shared" ref="N553:T553" si="321">N524+N531+N538+N545</f>
        <v>601.69805000000008</v>
      </c>
      <c r="O553" s="9">
        <f t="shared" si="321"/>
        <v>293.33875</v>
      </c>
      <c r="P553" s="9">
        <f t="shared" si="321"/>
        <v>48.566760000000002</v>
      </c>
      <c r="Q553" s="9">
        <f t="shared" si="321"/>
        <v>219.52751999999998</v>
      </c>
      <c r="R553" s="9">
        <f t="shared" si="321"/>
        <v>821.13401999999996</v>
      </c>
      <c r="S553" s="9">
        <f t="shared" si="321"/>
        <v>929.85803999999985</v>
      </c>
      <c r="T553" s="9">
        <f t="shared" si="321"/>
        <v>231.02941000000001</v>
      </c>
      <c r="U553" s="9">
        <f>SUM(N553:T553)</f>
        <v>3145.1525499999998</v>
      </c>
      <c r="V553" s="17" t="s">
        <v>11</v>
      </c>
    </row>
    <row r="554" spans="1:31" x14ac:dyDescent="0.25">
      <c r="C554" s="85" t="s">
        <v>907</v>
      </c>
      <c r="D554" s="85"/>
      <c r="E554" s="85"/>
      <c r="F554" s="85"/>
      <c r="G554" s="85"/>
      <c r="H554" s="85"/>
      <c r="I554" s="85"/>
      <c r="J554" s="85"/>
      <c r="K554" s="85"/>
      <c r="L554" s="85"/>
      <c r="M554" s="29"/>
      <c r="N554" s="85"/>
      <c r="O554" s="85"/>
      <c r="P554" s="85"/>
      <c r="Q554" s="166"/>
      <c r="R554" s="29" t="s">
        <v>908</v>
      </c>
      <c r="S554" s="29"/>
      <c r="T554" s="29"/>
      <c r="U554" s="85"/>
      <c r="V554" s="85"/>
      <c r="W554" s="366"/>
      <c r="X554" s="29" t="s">
        <v>908</v>
      </c>
      <c r="Y554" s="29"/>
      <c r="Z554" s="29"/>
      <c r="AA554" s="85"/>
      <c r="AB554" s="85"/>
      <c r="AC554" s="85"/>
      <c r="AD554" s="85"/>
      <c r="AE554" s="167"/>
    </row>
    <row r="555" spans="1:31" x14ac:dyDescent="0.25"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29"/>
      <c r="N555" s="85"/>
      <c r="O555" s="85"/>
      <c r="P555" s="85"/>
      <c r="Q555" s="29"/>
      <c r="R555" s="85"/>
      <c r="S555" s="29"/>
      <c r="T555" s="29"/>
      <c r="U555" s="85"/>
      <c r="V555" s="85"/>
      <c r="W555" s="366"/>
      <c r="X555" s="85"/>
      <c r="Y555" s="29"/>
      <c r="Z555" s="29"/>
      <c r="AA555" s="85"/>
      <c r="AB555" s="85"/>
      <c r="AC555" s="85"/>
      <c r="AD555" s="85"/>
      <c r="AE555" s="167"/>
    </row>
    <row r="556" spans="1:31" x14ac:dyDescent="0.25">
      <c r="C556" s="85" t="s">
        <v>909</v>
      </c>
      <c r="D556" s="85"/>
      <c r="E556" s="85"/>
      <c r="F556" s="85"/>
      <c r="G556" s="85"/>
      <c r="H556" s="85"/>
      <c r="I556" s="85"/>
      <c r="J556" s="85"/>
      <c r="K556" s="85"/>
      <c r="L556" s="85"/>
      <c r="M556" s="29"/>
      <c r="N556" s="85"/>
      <c r="O556" s="85"/>
      <c r="P556" s="85"/>
      <c r="Q556" s="166"/>
      <c r="R556" s="29"/>
      <c r="S556" s="29"/>
      <c r="T556" s="29"/>
      <c r="U556" s="85"/>
      <c r="V556" s="85"/>
      <c r="W556" s="366"/>
      <c r="X556" s="29"/>
      <c r="Y556" s="29"/>
      <c r="Z556" s="29"/>
      <c r="AA556" s="85"/>
      <c r="AB556" s="85"/>
      <c r="AC556" s="85"/>
      <c r="AD556" s="85"/>
      <c r="AE556" s="167"/>
    </row>
    <row r="557" spans="1:31" x14ac:dyDescent="0.25">
      <c r="C557" s="85" t="s">
        <v>910</v>
      </c>
      <c r="D557" s="85"/>
      <c r="E557" s="85"/>
      <c r="F557" s="85"/>
      <c r="G557" s="85"/>
      <c r="H557" s="85"/>
      <c r="I557" s="85"/>
      <c r="J557" s="85"/>
      <c r="K557" s="85"/>
      <c r="L557" s="85"/>
      <c r="M557" s="29"/>
      <c r="N557" s="85"/>
      <c r="O557" s="85"/>
      <c r="P557" s="85"/>
      <c r="Q557" s="166"/>
      <c r="R557" s="29" t="s">
        <v>911</v>
      </c>
      <c r="S557" s="29"/>
      <c r="T557" s="29"/>
      <c r="U557" s="85"/>
      <c r="V557" s="85"/>
      <c r="W557" s="366"/>
      <c r="X557" s="29" t="s">
        <v>911</v>
      </c>
      <c r="Y557" s="29"/>
      <c r="Z557" s="29"/>
      <c r="AA557" s="85"/>
      <c r="AB557" s="85"/>
      <c r="AC557" s="85"/>
      <c r="AD557" s="85"/>
      <c r="AE557" s="167"/>
    </row>
    <row r="558" spans="1:31" x14ac:dyDescent="0.25"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29"/>
      <c r="N558" s="85"/>
      <c r="O558" s="85"/>
      <c r="P558" s="85"/>
      <c r="Q558" s="29"/>
      <c r="R558" s="85"/>
      <c r="S558" s="29"/>
      <c r="T558" s="29"/>
      <c r="U558" s="85"/>
      <c r="V558" s="85"/>
      <c r="W558" s="366"/>
      <c r="X558" s="85"/>
      <c r="Y558" s="29"/>
      <c r="Z558" s="29"/>
      <c r="AA558" s="85"/>
      <c r="AB558" s="85"/>
      <c r="AC558" s="85"/>
      <c r="AD558" s="85"/>
      <c r="AE558" s="167"/>
    </row>
    <row r="559" spans="1:31" x14ac:dyDescent="0.25"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367"/>
      <c r="X559" s="166"/>
      <c r="Y559" s="166"/>
      <c r="Z559" s="166"/>
      <c r="AA559" s="166"/>
      <c r="AB559" s="166"/>
      <c r="AC559" s="166"/>
      <c r="AD559" s="166"/>
      <c r="AE559" s="167"/>
    </row>
    <row r="560" spans="1:31" x14ac:dyDescent="0.25">
      <c r="C560" s="85" t="s">
        <v>912</v>
      </c>
      <c r="D560" s="85"/>
      <c r="E560" s="85"/>
      <c r="F560" s="85"/>
      <c r="G560" s="85"/>
      <c r="H560" s="85"/>
      <c r="I560" s="85"/>
      <c r="J560" s="85"/>
      <c r="K560" s="85"/>
      <c r="L560" s="85"/>
      <c r="M560" s="29"/>
      <c r="N560" s="85"/>
      <c r="O560" s="85"/>
      <c r="P560" s="85"/>
      <c r="Q560" s="166"/>
      <c r="R560" s="29" t="s">
        <v>913</v>
      </c>
      <c r="S560" s="29"/>
      <c r="T560" s="29"/>
      <c r="U560" s="85"/>
      <c r="V560" s="85"/>
      <c r="W560" s="366"/>
      <c r="X560" s="29" t="s">
        <v>913</v>
      </c>
      <c r="Y560" s="29"/>
      <c r="Z560" s="29"/>
      <c r="AA560" s="85"/>
      <c r="AB560" s="85"/>
      <c r="AC560" s="85"/>
      <c r="AD560" s="85"/>
      <c r="AE560" s="167"/>
    </row>
    <row r="561" spans="3:31" x14ac:dyDescent="0.25"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29"/>
      <c r="N561" s="85"/>
      <c r="O561" s="85"/>
      <c r="P561" s="85"/>
      <c r="Q561" s="29"/>
      <c r="R561" s="85"/>
      <c r="S561" s="29"/>
      <c r="T561" s="29"/>
      <c r="U561" s="85"/>
      <c r="V561" s="85"/>
      <c r="W561" s="366"/>
      <c r="X561" s="85"/>
      <c r="Y561" s="29"/>
      <c r="Z561" s="29"/>
      <c r="AA561" s="85"/>
      <c r="AB561" s="85"/>
      <c r="AC561" s="85"/>
      <c r="AD561" s="85"/>
      <c r="AE561" s="167"/>
    </row>
    <row r="562" spans="3:31" x14ac:dyDescent="0.25"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29"/>
      <c r="N562" s="85"/>
      <c r="O562" s="85"/>
      <c r="P562" s="85"/>
      <c r="Q562" s="166"/>
      <c r="R562" s="29"/>
      <c r="S562" s="29"/>
      <c r="T562" s="29"/>
      <c r="U562" s="85"/>
      <c r="V562" s="85"/>
      <c r="W562" s="366"/>
      <c r="X562" s="29"/>
      <c r="Y562" s="29"/>
      <c r="Z562" s="29"/>
      <c r="AA562" s="85"/>
      <c r="AB562" s="85"/>
      <c r="AC562" s="85"/>
      <c r="AD562" s="85"/>
      <c r="AE562" s="167"/>
    </row>
    <row r="563" spans="3:31" x14ac:dyDescent="0.25">
      <c r="C563" s="85" t="s">
        <v>914</v>
      </c>
      <c r="D563" s="85"/>
      <c r="E563" s="85"/>
      <c r="F563" s="85"/>
      <c r="G563" s="85"/>
      <c r="H563" s="85"/>
      <c r="I563" s="85"/>
      <c r="J563" s="85"/>
      <c r="K563" s="85"/>
      <c r="L563" s="85"/>
      <c r="M563" s="29"/>
      <c r="N563" s="85"/>
      <c r="O563" s="85"/>
      <c r="P563" s="85"/>
      <c r="Q563" s="166"/>
      <c r="R563" s="29" t="s">
        <v>915</v>
      </c>
      <c r="S563" s="29"/>
      <c r="T563" s="29"/>
      <c r="U563" s="85"/>
      <c r="V563" s="85"/>
      <c r="W563" s="366"/>
      <c r="X563" s="29" t="s">
        <v>915</v>
      </c>
      <c r="Y563" s="29"/>
      <c r="Z563" s="29"/>
      <c r="AA563" s="85"/>
      <c r="AB563" s="85"/>
      <c r="AC563" s="85"/>
      <c r="AD563" s="85"/>
      <c r="AE563" s="167"/>
    </row>
  </sheetData>
  <mergeCells count="897">
    <mergeCell ref="A446:AV446"/>
    <mergeCell ref="A447:AV447"/>
    <mergeCell ref="A448:AV448"/>
    <mergeCell ref="A456:AV456"/>
    <mergeCell ref="A457:AV457"/>
    <mergeCell ref="A472:AV472"/>
    <mergeCell ref="A262:AV262"/>
    <mergeCell ref="A292:A323"/>
    <mergeCell ref="M90:M95"/>
    <mergeCell ref="A90:A101"/>
    <mergeCell ref="M115:M120"/>
    <mergeCell ref="F117:F120"/>
    <mergeCell ref="G117:G120"/>
    <mergeCell ref="M109:M114"/>
    <mergeCell ref="A264:AV264"/>
    <mergeCell ref="A290:AV290"/>
    <mergeCell ref="A452:V452"/>
    <mergeCell ref="A454:V454"/>
    <mergeCell ref="A459:V459"/>
    <mergeCell ref="A437:V437"/>
    <mergeCell ref="A433:V433"/>
    <mergeCell ref="A425:A432"/>
    <mergeCell ref="B425:B432"/>
    <mergeCell ref="C425:C432"/>
    <mergeCell ref="A473:AV473"/>
    <mergeCell ref="L8:V9"/>
    <mergeCell ref="A54:AV54"/>
    <mergeCell ref="A55:AV55"/>
    <mergeCell ref="A75:AV75"/>
    <mergeCell ref="A76:AV76"/>
    <mergeCell ref="A89:AV89"/>
    <mergeCell ref="A102:AV102"/>
    <mergeCell ref="A139:AV139"/>
    <mergeCell ref="A152:AV152"/>
    <mergeCell ref="A153:AV153"/>
    <mergeCell ref="A202:AV202"/>
    <mergeCell ref="A233:AV233"/>
    <mergeCell ref="A247:AV247"/>
    <mergeCell ref="A353:AV353"/>
    <mergeCell ref="A423:AV423"/>
    <mergeCell ref="A424:AV424"/>
    <mergeCell ref="AV8:AV10"/>
    <mergeCell ref="AR9:AR10"/>
    <mergeCell ref="AS9:AS10"/>
    <mergeCell ref="AT9:AU9"/>
    <mergeCell ref="A12:AV12"/>
    <mergeCell ref="K115:K120"/>
    <mergeCell ref="L115:L120"/>
    <mergeCell ref="A140:A151"/>
    <mergeCell ref="D367:D373"/>
    <mergeCell ref="E367:E373"/>
    <mergeCell ref="J367:J373"/>
    <mergeCell ref="K367:K373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63:AV263"/>
    <mergeCell ref="B60:B66"/>
    <mergeCell ref="C60:C66"/>
    <mergeCell ref="B103:B108"/>
    <mergeCell ref="C103:C108"/>
    <mergeCell ref="D103:D108"/>
    <mergeCell ref="E103:E108"/>
    <mergeCell ref="F105:F108"/>
    <mergeCell ref="G105:G108"/>
    <mergeCell ref="H105:H108"/>
    <mergeCell ref="I105:I108"/>
    <mergeCell ref="B109:B114"/>
    <mergeCell ref="F111:F114"/>
    <mergeCell ref="G111:G114"/>
    <mergeCell ref="H111:H114"/>
    <mergeCell ref="I111:I114"/>
    <mergeCell ref="E109:E114"/>
    <mergeCell ref="C109:C114"/>
    <mergeCell ref="D109:D114"/>
    <mergeCell ref="L90:L95"/>
    <mergeCell ref="F62:F66"/>
    <mergeCell ref="G62:G66"/>
    <mergeCell ref="H62:H66"/>
    <mergeCell ref="I62:I66"/>
    <mergeCell ref="K77:K82"/>
    <mergeCell ref="L77:L82"/>
    <mergeCell ref="J60:J66"/>
    <mergeCell ref="D60:D66"/>
    <mergeCell ref="E60:E66"/>
    <mergeCell ref="F92:F95"/>
    <mergeCell ref="G92:G95"/>
    <mergeCell ref="H92:H95"/>
    <mergeCell ref="I92:I95"/>
    <mergeCell ref="I69:I72"/>
    <mergeCell ref="D425:D432"/>
    <mergeCell ref="E425:E432"/>
    <mergeCell ref="J425:J432"/>
    <mergeCell ref="K425:K432"/>
    <mergeCell ref="L425:L432"/>
    <mergeCell ref="M425:M432"/>
    <mergeCell ref="F429:F432"/>
    <mergeCell ref="G429:G432"/>
    <mergeCell ref="H429:H432"/>
    <mergeCell ref="I429:I432"/>
    <mergeCell ref="A324:V324"/>
    <mergeCell ref="A326:V326"/>
    <mergeCell ref="A328:V328"/>
    <mergeCell ref="A346:V346"/>
    <mergeCell ref="B354:B359"/>
    <mergeCell ref="A461:V461"/>
    <mergeCell ref="A439:M439"/>
    <mergeCell ref="A465:M465"/>
    <mergeCell ref="A499:V499"/>
    <mergeCell ref="A450:V450"/>
    <mergeCell ref="J354:J359"/>
    <mergeCell ref="A435:V435"/>
    <mergeCell ref="A417:E417"/>
    <mergeCell ref="G406:G409"/>
    <mergeCell ref="H406:H409"/>
    <mergeCell ref="I406:I409"/>
    <mergeCell ref="A410:V410"/>
    <mergeCell ref="B367:B373"/>
    <mergeCell ref="C367:C373"/>
    <mergeCell ref="B360:B366"/>
    <mergeCell ref="C360:C366"/>
    <mergeCell ref="D360:D366"/>
    <mergeCell ref="A354:A409"/>
    <mergeCell ref="L367:L373"/>
    <mergeCell ref="A506:V506"/>
    <mergeCell ref="A463:V463"/>
    <mergeCell ref="A469:E469"/>
    <mergeCell ref="A471:E471"/>
    <mergeCell ref="A500:E500"/>
    <mergeCell ref="A501:E501"/>
    <mergeCell ref="A502:E502"/>
    <mergeCell ref="A503:E503"/>
    <mergeCell ref="A505:E505"/>
    <mergeCell ref="A474:A479"/>
    <mergeCell ref="B474:B479"/>
    <mergeCell ref="C474:C479"/>
    <mergeCell ref="D474:D479"/>
    <mergeCell ref="E474:E479"/>
    <mergeCell ref="J474:J479"/>
    <mergeCell ref="K474:K479"/>
    <mergeCell ref="L474:L479"/>
    <mergeCell ref="M474:M479"/>
    <mergeCell ref="F488:F491"/>
    <mergeCell ref="F476:F479"/>
    <mergeCell ref="G476:G479"/>
    <mergeCell ref="H476:H479"/>
    <mergeCell ref="I476:I479"/>
    <mergeCell ref="A480:A485"/>
    <mergeCell ref="K318:K323"/>
    <mergeCell ref="L312:L317"/>
    <mergeCell ref="M312:M317"/>
    <mergeCell ref="F314:F317"/>
    <mergeCell ref="G314:G317"/>
    <mergeCell ref="H314:H317"/>
    <mergeCell ref="I314:I317"/>
    <mergeCell ref="H356:H359"/>
    <mergeCell ref="I356:I359"/>
    <mergeCell ref="A337:AV337"/>
    <mergeCell ref="A338:AV338"/>
    <mergeCell ref="G356:G359"/>
    <mergeCell ref="B340:B345"/>
    <mergeCell ref="C340:C345"/>
    <mergeCell ref="D340:D345"/>
    <mergeCell ref="E340:E345"/>
    <mergeCell ref="C354:C359"/>
    <mergeCell ref="D354:D359"/>
    <mergeCell ref="E354:E359"/>
    <mergeCell ref="A339:AV339"/>
    <mergeCell ref="A352:AV352"/>
    <mergeCell ref="I320:I323"/>
    <mergeCell ref="B318:B323"/>
    <mergeCell ref="C318:C323"/>
    <mergeCell ref="M367:M373"/>
    <mergeCell ref="F370:F373"/>
    <mergeCell ref="G370:G373"/>
    <mergeCell ref="A418:E418"/>
    <mergeCell ref="A419:E419"/>
    <mergeCell ref="A420:E420"/>
    <mergeCell ref="A422:E422"/>
    <mergeCell ref="A330:V330"/>
    <mergeCell ref="A416:V416"/>
    <mergeCell ref="J404:J409"/>
    <mergeCell ref="K404:K409"/>
    <mergeCell ref="L404:L409"/>
    <mergeCell ref="M404:M409"/>
    <mergeCell ref="F406:F409"/>
    <mergeCell ref="A415:V415"/>
    <mergeCell ref="A411:V411"/>
    <mergeCell ref="A412:V412"/>
    <mergeCell ref="A413:V413"/>
    <mergeCell ref="A414:V414"/>
    <mergeCell ref="E404:E409"/>
    <mergeCell ref="K354:K359"/>
    <mergeCell ref="L354:L359"/>
    <mergeCell ref="M354:M359"/>
    <mergeCell ref="F356:F359"/>
    <mergeCell ref="A259:E259"/>
    <mergeCell ref="A261:E261"/>
    <mergeCell ref="A265:A283"/>
    <mergeCell ref="A248:A253"/>
    <mergeCell ref="A234:A246"/>
    <mergeCell ref="F280:F283"/>
    <mergeCell ref="G280:G283"/>
    <mergeCell ref="E306:E311"/>
    <mergeCell ref="B240:B246"/>
    <mergeCell ref="C240:C246"/>
    <mergeCell ref="D240:D246"/>
    <mergeCell ref="E240:E246"/>
    <mergeCell ref="A291:AV291"/>
    <mergeCell ref="L265:L271"/>
    <mergeCell ref="M265:M271"/>
    <mergeCell ref="F268:F271"/>
    <mergeCell ref="G268:G271"/>
    <mergeCell ref="H268:H271"/>
    <mergeCell ref="I268:I271"/>
    <mergeCell ref="L300:L305"/>
    <mergeCell ref="M300:M305"/>
    <mergeCell ref="F302:F305"/>
    <mergeCell ref="G302:G305"/>
    <mergeCell ref="G308:G311"/>
    <mergeCell ref="H308:H311"/>
    <mergeCell ref="I308:I311"/>
    <mergeCell ref="B265:B271"/>
    <mergeCell ref="C265:C271"/>
    <mergeCell ref="D265:D271"/>
    <mergeCell ref="E265:E271"/>
    <mergeCell ref="J265:J271"/>
    <mergeCell ref="K265:K271"/>
    <mergeCell ref="L240:L246"/>
    <mergeCell ref="D278:D283"/>
    <mergeCell ref="E278:E283"/>
    <mergeCell ref="J278:J283"/>
    <mergeCell ref="K278:K283"/>
    <mergeCell ref="A285:V285"/>
    <mergeCell ref="A287:V287"/>
    <mergeCell ref="A289:V289"/>
    <mergeCell ref="L278:L283"/>
    <mergeCell ref="M278:M283"/>
    <mergeCell ref="H280:H283"/>
    <mergeCell ref="I280:I283"/>
    <mergeCell ref="A284:V284"/>
    <mergeCell ref="A286:V286"/>
    <mergeCell ref="A288:V288"/>
    <mergeCell ref="J306:J311"/>
    <mergeCell ref="B248:B253"/>
    <mergeCell ref="C248:C253"/>
    <mergeCell ref="D248:D253"/>
    <mergeCell ref="E248:E253"/>
    <mergeCell ref="J248:J253"/>
    <mergeCell ref="K248:K253"/>
    <mergeCell ref="L248:L253"/>
    <mergeCell ref="M248:M253"/>
    <mergeCell ref="F250:F253"/>
    <mergeCell ref="G250:G253"/>
    <mergeCell ref="H250:H253"/>
    <mergeCell ref="I250:I253"/>
    <mergeCell ref="B234:B239"/>
    <mergeCell ref="C234:C239"/>
    <mergeCell ref="D234:D239"/>
    <mergeCell ref="E234:E239"/>
    <mergeCell ref="J234:J239"/>
    <mergeCell ref="K234:K239"/>
    <mergeCell ref="G223:G226"/>
    <mergeCell ref="H223:H226"/>
    <mergeCell ref="J227:J232"/>
    <mergeCell ref="K227:K232"/>
    <mergeCell ref="D180:D185"/>
    <mergeCell ref="E180:E185"/>
    <mergeCell ref="D167:D172"/>
    <mergeCell ref="G182:G185"/>
    <mergeCell ref="H182:H185"/>
    <mergeCell ref="I182:I185"/>
    <mergeCell ref="C154:C160"/>
    <mergeCell ref="B227:B232"/>
    <mergeCell ref="C227:C232"/>
    <mergeCell ref="D227:D232"/>
    <mergeCell ref="E227:E232"/>
    <mergeCell ref="H229:H232"/>
    <mergeCell ref="I229:I232"/>
    <mergeCell ref="D154:D160"/>
    <mergeCell ref="E161:E166"/>
    <mergeCell ref="B203:B208"/>
    <mergeCell ref="C203:C208"/>
    <mergeCell ref="D203:D208"/>
    <mergeCell ref="E203:E208"/>
    <mergeCell ref="C186:C195"/>
    <mergeCell ref="I192:I195"/>
    <mergeCell ref="B154:B160"/>
    <mergeCell ref="G211:G214"/>
    <mergeCell ref="H211:H214"/>
    <mergeCell ref="M209:M214"/>
    <mergeCell ref="F211:F214"/>
    <mergeCell ref="L180:L185"/>
    <mergeCell ref="M180:M185"/>
    <mergeCell ref="I211:I214"/>
    <mergeCell ref="L196:L201"/>
    <mergeCell ref="M196:M201"/>
    <mergeCell ref="F198:F201"/>
    <mergeCell ref="G198:G201"/>
    <mergeCell ref="L203:L208"/>
    <mergeCell ref="M203:M208"/>
    <mergeCell ref="F205:F208"/>
    <mergeCell ref="G205:G208"/>
    <mergeCell ref="H205:H208"/>
    <mergeCell ref="I205:I208"/>
    <mergeCell ref="J203:J208"/>
    <mergeCell ref="K203:K208"/>
    <mergeCell ref="J209:J214"/>
    <mergeCell ref="K209:K214"/>
    <mergeCell ref="H198:H201"/>
    <mergeCell ref="I198:I201"/>
    <mergeCell ref="L209:L214"/>
    <mergeCell ref="I135:I138"/>
    <mergeCell ref="K127:K132"/>
    <mergeCell ref="L127:L132"/>
    <mergeCell ref="K133:K138"/>
    <mergeCell ref="L133:L138"/>
    <mergeCell ref="J146:J151"/>
    <mergeCell ref="K146:K151"/>
    <mergeCell ref="L146:L151"/>
    <mergeCell ref="J167:J172"/>
    <mergeCell ref="L154:L160"/>
    <mergeCell ref="I176:I179"/>
    <mergeCell ref="J154:J160"/>
    <mergeCell ref="K154:K160"/>
    <mergeCell ref="J180:J185"/>
    <mergeCell ref="K180:K185"/>
    <mergeCell ref="J186:J195"/>
    <mergeCell ref="K186:K195"/>
    <mergeCell ref="J196:J201"/>
    <mergeCell ref="K196:K201"/>
    <mergeCell ref="A154:A201"/>
    <mergeCell ref="K167:K172"/>
    <mergeCell ref="L167:L172"/>
    <mergeCell ref="M167:M172"/>
    <mergeCell ref="F169:F172"/>
    <mergeCell ref="G169:G172"/>
    <mergeCell ref="B180:B185"/>
    <mergeCell ref="B196:B201"/>
    <mergeCell ref="C167:C172"/>
    <mergeCell ref="C173:C179"/>
    <mergeCell ref="C180:C185"/>
    <mergeCell ref="D196:D201"/>
    <mergeCell ref="E196:E201"/>
    <mergeCell ref="C196:C201"/>
    <mergeCell ref="F156:F160"/>
    <mergeCell ref="G156:G160"/>
    <mergeCell ref="H156:H160"/>
    <mergeCell ref="I156:I160"/>
    <mergeCell ref="E186:E195"/>
    <mergeCell ref="M173:M179"/>
    <mergeCell ref="E167:E172"/>
    <mergeCell ref="M154:M160"/>
    <mergeCell ref="M186:M195"/>
    <mergeCell ref="F182:F185"/>
    <mergeCell ref="M146:M151"/>
    <mergeCell ref="F148:F151"/>
    <mergeCell ref="G148:G151"/>
    <mergeCell ref="H148:H151"/>
    <mergeCell ref="I148:I151"/>
    <mergeCell ref="F142:F145"/>
    <mergeCell ref="G142:G145"/>
    <mergeCell ref="H142:H145"/>
    <mergeCell ref="I142:I145"/>
    <mergeCell ref="B140:B145"/>
    <mergeCell ref="C140:C145"/>
    <mergeCell ref="D140:D145"/>
    <mergeCell ref="E140:E145"/>
    <mergeCell ref="J140:J145"/>
    <mergeCell ref="K140:K145"/>
    <mergeCell ref="L140:L145"/>
    <mergeCell ref="M140:M145"/>
    <mergeCell ref="L109:L114"/>
    <mergeCell ref="B115:B120"/>
    <mergeCell ref="C115:C120"/>
    <mergeCell ref="J109:J114"/>
    <mergeCell ref="K109:K114"/>
    <mergeCell ref="M121:M126"/>
    <mergeCell ref="F123:F126"/>
    <mergeCell ref="G123:G126"/>
    <mergeCell ref="H123:H126"/>
    <mergeCell ref="I123:I126"/>
    <mergeCell ref="J133:J138"/>
    <mergeCell ref="K121:K126"/>
    <mergeCell ref="L121:L126"/>
    <mergeCell ref="M127:M132"/>
    <mergeCell ref="F129:F132"/>
    <mergeCell ref="G129:G132"/>
    <mergeCell ref="M133:M138"/>
    <mergeCell ref="F135:F138"/>
    <mergeCell ref="G135:G138"/>
    <mergeCell ref="H135:H138"/>
    <mergeCell ref="L60:L66"/>
    <mergeCell ref="F69:F72"/>
    <mergeCell ref="G69:G72"/>
    <mergeCell ref="H69:H72"/>
    <mergeCell ref="D96:D101"/>
    <mergeCell ref="E96:E101"/>
    <mergeCell ref="J96:J101"/>
    <mergeCell ref="K96:K101"/>
    <mergeCell ref="L96:L101"/>
    <mergeCell ref="L83:L88"/>
    <mergeCell ref="M83:M88"/>
    <mergeCell ref="F85:F88"/>
    <mergeCell ref="G85:G88"/>
    <mergeCell ref="H85:H88"/>
    <mergeCell ref="J77:J82"/>
    <mergeCell ref="M96:M101"/>
    <mergeCell ref="J103:J108"/>
    <mergeCell ref="K103:K108"/>
    <mergeCell ref="L103:L108"/>
    <mergeCell ref="M103:M108"/>
    <mergeCell ref="B127:B132"/>
    <mergeCell ref="C127:C132"/>
    <mergeCell ref="D127:D132"/>
    <mergeCell ref="E127:E132"/>
    <mergeCell ref="J127:J132"/>
    <mergeCell ref="D121:D126"/>
    <mergeCell ref="E121:E126"/>
    <mergeCell ref="J121:J126"/>
    <mergeCell ref="J115:J120"/>
    <mergeCell ref="B121:B126"/>
    <mergeCell ref="C121:C126"/>
    <mergeCell ref="E115:E120"/>
    <mergeCell ref="D115:D120"/>
    <mergeCell ref="H117:H120"/>
    <mergeCell ref="I117:I120"/>
    <mergeCell ref="H129:H132"/>
    <mergeCell ref="I129:I132"/>
    <mergeCell ref="A48:A53"/>
    <mergeCell ref="C96:C101"/>
    <mergeCell ref="M77:M82"/>
    <mergeCell ref="F79:F82"/>
    <mergeCell ref="G79:G82"/>
    <mergeCell ref="H79:H82"/>
    <mergeCell ref="A74:V74"/>
    <mergeCell ref="B67:B72"/>
    <mergeCell ref="C67:C72"/>
    <mergeCell ref="D67:D72"/>
    <mergeCell ref="E67:E72"/>
    <mergeCell ref="J67:J72"/>
    <mergeCell ref="K67:K72"/>
    <mergeCell ref="L67:L72"/>
    <mergeCell ref="M67:M72"/>
    <mergeCell ref="A60:A72"/>
    <mergeCell ref="A77:A88"/>
    <mergeCell ref="M60:M66"/>
    <mergeCell ref="B83:B88"/>
    <mergeCell ref="K60:K66"/>
    <mergeCell ref="D90:D95"/>
    <mergeCell ref="E90:E95"/>
    <mergeCell ref="J90:J95"/>
    <mergeCell ref="K90:K95"/>
    <mergeCell ref="I50:I53"/>
    <mergeCell ref="F9:F10"/>
    <mergeCell ref="G9:G10"/>
    <mergeCell ref="A40:V40"/>
    <mergeCell ref="B41:B46"/>
    <mergeCell ref="C41:C46"/>
    <mergeCell ref="D41:D46"/>
    <mergeCell ref="E41:E46"/>
    <mergeCell ref="J41:J46"/>
    <mergeCell ref="K41:K46"/>
    <mergeCell ref="L41:L46"/>
    <mergeCell ref="M41:M46"/>
    <mergeCell ref="F43:F46"/>
    <mergeCell ref="G43:G46"/>
    <mergeCell ref="H43:H46"/>
    <mergeCell ref="A47:V47"/>
    <mergeCell ref="B48:B53"/>
    <mergeCell ref="C48:C53"/>
    <mergeCell ref="D48:D53"/>
    <mergeCell ref="E48:E53"/>
    <mergeCell ref="L48:L53"/>
    <mergeCell ref="M48:M53"/>
    <mergeCell ref="F50:F53"/>
    <mergeCell ref="G50:G53"/>
    <mergeCell ref="F8:I8"/>
    <mergeCell ref="H9:I9"/>
    <mergeCell ref="B306:B311"/>
    <mergeCell ref="C306:C311"/>
    <mergeCell ref="D306:D311"/>
    <mergeCell ref="I85:I88"/>
    <mergeCell ref="J173:J179"/>
    <mergeCell ref="K173:K179"/>
    <mergeCell ref="L173:L179"/>
    <mergeCell ref="F176:F179"/>
    <mergeCell ref="G176:G179"/>
    <mergeCell ref="H176:H179"/>
    <mergeCell ref="I223:I226"/>
    <mergeCell ref="F98:F101"/>
    <mergeCell ref="G98:G101"/>
    <mergeCell ref="L186:L195"/>
    <mergeCell ref="F192:F195"/>
    <mergeCell ref="G192:G195"/>
    <mergeCell ref="H192:H195"/>
    <mergeCell ref="B278:B283"/>
    <mergeCell ref="C278:C283"/>
    <mergeCell ref="A57:V57"/>
    <mergeCell ref="D8:D10"/>
    <mergeCell ref="E8:E10"/>
    <mergeCell ref="K306:K311"/>
    <mergeCell ref="L306:L311"/>
    <mergeCell ref="M306:M311"/>
    <mergeCell ref="F308:F311"/>
    <mergeCell ref="H98:H101"/>
    <mergeCell ref="I98:I101"/>
    <mergeCell ref="B90:B95"/>
    <mergeCell ref="C90:C95"/>
    <mergeCell ref="B221:B226"/>
    <mergeCell ref="C221:C226"/>
    <mergeCell ref="D221:D226"/>
    <mergeCell ref="E221:E226"/>
    <mergeCell ref="D173:D179"/>
    <mergeCell ref="E173:E179"/>
    <mergeCell ref="B133:B138"/>
    <mergeCell ref="C133:C138"/>
    <mergeCell ref="D133:D138"/>
    <mergeCell ref="E133:E138"/>
    <mergeCell ref="B146:B151"/>
    <mergeCell ref="C146:C151"/>
    <mergeCell ref="D146:D151"/>
    <mergeCell ref="E146:E151"/>
    <mergeCell ref="D186:D195"/>
    <mergeCell ref="B96:B101"/>
    <mergeCell ref="I43:I46"/>
    <mergeCell ref="A59:V59"/>
    <mergeCell ref="A73:V73"/>
    <mergeCell ref="A56:V56"/>
    <mergeCell ref="A58:V58"/>
    <mergeCell ref="J48:J53"/>
    <mergeCell ref="L28:L33"/>
    <mergeCell ref="M28:M33"/>
    <mergeCell ref="F30:F33"/>
    <mergeCell ref="G30:G33"/>
    <mergeCell ref="H30:H33"/>
    <mergeCell ref="I30:I33"/>
    <mergeCell ref="C34:C39"/>
    <mergeCell ref="D34:D39"/>
    <mergeCell ref="E34:E39"/>
    <mergeCell ref="K34:K39"/>
    <mergeCell ref="M34:M39"/>
    <mergeCell ref="F36:F39"/>
    <mergeCell ref="G36:G39"/>
    <mergeCell ref="H36:H39"/>
    <mergeCell ref="I36:I39"/>
    <mergeCell ref="A41:A46"/>
    <mergeCell ref="L34:L39"/>
    <mergeCell ref="H50:H53"/>
    <mergeCell ref="E21:E26"/>
    <mergeCell ref="J21:J26"/>
    <mergeCell ref="I23:I26"/>
    <mergeCell ref="B15:B20"/>
    <mergeCell ref="L21:L26"/>
    <mergeCell ref="M21:M26"/>
    <mergeCell ref="F17:F20"/>
    <mergeCell ref="G17:G20"/>
    <mergeCell ref="H17:H20"/>
    <mergeCell ref="K21:K26"/>
    <mergeCell ref="D21:D26"/>
    <mergeCell ref="B516:V516"/>
    <mergeCell ref="C8:C10"/>
    <mergeCell ref="J8:J10"/>
    <mergeCell ref="K8:K10"/>
    <mergeCell ref="B161:B166"/>
    <mergeCell ref="C161:C166"/>
    <mergeCell ref="D161:D166"/>
    <mergeCell ref="J161:J166"/>
    <mergeCell ref="K161:K166"/>
    <mergeCell ref="L161:L166"/>
    <mergeCell ref="M161:M166"/>
    <mergeCell ref="F163:F166"/>
    <mergeCell ref="G163:G166"/>
    <mergeCell ref="H163:H166"/>
    <mergeCell ref="I163:I166"/>
    <mergeCell ref="B167:B172"/>
    <mergeCell ref="B173:B179"/>
    <mergeCell ref="B186:B195"/>
    <mergeCell ref="L15:L20"/>
    <mergeCell ref="M15:M20"/>
    <mergeCell ref="H169:H172"/>
    <mergeCell ref="I169:I172"/>
    <mergeCell ref="J34:J39"/>
    <mergeCell ref="A27:V27"/>
    <mergeCell ref="B272:B277"/>
    <mergeCell ref="C272:C277"/>
    <mergeCell ref="D272:D277"/>
    <mergeCell ref="E272:E277"/>
    <mergeCell ref="J272:J277"/>
    <mergeCell ref="K272:K277"/>
    <mergeCell ref="I17:I20"/>
    <mergeCell ref="F23:F26"/>
    <mergeCell ref="G23:G26"/>
    <mergeCell ref="H23:H26"/>
    <mergeCell ref="J15:J20"/>
    <mergeCell ref="K15:K20"/>
    <mergeCell ref="B28:B33"/>
    <mergeCell ref="C28:C33"/>
    <mergeCell ref="D28:D33"/>
    <mergeCell ref="E28:E33"/>
    <mergeCell ref="J28:J33"/>
    <mergeCell ref="K28:K33"/>
    <mergeCell ref="C83:C88"/>
    <mergeCell ref="D83:D88"/>
    <mergeCell ref="E83:E88"/>
    <mergeCell ref="J83:J88"/>
    <mergeCell ref="K83:K88"/>
    <mergeCell ref="K48:K53"/>
    <mergeCell ref="L227:L232"/>
    <mergeCell ref="M227:M232"/>
    <mergeCell ref="F229:F232"/>
    <mergeCell ref="G229:G232"/>
    <mergeCell ref="F217:F220"/>
    <mergeCell ref="G217:G220"/>
    <mergeCell ref="H217:H220"/>
    <mergeCell ref="I217:I220"/>
    <mergeCell ref="J215:J220"/>
    <mergeCell ref="K215:K220"/>
    <mergeCell ref="L221:L226"/>
    <mergeCell ref="M221:M226"/>
    <mergeCell ref="F223:F226"/>
    <mergeCell ref="L215:L220"/>
    <mergeCell ref="M215:M220"/>
    <mergeCell ref="J221:J226"/>
    <mergeCell ref="K221:K226"/>
    <mergeCell ref="L292:L299"/>
    <mergeCell ref="M292:M299"/>
    <mergeCell ref="L234:L239"/>
    <mergeCell ref="M234:M239"/>
    <mergeCell ref="F236:F239"/>
    <mergeCell ref="G236:G239"/>
    <mergeCell ref="H236:H239"/>
    <mergeCell ref="I236:I239"/>
    <mergeCell ref="M240:M246"/>
    <mergeCell ref="L272:L277"/>
    <mergeCell ref="M272:M277"/>
    <mergeCell ref="F274:F277"/>
    <mergeCell ref="G274:G277"/>
    <mergeCell ref="H274:H277"/>
    <mergeCell ref="I274:I277"/>
    <mergeCell ref="J240:J246"/>
    <mergeCell ref="K240:K246"/>
    <mergeCell ref="F243:F246"/>
    <mergeCell ref="G243:G246"/>
    <mergeCell ref="H243:H246"/>
    <mergeCell ref="I243:I246"/>
    <mergeCell ref="B300:B305"/>
    <mergeCell ref="C300:C305"/>
    <mergeCell ref="D300:D305"/>
    <mergeCell ref="E300:E305"/>
    <mergeCell ref="J300:J305"/>
    <mergeCell ref="K300:K305"/>
    <mergeCell ref="H302:H305"/>
    <mergeCell ref="I302:I305"/>
    <mergeCell ref="B292:B299"/>
    <mergeCell ref="C292:C299"/>
    <mergeCell ref="D292:D299"/>
    <mergeCell ref="E292:E299"/>
    <mergeCell ref="J292:J299"/>
    <mergeCell ref="K292:K299"/>
    <mergeCell ref="B404:B409"/>
    <mergeCell ref="C404:C409"/>
    <mergeCell ref="D404:D409"/>
    <mergeCell ref="A347:V347"/>
    <mergeCell ref="A348:V348"/>
    <mergeCell ref="A349:V349"/>
    <mergeCell ref="A350:V350"/>
    <mergeCell ref="A351:V351"/>
    <mergeCell ref="B374:B379"/>
    <mergeCell ref="C374:C379"/>
    <mergeCell ref="E360:E366"/>
    <mergeCell ref="J360:J366"/>
    <mergeCell ref="K360:K366"/>
    <mergeCell ref="L360:L366"/>
    <mergeCell ref="M360:M366"/>
    <mergeCell ref="F363:F366"/>
    <mergeCell ref="G363:G366"/>
    <mergeCell ref="H363:H366"/>
    <mergeCell ref="H370:H373"/>
    <mergeCell ref="I370:I373"/>
    <mergeCell ref="I363:I366"/>
    <mergeCell ref="E374:E379"/>
    <mergeCell ref="J374:J379"/>
    <mergeCell ref="K374:K379"/>
    <mergeCell ref="L374:L379"/>
    <mergeCell ref="M374:M379"/>
    <mergeCell ref="F376:F379"/>
    <mergeCell ref="G376:G379"/>
    <mergeCell ref="H376:H379"/>
    <mergeCell ref="I376:I379"/>
    <mergeCell ref="B386:B391"/>
    <mergeCell ref="C386:C391"/>
    <mergeCell ref="D386:D391"/>
    <mergeCell ref="E386:E391"/>
    <mergeCell ref="J386:J391"/>
    <mergeCell ref="K386:K391"/>
    <mergeCell ref="L386:L391"/>
    <mergeCell ref="M386:M391"/>
    <mergeCell ref="F388:F391"/>
    <mergeCell ref="G388:G391"/>
    <mergeCell ref="H388:H391"/>
    <mergeCell ref="I388:I391"/>
    <mergeCell ref="B380:B385"/>
    <mergeCell ref="C380:C385"/>
    <mergeCell ref="D380:D385"/>
    <mergeCell ref="E380:E385"/>
    <mergeCell ref="J380:J385"/>
    <mergeCell ref="K380:K385"/>
    <mergeCell ref="L380:L385"/>
    <mergeCell ref="M380:M385"/>
    <mergeCell ref="F382:F385"/>
    <mergeCell ref="G382:G385"/>
    <mergeCell ref="H382:H385"/>
    <mergeCell ref="I382:I385"/>
    <mergeCell ref="K392:K397"/>
    <mergeCell ref="L392:L397"/>
    <mergeCell ref="M392:M397"/>
    <mergeCell ref="F394:F397"/>
    <mergeCell ref="G394:G397"/>
    <mergeCell ref="H394:H397"/>
    <mergeCell ref="I394:I397"/>
    <mergeCell ref="J392:J397"/>
    <mergeCell ref="B398:B403"/>
    <mergeCell ref="C398:C403"/>
    <mergeCell ref="D398:D403"/>
    <mergeCell ref="E398:E403"/>
    <mergeCell ref="J398:J403"/>
    <mergeCell ref="K398:K403"/>
    <mergeCell ref="L398:L403"/>
    <mergeCell ref="M398:M403"/>
    <mergeCell ref="F400:F403"/>
    <mergeCell ref="G400:G403"/>
    <mergeCell ref="H400:H403"/>
    <mergeCell ref="I400:I403"/>
    <mergeCell ref="A203:A232"/>
    <mergeCell ref="A103:A138"/>
    <mergeCell ref="A254:E254"/>
    <mergeCell ref="A255:E255"/>
    <mergeCell ref="A256:E256"/>
    <mergeCell ref="A257:E257"/>
    <mergeCell ref="A258:E258"/>
    <mergeCell ref="D15:D20"/>
    <mergeCell ref="I79:I82"/>
    <mergeCell ref="B215:B220"/>
    <mergeCell ref="C215:C220"/>
    <mergeCell ref="D215:D220"/>
    <mergeCell ref="E215:E220"/>
    <mergeCell ref="B209:B214"/>
    <mergeCell ref="C209:C214"/>
    <mergeCell ref="D209:D214"/>
    <mergeCell ref="E209:E214"/>
    <mergeCell ref="C21:C26"/>
    <mergeCell ref="A15:A26"/>
    <mergeCell ref="A28:A39"/>
    <mergeCell ref="B21:B26"/>
    <mergeCell ref="B34:B39"/>
    <mergeCell ref="C15:C20"/>
    <mergeCell ref="E15:E20"/>
    <mergeCell ref="D374:D379"/>
    <mergeCell ref="A509:E509"/>
    <mergeCell ref="A510:E510"/>
    <mergeCell ref="A513:E513"/>
    <mergeCell ref="B77:B82"/>
    <mergeCell ref="C77:C82"/>
    <mergeCell ref="D77:D82"/>
    <mergeCell ref="E77:E82"/>
    <mergeCell ref="A492:V492"/>
    <mergeCell ref="A493:V493"/>
    <mergeCell ref="A494:V494"/>
    <mergeCell ref="A495:V495"/>
    <mergeCell ref="A496:V496"/>
    <mergeCell ref="A497:V497"/>
    <mergeCell ref="A498:V498"/>
    <mergeCell ref="E154:E160"/>
    <mergeCell ref="A434:V434"/>
    <mergeCell ref="A436:V436"/>
    <mergeCell ref="A438:V438"/>
    <mergeCell ref="A451:V451"/>
    <mergeCell ref="A453:V453"/>
    <mergeCell ref="A455:V455"/>
    <mergeCell ref="A449:V449"/>
    <mergeCell ref="A507:E507"/>
    <mergeCell ref="A508:E508"/>
    <mergeCell ref="L340:L345"/>
    <mergeCell ref="M340:M345"/>
    <mergeCell ref="F342:F345"/>
    <mergeCell ref="G342:G345"/>
    <mergeCell ref="H342:H345"/>
    <mergeCell ref="I342:I345"/>
    <mergeCell ref="A466:E466"/>
    <mergeCell ref="A467:E467"/>
    <mergeCell ref="A468:E468"/>
    <mergeCell ref="A458:V458"/>
    <mergeCell ref="A460:V460"/>
    <mergeCell ref="A462:V462"/>
    <mergeCell ref="A464:V464"/>
    <mergeCell ref="A440:E440"/>
    <mergeCell ref="A441:E441"/>
    <mergeCell ref="A442:E442"/>
    <mergeCell ref="A443:E443"/>
    <mergeCell ref="A445:E445"/>
    <mergeCell ref="B392:B397"/>
    <mergeCell ref="C392:C397"/>
    <mergeCell ref="D392:D397"/>
    <mergeCell ref="E392:E397"/>
    <mergeCell ref="A340:A345"/>
    <mergeCell ref="J340:J345"/>
    <mergeCell ref="K340:K345"/>
    <mergeCell ref="J312:J317"/>
    <mergeCell ref="K312:K317"/>
    <mergeCell ref="A334:E334"/>
    <mergeCell ref="A336:E336"/>
    <mergeCell ref="A327:V327"/>
    <mergeCell ref="A329:V329"/>
    <mergeCell ref="A331:E331"/>
    <mergeCell ref="A332:E332"/>
    <mergeCell ref="A333:E333"/>
    <mergeCell ref="A325:V325"/>
    <mergeCell ref="B312:B317"/>
    <mergeCell ref="C312:C317"/>
    <mergeCell ref="D312:D317"/>
    <mergeCell ref="E312:E317"/>
    <mergeCell ref="D318:D323"/>
    <mergeCell ref="E318:E323"/>
    <mergeCell ref="J318:J323"/>
    <mergeCell ref="L318:L323"/>
    <mergeCell ref="M318:M323"/>
    <mergeCell ref="F320:F323"/>
    <mergeCell ref="G320:G323"/>
    <mergeCell ref="H320:H323"/>
    <mergeCell ref="B480:B485"/>
    <mergeCell ref="C480:C485"/>
    <mergeCell ref="D480:D485"/>
    <mergeCell ref="E480:E485"/>
    <mergeCell ref="J480:J485"/>
    <mergeCell ref="K480:K485"/>
    <mergeCell ref="L480:L485"/>
    <mergeCell ref="M480:M485"/>
    <mergeCell ref="F482:F485"/>
    <mergeCell ref="G482:G485"/>
    <mergeCell ref="H482:H485"/>
    <mergeCell ref="I482:I485"/>
    <mergeCell ref="A486:A491"/>
    <mergeCell ref="B486:B491"/>
    <mergeCell ref="C486:C491"/>
    <mergeCell ref="D486:D491"/>
    <mergeCell ref="E486:E491"/>
    <mergeCell ref="J486:J491"/>
    <mergeCell ref="K486:K491"/>
    <mergeCell ref="L486:L491"/>
    <mergeCell ref="M486:M491"/>
    <mergeCell ref="G488:G491"/>
    <mergeCell ref="H488:H491"/>
    <mergeCell ref="I488:I491"/>
    <mergeCell ref="A536:E536"/>
    <mergeCell ref="A538:E538"/>
    <mergeCell ref="A549:E549"/>
    <mergeCell ref="A550:E550"/>
    <mergeCell ref="A553:E553"/>
    <mergeCell ref="A539:V539"/>
    <mergeCell ref="A540:E540"/>
    <mergeCell ref="A541:E541"/>
    <mergeCell ref="A542:E542"/>
    <mergeCell ref="A543:E543"/>
    <mergeCell ref="A545:E545"/>
    <mergeCell ref="A546:V546"/>
    <mergeCell ref="A547:E547"/>
    <mergeCell ref="A548:E548"/>
    <mergeCell ref="A517:V517"/>
    <mergeCell ref="A518:E518"/>
    <mergeCell ref="A528:E528"/>
    <mergeCell ref="A529:E529"/>
    <mergeCell ref="A531:E531"/>
    <mergeCell ref="A532:V532"/>
    <mergeCell ref="A533:E533"/>
    <mergeCell ref="A534:E534"/>
    <mergeCell ref="A535:E535"/>
    <mergeCell ref="A519:E519"/>
    <mergeCell ref="A520:E520"/>
    <mergeCell ref="A521:E521"/>
    <mergeCell ref="A524:E524"/>
    <mergeCell ref="A525:V525"/>
    <mergeCell ref="A526:E526"/>
    <mergeCell ref="A527:E527"/>
  </mergeCells>
  <pageMargins left="0.23622047244094491" right="0" top="0.23622047244094491" bottom="0.23622047244094491" header="0.19685039370078741" footer="0.19685039370078741"/>
  <pageSetup paperSize="9" scale="62" fitToHeight="17" orientation="landscape" r:id="rId1"/>
  <rowBreaks count="7" manualBreakCount="7">
    <brk id="74" max="47" man="1"/>
    <brk id="138" max="47" man="1"/>
    <brk id="201" max="47" man="1"/>
    <brk id="261" max="47" man="1"/>
    <brk id="397" max="47" man="1"/>
    <brk id="455" max="47" man="1"/>
    <brk id="515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Z96"/>
  <sheetViews>
    <sheetView topLeftCell="E1" zoomScaleNormal="100" zoomScaleSheetLayoutView="80" zoomScalePageLayoutView="70" workbookViewId="0">
      <pane ySplit="9" topLeftCell="A10" activePane="bottomLeft" state="frozen"/>
      <selection activeCell="E1" sqref="E1"/>
      <selection pane="bottomLeft" activeCell="Z1" sqref="E1:Z97"/>
    </sheetView>
  </sheetViews>
  <sheetFormatPr defaultColWidth="9.140625" defaultRowHeight="15.75" x14ac:dyDescent="0.25"/>
  <cols>
    <col min="1" max="4" width="0" style="75" hidden="1" customWidth="1"/>
    <col min="5" max="5" width="7" style="75" customWidth="1"/>
    <col min="6" max="6" width="7.5703125" style="75" customWidth="1"/>
    <col min="7" max="7" width="50.7109375" style="75" customWidth="1"/>
    <col min="8" max="9" width="16.85546875" style="75" hidden="1" customWidth="1"/>
    <col min="10" max="10" width="15.7109375" style="75" hidden="1" customWidth="1"/>
    <col min="11" max="11" width="16.7109375" style="75" hidden="1" customWidth="1"/>
    <col min="12" max="12" width="16.7109375" style="75" customWidth="1"/>
    <col min="13" max="13" width="18.5703125" style="75" hidden="1" customWidth="1"/>
    <col min="14" max="14" width="16.28515625" style="75" hidden="1" customWidth="1"/>
    <col min="15" max="15" width="16" style="75" hidden="1" customWidth="1"/>
    <col min="16" max="16" width="9.140625" style="75" hidden="1" customWidth="1"/>
    <col min="17" max="17" width="14.7109375" style="368" customWidth="1"/>
    <col min="18" max="18" width="8.7109375" style="368" hidden="1" customWidth="1"/>
    <col min="19" max="19" width="14.7109375" style="368" hidden="1" customWidth="1"/>
    <col min="20" max="21" width="12.7109375" style="75" customWidth="1"/>
    <col min="22" max="22" width="8.7109375" style="75" hidden="1" customWidth="1"/>
    <col min="23" max="23" width="14.7109375" style="75" hidden="1" customWidth="1"/>
    <col min="24" max="24" width="8.7109375" style="368" hidden="1" customWidth="1"/>
    <col min="25" max="25" width="14.7109375" style="368" hidden="1" customWidth="1"/>
    <col min="26" max="26" width="18.42578125" style="75" customWidth="1"/>
    <col min="27" max="16384" width="9.140625" style="75"/>
  </cols>
  <sheetData>
    <row r="1" spans="1:26" ht="15.95" customHeight="1" x14ac:dyDescent="0.3">
      <c r="Z1" s="162" t="s">
        <v>904</v>
      </c>
    </row>
    <row r="2" spans="1:26" ht="15.95" customHeight="1" x14ac:dyDescent="0.3">
      <c r="Z2" s="162" t="s">
        <v>905</v>
      </c>
    </row>
    <row r="3" spans="1:26" ht="15.95" customHeight="1" x14ac:dyDescent="0.25">
      <c r="Z3" s="225" t="s">
        <v>995</v>
      </c>
    </row>
    <row r="4" spans="1:26" ht="15.95" customHeight="1" x14ac:dyDescent="0.25">
      <c r="Z4" s="225" t="s">
        <v>906</v>
      </c>
    </row>
    <row r="5" spans="1:26" ht="30" customHeight="1" x14ac:dyDescent="0.25">
      <c r="A5" s="141"/>
      <c r="B5" s="141"/>
      <c r="C5" s="141"/>
      <c r="D5" s="141"/>
      <c r="E5" s="679" t="s">
        <v>1058</v>
      </c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</row>
    <row r="6" spans="1:26" ht="28.5" customHeight="1" x14ac:dyDescent="0.25">
      <c r="A6" s="141"/>
      <c r="B6" s="141"/>
      <c r="C6" s="141"/>
      <c r="D6" s="141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</row>
    <row r="7" spans="1:26" ht="37.5" customHeight="1" x14ac:dyDescent="0.25">
      <c r="A7" s="141"/>
      <c r="B7" s="141"/>
      <c r="C7" s="141"/>
      <c r="D7" s="141"/>
      <c r="E7" s="685" t="s">
        <v>354</v>
      </c>
      <c r="F7" s="673" t="s">
        <v>868</v>
      </c>
      <c r="G7" s="676" t="s">
        <v>4</v>
      </c>
      <c r="H7" s="684" t="s">
        <v>867</v>
      </c>
      <c r="I7" s="684" t="s">
        <v>866</v>
      </c>
      <c r="J7" s="684" t="s">
        <v>865</v>
      </c>
      <c r="K7" s="676" t="s">
        <v>9</v>
      </c>
      <c r="L7" s="676" t="s">
        <v>10</v>
      </c>
      <c r="M7" s="684" t="s">
        <v>148</v>
      </c>
      <c r="N7" s="684" t="s">
        <v>149</v>
      </c>
      <c r="O7" s="684" t="s">
        <v>0</v>
      </c>
      <c r="P7" s="681" t="s">
        <v>1030</v>
      </c>
      <c r="Q7" s="681"/>
      <c r="R7" s="681"/>
      <c r="S7" s="681"/>
      <c r="T7" s="681"/>
      <c r="U7" s="681"/>
      <c r="V7" s="681"/>
      <c r="W7" s="681"/>
      <c r="X7" s="681"/>
      <c r="Y7" s="681"/>
      <c r="Z7" s="682" t="s">
        <v>887</v>
      </c>
    </row>
    <row r="8" spans="1:26" ht="18" customHeight="1" x14ac:dyDescent="0.25">
      <c r="A8" s="141"/>
      <c r="B8" s="141"/>
      <c r="C8" s="141"/>
      <c r="D8" s="141"/>
      <c r="E8" s="686"/>
      <c r="F8" s="674"/>
      <c r="G8" s="677"/>
      <c r="H8" s="684"/>
      <c r="I8" s="684"/>
      <c r="J8" s="684"/>
      <c r="K8" s="677"/>
      <c r="L8" s="677"/>
      <c r="M8" s="684"/>
      <c r="N8" s="684"/>
      <c r="O8" s="684"/>
      <c r="P8" s="681" t="s">
        <v>939</v>
      </c>
      <c r="Q8" s="681"/>
      <c r="R8" s="681" t="s">
        <v>940</v>
      </c>
      <c r="S8" s="681"/>
      <c r="T8" s="681" t="s">
        <v>941</v>
      </c>
      <c r="U8" s="681"/>
      <c r="V8" s="681" t="s">
        <v>942</v>
      </c>
      <c r="W8" s="681"/>
      <c r="X8" s="683" t="s">
        <v>943</v>
      </c>
      <c r="Y8" s="683"/>
      <c r="Z8" s="682"/>
    </row>
    <row r="9" spans="1:26" ht="27" customHeight="1" x14ac:dyDescent="0.25">
      <c r="A9" s="141"/>
      <c r="B9" s="141"/>
      <c r="C9" s="141"/>
      <c r="D9" s="141"/>
      <c r="E9" s="687"/>
      <c r="F9" s="675"/>
      <c r="G9" s="678"/>
      <c r="H9" s="206"/>
      <c r="I9" s="206"/>
      <c r="J9" s="206"/>
      <c r="K9" s="291"/>
      <c r="L9" s="291"/>
      <c r="M9" s="206"/>
      <c r="N9" s="206"/>
      <c r="O9" s="206"/>
      <c r="P9" s="215" t="s">
        <v>944</v>
      </c>
      <c r="Q9" s="215" t="s">
        <v>890</v>
      </c>
      <c r="R9" s="215" t="s">
        <v>891</v>
      </c>
      <c r="S9" s="215" t="s">
        <v>892</v>
      </c>
      <c r="T9" s="215" t="s">
        <v>891</v>
      </c>
      <c r="U9" s="215" t="s">
        <v>892</v>
      </c>
      <c r="V9" s="215" t="s">
        <v>891</v>
      </c>
      <c r="W9" s="215" t="s">
        <v>892</v>
      </c>
      <c r="X9" s="216" t="s">
        <v>891</v>
      </c>
      <c r="Y9" s="216" t="s">
        <v>892</v>
      </c>
      <c r="Z9" s="682"/>
    </row>
    <row r="10" spans="1:26" ht="16.149999999999999" customHeight="1" x14ac:dyDescent="0.25">
      <c r="A10" s="141"/>
      <c r="B10" s="141"/>
      <c r="C10" s="141"/>
      <c r="D10" s="141"/>
      <c r="E10" s="137">
        <v>1</v>
      </c>
      <c r="F10" s="142">
        <v>2</v>
      </c>
      <c r="G10" s="206">
        <v>3</v>
      </c>
      <c r="H10" s="206">
        <v>4</v>
      </c>
      <c r="I10" s="206">
        <v>5</v>
      </c>
      <c r="J10" s="206">
        <v>6</v>
      </c>
      <c r="K10" s="206">
        <v>4</v>
      </c>
      <c r="L10" s="206">
        <v>4</v>
      </c>
      <c r="M10" s="206">
        <v>9</v>
      </c>
      <c r="N10" s="206">
        <v>10</v>
      </c>
      <c r="O10" s="206">
        <v>11</v>
      </c>
      <c r="P10" s="215">
        <v>5</v>
      </c>
      <c r="Q10" s="215">
        <v>5</v>
      </c>
      <c r="R10" s="215">
        <v>7</v>
      </c>
      <c r="S10" s="215">
        <v>8</v>
      </c>
      <c r="T10" s="215">
        <v>9</v>
      </c>
      <c r="U10" s="215">
        <v>10</v>
      </c>
      <c r="V10" s="215">
        <v>11</v>
      </c>
      <c r="W10" s="215">
        <v>12</v>
      </c>
      <c r="X10" s="216">
        <v>6</v>
      </c>
      <c r="Y10" s="216">
        <v>7</v>
      </c>
      <c r="Z10" s="682"/>
    </row>
    <row r="11" spans="1:26" ht="16.149999999999999" customHeight="1" x14ac:dyDescent="0.25">
      <c r="A11" s="141"/>
      <c r="B11" s="141"/>
      <c r="C11" s="141"/>
      <c r="D11" s="141"/>
      <c r="E11" s="137">
        <v>2</v>
      </c>
      <c r="F11" s="670" t="s">
        <v>11</v>
      </c>
      <c r="G11" s="671"/>
      <c r="H11" s="671"/>
      <c r="I11" s="671"/>
      <c r="J11" s="671"/>
      <c r="K11" s="671"/>
      <c r="L11" s="671"/>
      <c r="M11" s="671"/>
      <c r="N11" s="671"/>
      <c r="O11" s="672"/>
      <c r="P11" s="219"/>
      <c r="Q11" s="247"/>
      <c r="R11" s="247"/>
      <c r="S11" s="247"/>
      <c r="T11" s="219"/>
      <c r="U11" s="219"/>
      <c r="V11" s="219"/>
      <c r="W11" s="219"/>
      <c r="X11" s="247"/>
      <c r="Y11" s="247"/>
      <c r="Z11" s="219"/>
    </row>
    <row r="12" spans="1:26" x14ac:dyDescent="0.25">
      <c r="A12" s="141"/>
      <c r="B12" s="141"/>
      <c r="C12" s="141"/>
      <c r="D12" s="141"/>
      <c r="E12" s="137">
        <v>3</v>
      </c>
      <c r="F12" s="140" t="s">
        <v>860</v>
      </c>
      <c r="G12" s="135" t="s">
        <v>859</v>
      </c>
      <c r="H12" s="134">
        <f t="shared" ref="H12:W25" si="0">H27+H42+H57+H72</f>
        <v>121226.966</v>
      </c>
      <c r="I12" s="134">
        <f t="shared" si="0"/>
        <v>130309.54999999999</v>
      </c>
      <c r="J12" s="134">
        <f t="shared" si="0"/>
        <v>167554.31299999999</v>
      </c>
      <c r="K12" s="134">
        <f t="shared" si="0"/>
        <v>224610.3737</v>
      </c>
      <c r="L12" s="134">
        <f>L27+L42+L57+L72</f>
        <v>320551.39633333334</v>
      </c>
      <c r="M12" s="134">
        <f t="shared" ref="M12:S12" si="1">M27+M42+M57+M72</f>
        <v>172931.95533333335</v>
      </c>
      <c r="N12" s="134">
        <f t="shared" si="1"/>
        <v>172831.98833333334</v>
      </c>
      <c r="O12" s="134">
        <f t="shared" si="1"/>
        <v>1310016.5427000001</v>
      </c>
      <c r="P12" s="134">
        <f t="shared" si="1"/>
        <v>0</v>
      </c>
      <c r="Q12" s="134">
        <f t="shared" si="1"/>
        <v>131451.81279333332</v>
      </c>
      <c r="R12" s="134">
        <f t="shared" si="1"/>
        <v>15797.44</v>
      </c>
      <c r="S12" s="134">
        <f t="shared" si="1"/>
        <v>55026.628720000001</v>
      </c>
      <c r="T12" s="134">
        <f t="shared" ref="T12:W15" si="2">AB12</f>
        <v>0</v>
      </c>
      <c r="U12" s="134">
        <f>U27+U42+U57+U72</f>
        <v>76425.184073333323</v>
      </c>
      <c r="V12" s="218">
        <f t="shared" si="2"/>
        <v>0</v>
      </c>
      <c r="W12" s="218">
        <f t="shared" si="2"/>
        <v>0</v>
      </c>
      <c r="X12" s="134">
        <f t="shared" ref="X12:Y24" si="3">X27+X42+X57+X72</f>
        <v>0</v>
      </c>
      <c r="Y12" s="134">
        <f t="shared" si="3"/>
        <v>0</v>
      </c>
      <c r="Z12" s="217"/>
    </row>
    <row r="13" spans="1:26" x14ac:dyDescent="0.25">
      <c r="A13" s="141"/>
      <c r="B13" s="141"/>
      <c r="C13" s="141"/>
      <c r="D13" s="141"/>
      <c r="E13" s="137">
        <v>4</v>
      </c>
      <c r="F13" s="136" t="s">
        <v>346</v>
      </c>
      <c r="G13" s="135" t="s">
        <v>858</v>
      </c>
      <c r="H13" s="134">
        <f t="shared" si="0"/>
        <v>0</v>
      </c>
      <c r="I13" s="134">
        <f t="shared" si="0"/>
        <v>0</v>
      </c>
      <c r="J13" s="134">
        <f t="shared" si="0"/>
        <v>0</v>
      </c>
      <c r="K13" s="134">
        <f t="shared" si="0"/>
        <v>0</v>
      </c>
      <c r="L13" s="134">
        <f t="shared" si="0"/>
        <v>0</v>
      </c>
      <c r="M13" s="134">
        <f t="shared" ref="M13:S13" si="4">M28+M43+M58+M73</f>
        <v>0</v>
      </c>
      <c r="N13" s="134">
        <f t="shared" si="4"/>
        <v>0</v>
      </c>
      <c r="O13" s="134">
        <f t="shared" si="4"/>
        <v>0</v>
      </c>
      <c r="P13" s="134">
        <f t="shared" si="4"/>
        <v>0</v>
      </c>
      <c r="Q13" s="134">
        <f t="shared" si="4"/>
        <v>0</v>
      </c>
      <c r="R13" s="134">
        <f t="shared" si="4"/>
        <v>0</v>
      </c>
      <c r="S13" s="134">
        <f t="shared" si="4"/>
        <v>0</v>
      </c>
      <c r="T13" s="134">
        <f t="shared" si="2"/>
        <v>0</v>
      </c>
      <c r="U13" s="134">
        <f t="shared" si="2"/>
        <v>0</v>
      </c>
      <c r="V13" s="218">
        <f t="shared" si="2"/>
        <v>0</v>
      </c>
      <c r="W13" s="218">
        <f t="shared" si="2"/>
        <v>0</v>
      </c>
      <c r="X13" s="134">
        <f t="shared" si="3"/>
        <v>0</v>
      </c>
      <c r="Y13" s="134">
        <f t="shared" si="3"/>
        <v>0</v>
      </c>
      <c r="Z13" s="217"/>
    </row>
    <row r="14" spans="1:26" x14ac:dyDescent="0.25">
      <c r="A14" s="141"/>
      <c r="B14" s="141"/>
      <c r="C14" s="141"/>
      <c r="D14" s="141"/>
      <c r="E14" s="137">
        <v>5</v>
      </c>
      <c r="F14" s="136" t="s">
        <v>342</v>
      </c>
      <c r="G14" s="135" t="s">
        <v>3</v>
      </c>
      <c r="H14" s="134">
        <f t="shared" si="0"/>
        <v>24568.736000000001</v>
      </c>
      <c r="I14" s="134">
        <f t="shared" si="0"/>
        <v>46592.61</v>
      </c>
      <c r="J14" s="134">
        <f t="shared" si="0"/>
        <v>38215.752999999997</v>
      </c>
      <c r="K14" s="134">
        <f t="shared" si="0"/>
        <v>52294.47370000001</v>
      </c>
      <c r="L14" s="134">
        <f t="shared" si="0"/>
        <v>56385.208333333336</v>
      </c>
      <c r="M14" s="134">
        <f t="shared" ref="M14:S14" si="5">M29+M44+M59+M74</f>
        <v>3727.0703333333336</v>
      </c>
      <c r="N14" s="134">
        <f t="shared" si="5"/>
        <v>3727.0783333333334</v>
      </c>
      <c r="O14" s="134">
        <f t="shared" si="5"/>
        <v>225510.92970000001</v>
      </c>
      <c r="P14" s="134">
        <f t="shared" si="5"/>
        <v>0</v>
      </c>
      <c r="Q14" s="134">
        <f>Q29+Q44+Q59+Q74</f>
        <v>33085.932583333335</v>
      </c>
      <c r="R14" s="134">
        <f t="shared" si="5"/>
        <v>15797.44</v>
      </c>
      <c r="S14" s="134">
        <f t="shared" si="5"/>
        <v>15797.80875</v>
      </c>
      <c r="T14" s="134">
        <f t="shared" si="2"/>
        <v>0</v>
      </c>
      <c r="U14" s="134">
        <f>U29+U44+U59+U74</f>
        <v>17288.123833333335</v>
      </c>
      <c r="V14" s="218">
        <f t="shared" si="2"/>
        <v>0</v>
      </c>
      <c r="W14" s="218">
        <f t="shared" si="2"/>
        <v>0</v>
      </c>
      <c r="X14" s="134">
        <f t="shared" si="3"/>
        <v>0</v>
      </c>
      <c r="Y14" s="134">
        <f t="shared" si="3"/>
        <v>0</v>
      </c>
      <c r="Z14" s="217"/>
    </row>
    <row r="15" spans="1:26" ht="31.5" x14ac:dyDescent="0.25">
      <c r="A15" s="141"/>
      <c r="B15" s="141"/>
      <c r="C15" s="141"/>
      <c r="D15" s="141"/>
      <c r="E15" s="137">
        <v>6</v>
      </c>
      <c r="F15" s="136" t="s">
        <v>338</v>
      </c>
      <c r="G15" s="135" t="s">
        <v>857</v>
      </c>
      <c r="H15" s="134">
        <f t="shared" si="0"/>
        <v>96658.23</v>
      </c>
      <c r="I15" s="134">
        <f t="shared" si="0"/>
        <v>83716.939999999988</v>
      </c>
      <c r="J15" s="134">
        <f t="shared" si="0"/>
        <v>129338.56</v>
      </c>
      <c r="K15" s="134">
        <f t="shared" si="0"/>
        <v>172315.9</v>
      </c>
      <c r="L15" s="134">
        <f t="shared" si="0"/>
        <v>264166.18800000002</v>
      </c>
      <c r="M15" s="134">
        <f t="shared" si="0"/>
        <v>169204.88500000001</v>
      </c>
      <c r="N15" s="134">
        <f t="shared" si="0"/>
        <v>169104.91000000003</v>
      </c>
      <c r="O15" s="134">
        <f t="shared" si="0"/>
        <v>1084505.6129999999</v>
      </c>
      <c r="P15" s="134">
        <f t="shared" si="0"/>
        <v>0</v>
      </c>
      <c r="Q15" s="134">
        <f t="shared" si="0"/>
        <v>98365.880209999988</v>
      </c>
      <c r="R15" s="134">
        <f t="shared" si="0"/>
        <v>0</v>
      </c>
      <c r="S15" s="134">
        <f t="shared" si="0"/>
        <v>39228.819969999997</v>
      </c>
      <c r="T15" s="134">
        <f t="shared" si="2"/>
        <v>0</v>
      </c>
      <c r="U15" s="134">
        <f>U30+U45+U60+U75</f>
        <v>59137.060239999999</v>
      </c>
      <c r="V15" s="218">
        <f t="shared" si="2"/>
        <v>0</v>
      </c>
      <c r="W15" s="218">
        <f t="shared" si="2"/>
        <v>0</v>
      </c>
      <c r="X15" s="134">
        <f t="shared" si="3"/>
        <v>0</v>
      </c>
      <c r="Y15" s="134">
        <f t="shared" si="3"/>
        <v>0</v>
      </c>
      <c r="Z15" s="217"/>
    </row>
    <row r="16" spans="1:26" x14ac:dyDescent="0.25">
      <c r="A16" s="141"/>
      <c r="B16" s="141"/>
      <c r="C16" s="141"/>
      <c r="D16" s="141"/>
      <c r="E16" s="137">
        <v>7</v>
      </c>
      <c r="F16" s="136" t="s">
        <v>856</v>
      </c>
      <c r="G16" s="135" t="s">
        <v>855</v>
      </c>
      <c r="H16" s="134">
        <f t="shared" si="0"/>
        <v>484445.2</v>
      </c>
      <c r="I16" s="134">
        <f t="shared" si="0"/>
        <v>232972.913</v>
      </c>
      <c r="J16" s="134">
        <f t="shared" si="0"/>
        <v>0</v>
      </c>
      <c r="K16" s="134">
        <f t="shared" si="0"/>
        <v>2234.2800000000002</v>
      </c>
      <c r="L16" s="134">
        <f t="shared" si="0"/>
        <v>426664.65600000002</v>
      </c>
      <c r="M16" s="134">
        <f t="shared" si="0"/>
        <v>698728.05</v>
      </c>
      <c r="N16" s="134">
        <f t="shared" si="0"/>
        <v>0</v>
      </c>
      <c r="O16" s="134">
        <f t="shared" si="0"/>
        <v>1299630.8089999999</v>
      </c>
      <c r="P16" s="134">
        <f t="shared" si="0"/>
        <v>0</v>
      </c>
      <c r="Q16" s="134">
        <f t="shared" si="0"/>
        <v>0</v>
      </c>
      <c r="R16" s="134">
        <f t="shared" si="0"/>
        <v>0</v>
      </c>
      <c r="S16" s="134">
        <f t="shared" si="0"/>
        <v>0</v>
      </c>
      <c r="T16" s="134">
        <f t="shared" si="0"/>
        <v>0</v>
      </c>
      <c r="U16" s="134">
        <f t="shared" si="0"/>
        <v>0</v>
      </c>
      <c r="V16" s="217"/>
      <c r="W16" s="217"/>
      <c r="X16" s="134">
        <f t="shared" si="3"/>
        <v>0</v>
      </c>
      <c r="Y16" s="134">
        <f t="shared" si="3"/>
        <v>0</v>
      </c>
      <c r="Z16" s="217"/>
    </row>
    <row r="17" spans="1:26" x14ac:dyDescent="0.25">
      <c r="A17" s="141"/>
      <c r="B17" s="141"/>
      <c r="C17" s="141"/>
      <c r="D17" s="141"/>
      <c r="E17" s="137">
        <v>8</v>
      </c>
      <c r="F17" s="136" t="s">
        <v>335</v>
      </c>
      <c r="G17" s="135" t="s">
        <v>334</v>
      </c>
      <c r="H17" s="134">
        <f t="shared" si="0"/>
        <v>0</v>
      </c>
      <c r="I17" s="134">
        <f t="shared" si="0"/>
        <v>0</v>
      </c>
      <c r="J17" s="134">
        <f t="shared" si="0"/>
        <v>0</v>
      </c>
      <c r="K17" s="134">
        <f t="shared" si="0"/>
        <v>0</v>
      </c>
      <c r="L17" s="134">
        <f t="shared" si="0"/>
        <v>0</v>
      </c>
      <c r="M17" s="134">
        <f t="shared" si="0"/>
        <v>0</v>
      </c>
      <c r="N17" s="134">
        <f t="shared" si="0"/>
        <v>0</v>
      </c>
      <c r="O17" s="134">
        <f t="shared" si="0"/>
        <v>0</v>
      </c>
      <c r="P17" s="217"/>
      <c r="Q17" s="248">
        <f t="shared" ref="Q17:Q24" si="6">Y17</f>
        <v>0</v>
      </c>
      <c r="R17" s="248">
        <f t="shared" ref="R17:R24" si="7">Z17</f>
        <v>0</v>
      </c>
      <c r="S17" s="248">
        <f t="shared" ref="S17:S24" si="8">AA17</f>
        <v>0</v>
      </c>
      <c r="T17" s="248">
        <f t="shared" ref="T17:T24" si="9">AB17</f>
        <v>0</v>
      </c>
      <c r="U17" s="248">
        <f t="shared" ref="U17:U24" si="10">AC17</f>
        <v>0</v>
      </c>
      <c r="V17" s="217"/>
      <c r="W17" s="217"/>
      <c r="X17" s="134">
        <f t="shared" si="3"/>
        <v>0</v>
      </c>
      <c r="Y17" s="134">
        <f t="shared" si="3"/>
        <v>0</v>
      </c>
      <c r="Z17" s="217"/>
    </row>
    <row r="18" spans="1:26" x14ac:dyDescent="0.25">
      <c r="A18" s="141"/>
      <c r="B18" s="141"/>
      <c r="C18" s="141"/>
      <c r="D18" s="141"/>
      <c r="E18" s="137">
        <v>9</v>
      </c>
      <c r="F18" s="136" t="s">
        <v>333</v>
      </c>
      <c r="G18" s="135" t="s">
        <v>332</v>
      </c>
      <c r="H18" s="134">
        <f t="shared" si="0"/>
        <v>0</v>
      </c>
      <c r="I18" s="134">
        <f t="shared" si="0"/>
        <v>0</v>
      </c>
      <c r="J18" s="134">
        <f t="shared" si="0"/>
        <v>0</v>
      </c>
      <c r="K18" s="134">
        <f t="shared" si="0"/>
        <v>0</v>
      </c>
      <c r="L18" s="134">
        <f t="shared" si="0"/>
        <v>0</v>
      </c>
      <c r="M18" s="134">
        <f t="shared" si="0"/>
        <v>0</v>
      </c>
      <c r="N18" s="134">
        <f t="shared" si="0"/>
        <v>0</v>
      </c>
      <c r="O18" s="134">
        <f t="shared" si="0"/>
        <v>0</v>
      </c>
      <c r="P18" s="217"/>
      <c r="Q18" s="248">
        <f t="shared" si="6"/>
        <v>0</v>
      </c>
      <c r="R18" s="248">
        <f t="shared" si="7"/>
        <v>0</v>
      </c>
      <c r="S18" s="248">
        <f t="shared" si="8"/>
        <v>0</v>
      </c>
      <c r="T18" s="248">
        <f t="shared" si="9"/>
        <v>0</v>
      </c>
      <c r="U18" s="248">
        <f t="shared" si="10"/>
        <v>0</v>
      </c>
      <c r="V18" s="217"/>
      <c r="W18" s="217"/>
      <c r="X18" s="134">
        <f t="shared" si="3"/>
        <v>0</v>
      </c>
      <c r="Y18" s="134">
        <f t="shared" si="3"/>
        <v>0</v>
      </c>
      <c r="Z18" s="217"/>
    </row>
    <row r="19" spans="1:26" x14ac:dyDescent="0.25">
      <c r="A19" s="141"/>
      <c r="B19" s="141"/>
      <c r="C19" s="141"/>
      <c r="D19" s="141"/>
      <c r="E19" s="137">
        <v>10</v>
      </c>
      <c r="F19" s="136" t="s">
        <v>331</v>
      </c>
      <c r="G19" s="135" t="s">
        <v>329</v>
      </c>
      <c r="H19" s="134">
        <f t="shared" si="0"/>
        <v>0</v>
      </c>
      <c r="I19" s="134">
        <f t="shared" si="0"/>
        <v>0</v>
      </c>
      <c r="J19" s="134">
        <f t="shared" si="0"/>
        <v>0</v>
      </c>
      <c r="K19" s="134">
        <f t="shared" si="0"/>
        <v>0</v>
      </c>
      <c r="L19" s="134">
        <f t="shared" si="0"/>
        <v>0</v>
      </c>
      <c r="M19" s="134">
        <f t="shared" si="0"/>
        <v>0</v>
      </c>
      <c r="N19" s="134">
        <f t="shared" si="0"/>
        <v>0</v>
      </c>
      <c r="O19" s="134">
        <f t="shared" si="0"/>
        <v>0</v>
      </c>
      <c r="P19" s="217"/>
      <c r="Q19" s="248">
        <f t="shared" si="6"/>
        <v>0</v>
      </c>
      <c r="R19" s="248">
        <f t="shared" si="7"/>
        <v>0</v>
      </c>
      <c r="S19" s="248">
        <f t="shared" si="8"/>
        <v>0</v>
      </c>
      <c r="T19" s="248">
        <f t="shared" si="9"/>
        <v>0</v>
      </c>
      <c r="U19" s="248">
        <f t="shared" si="10"/>
        <v>0</v>
      </c>
      <c r="V19" s="217"/>
      <c r="W19" s="217"/>
      <c r="X19" s="134">
        <f t="shared" si="3"/>
        <v>0</v>
      </c>
      <c r="Y19" s="134">
        <f t="shared" si="3"/>
        <v>0</v>
      </c>
      <c r="Z19" s="217"/>
    </row>
    <row r="20" spans="1:26" x14ac:dyDescent="0.25">
      <c r="A20" s="141"/>
      <c r="B20" s="141"/>
      <c r="C20" s="141"/>
      <c r="D20" s="141"/>
      <c r="E20" s="137">
        <v>11</v>
      </c>
      <c r="F20" s="136" t="s">
        <v>330</v>
      </c>
      <c r="G20" s="135" t="s">
        <v>854</v>
      </c>
      <c r="H20" s="134">
        <f t="shared" si="0"/>
        <v>0</v>
      </c>
      <c r="I20" s="134">
        <f t="shared" si="0"/>
        <v>0</v>
      </c>
      <c r="J20" s="134">
        <f t="shared" si="0"/>
        <v>0</v>
      </c>
      <c r="K20" s="134">
        <f t="shared" si="0"/>
        <v>0</v>
      </c>
      <c r="L20" s="134">
        <f t="shared" si="0"/>
        <v>0</v>
      </c>
      <c r="M20" s="134">
        <f t="shared" si="0"/>
        <v>0</v>
      </c>
      <c r="N20" s="134">
        <f t="shared" si="0"/>
        <v>0</v>
      </c>
      <c r="O20" s="134">
        <f t="shared" si="0"/>
        <v>0</v>
      </c>
      <c r="P20" s="217"/>
      <c r="Q20" s="248">
        <f t="shared" si="6"/>
        <v>0</v>
      </c>
      <c r="R20" s="248">
        <f t="shared" si="7"/>
        <v>0</v>
      </c>
      <c r="S20" s="248">
        <f>AA20</f>
        <v>0</v>
      </c>
      <c r="T20" s="248">
        <f t="shared" si="9"/>
        <v>0</v>
      </c>
      <c r="U20" s="248">
        <f t="shared" si="10"/>
        <v>0</v>
      </c>
      <c r="V20" s="217"/>
      <c r="W20" s="217"/>
      <c r="X20" s="134">
        <f t="shared" si="3"/>
        <v>0</v>
      </c>
      <c r="Y20" s="134">
        <f t="shared" si="3"/>
        <v>0</v>
      </c>
      <c r="Z20" s="217"/>
    </row>
    <row r="21" spans="1:26" x14ac:dyDescent="0.25">
      <c r="A21" s="141"/>
      <c r="B21" s="141"/>
      <c r="C21" s="141"/>
      <c r="D21" s="141"/>
      <c r="E21" s="137">
        <v>12</v>
      </c>
      <c r="F21" s="136" t="s">
        <v>328</v>
      </c>
      <c r="G21" s="135" t="s">
        <v>853</v>
      </c>
      <c r="H21" s="134">
        <f t="shared" si="0"/>
        <v>135504.01</v>
      </c>
      <c r="I21" s="134">
        <f t="shared" si="0"/>
        <v>36499.812999999995</v>
      </c>
      <c r="J21" s="134">
        <f t="shared" si="0"/>
        <v>0</v>
      </c>
      <c r="K21" s="134">
        <f t="shared" si="0"/>
        <v>2234.2800000000002</v>
      </c>
      <c r="L21" s="134">
        <f t="shared" si="0"/>
        <v>426664.65600000002</v>
      </c>
      <c r="M21" s="134">
        <f t="shared" si="0"/>
        <v>698728.05</v>
      </c>
      <c r="N21" s="134">
        <f t="shared" si="0"/>
        <v>0</v>
      </c>
      <c r="O21" s="134">
        <f t="shared" si="0"/>
        <v>1299630.8089999999</v>
      </c>
      <c r="P21" s="217"/>
      <c r="Q21" s="248">
        <f t="shared" si="6"/>
        <v>0</v>
      </c>
      <c r="R21" s="248">
        <f t="shared" si="7"/>
        <v>0</v>
      </c>
      <c r="S21" s="248">
        <f t="shared" si="8"/>
        <v>0</v>
      </c>
      <c r="T21" s="248">
        <f t="shared" si="9"/>
        <v>0</v>
      </c>
      <c r="U21" s="248">
        <f t="shared" si="10"/>
        <v>0</v>
      </c>
      <c r="V21" s="217"/>
      <c r="W21" s="217"/>
      <c r="X21" s="134">
        <f t="shared" si="3"/>
        <v>0</v>
      </c>
      <c r="Y21" s="134">
        <f t="shared" si="3"/>
        <v>0</v>
      </c>
      <c r="Z21" s="217"/>
    </row>
    <row r="22" spans="1:26" x14ac:dyDescent="0.25">
      <c r="A22" s="141"/>
      <c r="B22" s="141"/>
      <c r="C22" s="141"/>
      <c r="D22" s="141"/>
      <c r="E22" s="137">
        <v>13</v>
      </c>
      <c r="F22" s="136" t="s">
        <v>327</v>
      </c>
      <c r="G22" s="135" t="s">
        <v>852</v>
      </c>
      <c r="H22" s="134">
        <f t="shared" si="0"/>
        <v>0</v>
      </c>
      <c r="I22" s="134">
        <f t="shared" si="0"/>
        <v>0</v>
      </c>
      <c r="J22" s="134">
        <f t="shared" si="0"/>
        <v>0</v>
      </c>
      <c r="K22" s="134">
        <f t="shared" si="0"/>
        <v>0</v>
      </c>
      <c r="L22" s="134">
        <f t="shared" si="0"/>
        <v>0</v>
      </c>
      <c r="M22" s="134">
        <f t="shared" si="0"/>
        <v>0</v>
      </c>
      <c r="N22" s="134">
        <f t="shared" si="0"/>
        <v>0</v>
      </c>
      <c r="O22" s="134">
        <f t="shared" si="0"/>
        <v>0</v>
      </c>
      <c r="P22" s="217"/>
      <c r="Q22" s="248">
        <f t="shared" si="6"/>
        <v>0</v>
      </c>
      <c r="R22" s="248">
        <f t="shared" si="7"/>
        <v>0</v>
      </c>
      <c r="S22" s="248">
        <f t="shared" si="8"/>
        <v>0</v>
      </c>
      <c r="T22" s="248">
        <f t="shared" si="9"/>
        <v>0</v>
      </c>
      <c r="U22" s="248">
        <f t="shared" si="10"/>
        <v>0</v>
      </c>
      <c r="V22" s="217"/>
      <c r="W22" s="217"/>
      <c r="X22" s="134">
        <f t="shared" si="3"/>
        <v>0</v>
      </c>
      <c r="Y22" s="134">
        <f t="shared" si="3"/>
        <v>0</v>
      </c>
      <c r="Z22" s="217"/>
    </row>
    <row r="23" spans="1:26" x14ac:dyDescent="0.25">
      <c r="A23" s="141"/>
      <c r="B23" s="141"/>
      <c r="C23" s="141"/>
      <c r="D23" s="141"/>
      <c r="E23" s="137">
        <v>14</v>
      </c>
      <c r="F23" s="136" t="s">
        <v>325</v>
      </c>
      <c r="G23" s="135" t="s">
        <v>326</v>
      </c>
      <c r="H23" s="134">
        <f t="shared" si="0"/>
        <v>0</v>
      </c>
      <c r="I23" s="134">
        <f t="shared" si="0"/>
        <v>0</v>
      </c>
      <c r="J23" s="134">
        <f t="shared" si="0"/>
        <v>0</v>
      </c>
      <c r="K23" s="134">
        <f t="shared" si="0"/>
        <v>0</v>
      </c>
      <c r="L23" s="134">
        <f t="shared" si="0"/>
        <v>0</v>
      </c>
      <c r="M23" s="134">
        <f t="shared" si="0"/>
        <v>0</v>
      </c>
      <c r="N23" s="134">
        <f t="shared" si="0"/>
        <v>0</v>
      </c>
      <c r="O23" s="134">
        <f t="shared" si="0"/>
        <v>0</v>
      </c>
      <c r="P23" s="217"/>
      <c r="Q23" s="248">
        <f t="shared" si="6"/>
        <v>0</v>
      </c>
      <c r="R23" s="248">
        <f t="shared" si="7"/>
        <v>0</v>
      </c>
      <c r="S23" s="248">
        <f>AA23</f>
        <v>0</v>
      </c>
      <c r="T23" s="248">
        <f t="shared" si="9"/>
        <v>0</v>
      </c>
      <c r="U23" s="248">
        <f t="shared" si="10"/>
        <v>0</v>
      </c>
      <c r="V23" s="217"/>
      <c r="W23" s="217"/>
      <c r="X23" s="134">
        <f t="shared" si="3"/>
        <v>0</v>
      </c>
      <c r="Y23" s="134">
        <f t="shared" si="3"/>
        <v>0</v>
      </c>
      <c r="Z23" s="217"/>
    </row>
    <row r="24" spans="1:26" x14ac:dyDescent="0.25">
      <c r="A24" s="141"/>
      <c r="B24" s="141"/>
      <c r="C24" s="141"/>
      <c r="D24" s="141"/>
      <c r="E24" s="137">
        <v>15</v>
      </c>
      <c r="F24" s="136" t="s">
        <v>851</v>
      </c>
      <c r="G24" s="135" t="s">
        <v>324</v>
      </c>
      <c r="H24" s="134">
        <f t="shared" si="0"/>
        <v>348941.19</v>
      </c>
      <c r="I24" s="134">
        <f t="shared" si="0"/>
        <v>196473.1</v>
      </c>
      <c r="J24" s="134">
        <f t="shared" si="0"/>
        <v>0</v>
      </c>
      <c r="K24" s="134">
        <f t="shared" si="0"/>
        <v>0</v>
      </c>
      <c r="L24" s="134">
        <f t="shared" si="0"/>
        <v>0</v>
      </c>
      <c r="M24" s="134">
        <f t="shared" si="0"/>
        <v>0</v>
      </c>
      <c r="N24" s="134">
        <f t="shared" si="0"/>
        <v>0</v>
      </c>
      <c r="O24" s="134">
        <f t="shared" si="0"/>
        <v>0</v>
      </c>
      <c r="P24" s="217"/>
      <c r="Q24" s="248">
        <f t="shared" si="6"/>
        <v>0</v>
      </c>
      <c r="R24" s="248">
        <f t="shared" si="7"/>
        <v>0</v>
      </c>
      <c r="S24" s="248">
        <f t="shared" si="8"/>
        <v>0</v>
      </c>
      <c r="T24" s="248">
        <f t="shared" si="9"/>
        <v>0</v>
      </c>
      <c r="U24" s="248">
        <f t="shared" si="10"/>
        <v>0</v>
      </c>
      <c r="V24" s="217"/>
      <c r="W24" s="217"/>
      <c r="X24" s="134">
        <f t="shared" si="3"/>
        <v>0</v>
      </c>
      <c r="Y24" s="134">
        <f t="shared" si="3"/>
        <v>0</v>
      </c>
      <c r="Z24" s="217"/>
    </row>
    <row r="25" spans="1:26" x14ac:dyDescent="0.25">
      <c r="A25" s="141"/>
      <c r="B25" s="141"/>
      <c r="C25" s="141"/>
      <c r="D25" s="141"/>
      <c r="E25" s="154">
        <v>16</v>
      </c>
      <c r="F25" s="155" t="s">
        <v>850</v>
      </c>
      <c r="G25" s="157" t="s">
        <v>849</v>
      </c>
      <c r="H25" s="156">
        <f t="shared" si="0"/>
        <v>605672.16599999997</v>
      </c>
      <c r="I25" s="156">
        <f t="shared" si="0"/>
        <v>363282.46299999999</v>
      </c>
      <c r="J25" s="156">
        <f t="shared" si="0"/>
        <v>167554.31299999999</v>
      </c>
      <c r="K25" s="156">
        <f t="shared" si="0"/>
        <v>226844.6537</v>
      </c>
      <c r="L25" s="156">
        <f t="shared" si="0"/>
        <v>747216.05233333341</v>
      </c>
      <c r="M25" s="156">
        <f t="shared" si="0"/>
        <v>871660.00533333339</v>
      </c>
      <c r="N25" s="156">
        <f t="shared" si="0"/>
        <v>172831.98833333334</v>
      </c>
      <c r="O25" s="156">
        <f t="shared" si="0"/>
        <v>2609647.3517</v>
      </c>
      <c r="P25" s="156">
        <f t="shared" si="0"/>
        <v>0</v>
      </c>
      <c r="Q25" s="156">
        <f>Q40+Q55+Q70+Q85</f>
        <v>131451.81279333332</v>
      </c>
      <c r="R25" s="156">
        <f t="shared" si="0"/>
        <v>15797.44</v>
      </c>
      <c r="S25" s="156">
        <f t="shared" si="0"/>
        <v>55026.628720000001</v>
      </c>
      <c r="T25" s="156">
        <f t="shared" si="0"/>
        <v>15797.44</v>
      </c>
      <c r="U25" s="156">
        <f t="shared" si="0"/>
        <v>76425.184073333323</v>
      </c>
      <c r="V25" s="156">
        <f t="shared" si="0"/>
        <v>0</v>
      </c>
      <c r="W25" s="156">
        <f t="shared" si="0"/>
        <v>0</v>
      </c>
      <c r="X25" s="156">
        <f>X40+X55+X70+X85</f>
        <v>0</v>
      </c>
      <c r="Y25" s="156">
        <f t="shared" ref="Y25" si="11">Y40+Y55+Y70+Y85</f>
        <v>0</v>
      </c>
      <c r="Z25" s="219"/>
    </row>
    <row r="26" spans="1:26" x14ac:dyDescent="0.25">
      <c r="E26" s="137">
        <v>17</v>
      </c>
      <c r="F26" s="670" t="s">
        <v>864</v>
      </c>
      <c r="G26" s="671"/>
      <c r="H26" s="671"/>
      <c r="I26" s="671"/>
      <c r="J26" s="671"/>
      <c r="K26" s="671"/>
      <c r="L26" s="671"/>
      <c r="M26" s="671"/>
      <c r="N26" s="671"/>
      <c r="O26" s="672"/>
      <c r="P26" s="219"/>
      <c r="Q26" s="247"/>
      <c r="R26" s="247"/>
      <c r="S26" s="247"/>
      <c r="T26" s="219"/>
      <c r="U26" s="219"/>
      <c r="V26" s="219"/>
      <c r="W26" s="219"/>
      <c r="X26" s="247"/>
      <c r="Y26" s="247"/>
      <c r="Z26" s="219"/>
    </row>
    <row r="27" spans="1:26" x14ac:dyDescent="0.25">
      <c r="E27" s="137">
        <v>18</v>
      </c>
      <c r="F27" s="140" t="s">
        <v>860</v>
      </c>
      <c r="G27" s="135" t="s">
        <v>859</v>
      </c>
      <c r="H27" s="134">
        <f t="shared" ref="H27:J27" si="12">H28+H29+H30</f>
        <v>121226.966</v>
      </c>
      <c r="I27" s="134">
        <f t="shared" si="12"/>
        <v>130309.54999999999</v>
      </c>
      <c r="J27" s="134">
        <f t="shared" si="12"/>
        <v>167554.31299999999</v>
      </c>
      <c r="K27" s="134">
        <f>K28+K29+K30</f>
        <v>224610.3737</v>
      </c>
      <c r="L27" s="134">
        <f t="shared" ref="L27:Y27" si="13">L28+L29+L30</f>
        <v>210591.03800000003</v>
      </c>
      <c r="M27" s="134">
        <f t="shared" si="13"/>
        <v>109008.86</v>
      </c>
      <c r="N27" s="134">
        <f t="shared" si="13"/>
        <v>109008.86</v>
      </c>
      <c r="O27" s="134">
        <f t="shared" si="13"/>
        <v>1072309.9607000002</v>
      </c>
      <c r="P27" s="134">
        <f t="shared" si="13"/>
        <v>0</v>
      </c>
      <c r="Q27" s="134">
        <f t="shared" si="13"/>
        <v>116353.50521999999</v>
      </c>
      <c r="R27" s="134">
        <f t="shared" si="13"/>
        <v>15797.44</v>
      </c>
      <c r="S27" s="134">
        <f t="shared" si="13"/>
        <v>51340.125540000001</v>
      </c>
      <c r="T27" s="134">
        <f t="shared" si="13"/>
        <v>15797.44</v>
      </c>
      <c r="U27" s="134">
        <f t="shared" si="13"/>
        <v>65013.379679999998</v>
      </c>
      <c r="V27" s="134">
        <f t="shared" si="13"/>
        <v>0</v>
      </c>
      <c r="W27" s="134">
        <f t="shared" si="13"/>
        <v>0</v>
      </c>
      <c r="X27" s="134">
        <f t="shared" si="13"/>
        <v>0</v>
      </c>
      <c r="Y27" s="134">
        <f t="shared" si="13"/>
        <v>0</v>
      </c>
      <c r="Z27" s="217"/>
    </row>
    <row r="28" spans="1:26" x14ac:dyDescent="0.25">
      <c r="E28" s="137">
        <v>19</v>
      </c>
      <c r="F28" s="136" t="s">
        <v>346</v>
      </c>
      <c r="G28" s="135" t="s">
        <v>858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4">
        <f>SUM(H28:N28)</f>
        <v>0</v>
      </c>
      <c r="P28" s="217"/>
      <c r="Q28" s="248">
        <f t="shared" ref="Q28:Q39" si="14">Y28</f>
        <v>0</v>
      </c>
      <c r="R28" s="248">
        <f t="shared" ref="R28" si="15">Z28</f>
        <v>0</v>
      </c>
      <c r="S28" s="248">
        <f t="shared" ref="S28" si="16">AA28</f>
        <v>0</v>
      </c>
      <c r="T28" s="248">
        <f t="shared" ref="T28:T30" si="17">AB28</f>
        <v>0</v>
      </c>
      <c r="U28" s="248">
        <f t="shared" ref="U28" si="18">AC28</f>
        <v>0</v>
      </c>
      <c r="V28" s="217"/>
      <c r="W28" s="217"/>
      <c r="X28" s="369"/>
      <c r="Y28" s="139">
        <v>0</v>
      </c>
      <c r="Z28" s="217"/>
    </row>
    <row r="29" spans="1:26" x14ac:dyDescent="0.25">
      <c r="E29" s="137">
        <v>20</v>
      </c>
      <c r="F29" s="136" t="s">
        <v>342</v>
      </c>
      <c r="G29" s="135" t="s">
        <v>3</v>
      </c>
      <c r="H29" s="139">
        <v>24568.736000000001</v>
      </c>
      <c r="I29" s="139">
        <v>46592.61</v>
      </c>
      <c r="J29" s="139">
        <v>38215.752999999997</v>
      </c>
      <c r="K29" s="139">
        <v>52294.47370000001</v>
      </c>
      <c r="L29" s="139">
        <v>52658.130000000005</v>
      </c>
      <c r="M29" s="139">
        <v>0</v>
      </c>
      <c r="N29" s="139">
        <v>0</v>
      </c>
      <c r="O29" s="134">
        <f>SUM(H29:N29)</f>
        <v>214329.70270000002</v>
      </c>
      <c r="P29" s="217"/>
      <c r="Q29" s="248">
        <f>S29+U29+W29+Y29</f>
        <v>31594.880000000001</v>
      </c>
      <c r="R29" s="248">
        <f>S29</f>
        <v>15797.44</v>
      </c>
      <c r="S29" s="134">
        <v>15797.44</v>
      </c>
      <c r="T29" s="248">
        <f>U29</f>
        <v>15797.44</v>
      </c>
      <c r="U29" s="134">
        <v>15797.44</v>
      </c>
      <c r="V29" s="217"/>
      <c r="W29" s="217"/>
      <c r="X29" s="248">
        <v>0</v>
      </c>
      <c r="Y29" s="139">
        <v>0</v>
      </c>
      <c r="Z29" s="217"/>
    </row>
    <row r="30" spans="1:26" s="388" customFormat="1" ht="31.5" x14ac:dyDescent="0.25">
      <c r="E30" s="137">
        <v>21</v>
      </c>
      <c r="F30" s="136" t="s">
        <v>338</v>
      </c>
      <c r="G30" s="135" t="s">
        <v>857</v>
      </c>
      <c r="H30" s="138">
        <v>96658.23</v>
      </c>
      <c r="I30" s="138">
        <v>83716.939999999988</v>
      </c>
      <c r="J30" s="138">
        <v>129338.56</v>
      </c>
      <c r="K30" s="138">
        <v>172315.9</v>
      </c>
      <c r="L30" s="138">
        <v>157932.90800000002</v>
      </c>
      <c r="M30" s="138">
        <v>109008.86</v>
      </c>
      <c r="N30" s="138">
        <v>109008.86</v>
      </c>
      <c r="O30" s="134">
        <f>SUM(H30:N30)</f>
        <v>857980.25800000003</v>
      </c>
      <c r="P30" s="293"/>
      <c r="Q30" s="292">
        <f>S30+U30+W30+Y30</f>
        <v>84758.625219999987</v>
      </c>
      <c r="R30" s="389"/>
      <c r="S30" s="134">
        <v>35542.685539999999</v>
      </c>
      <c r="T30" s="248">
        <f t="shared" si="17"/>
        <v>0</v>
      </c>
      <c r="U30" s="134">
        <f>193.46178+17984.0977+17598.91889+13439.46131</f>
        <v>49215.939679999996</v>
      </c>
      <c r="V30" s="293"/>
      <c r="W30" s="293"/>
      <c r="X30" s="292">
        <v>0</v>
      </c>
      <c r="Y30" s="138">
        <v>0</v>
      </c>
      <c r="Z30" s="293"/>
    </row>
    <row r="31" spans="1:26" x14ac:dyDescent="0.25">
      <c r="E31" s="137">
        <v>22</v>
      </c>
      <c r="F31" s="136" t="s">
        <v>856</v>
      </c>
      <c r="G31" s="135" t="s">
        <v>855</v>
      </c>
      <c r="H31" s="138">
        <f t="shared" ref="H31:Y31" si="19">H32+H33+H34+H35+H36+H37+H38+H39</f>
        <v>484445.2</v>
      </c>
      <c r="I31" s="138">
        <f t="shared" si="19"/>
        <v>232972.913</v>
      </c>
      <c r="J31" s="138">
        <f t="shared" si="19"/>
        <v>0</v>
      </c>
      <c r="K31" s="138">
        <f t="shared" si="19"/>
        <v>2234.2800000000002</v>
      </c>
      <c r="L31" s="138">
        <f t="shared" si="19"/>
        <v>2580</v>
      </c>
      <c r="M31" s="138">
        <f t="shared" si="19"/>
        <v>0</v>
      </c>
      <c r="N31" s="138">
        <f t="shared" si="19"/>
        <v>0</v>
      </c>
      <c r="O31" s="138">
        <f t="shared" si="19"/>
        <v>176818.103</v>
      </c>
      <c r="P31" s="138">
        <f t="shared" si="19"/>
        <v>0</v>
      </c>
      <c r="Q31" s="138">
        <f t="shared" si="19"/>
        <v>0</v>
      </c>
      <c r="R31" s="138">
        <f t="shared" si="19"/>
        <v>0</v>
      </c>
      <c r="S31" s="138">
        <f t="shared" si="19"/>
        <v>0</v>
      </c>
      <c r="T31" s="138">
        <f t="shared" si="19"/>
        <v>0</v>
      </c>
      <c r="U31" s="138">
        <f t="shared" si="19"/>
        <v>0</v>
      </c>
      <c r="V31" s="138">
        <f t="shared" si="19"/>
        <v>0</v>
      </c>
      <c r="W31" s="138">
        <f t="shared" si="19"/>
        <v>0</v>
      </c>
      <c r="X31" s="138">
        <f t="shared" si="19"/>
        <v>0</v>
      </c>
      <c r="Y31" s="138">
        <f t="shared" si="19"/>
        <v>0</v>
      </c>
      <c r="Z31" s="217"/>
    </row>
    <row r="32" spans="1:26" x14ac:dyDescent="0.25">
      <c r="E32" s="137">
        <v>23</v>
      </c>
      <c r="F32" s="136" t="s">
        <v>335</v>
      </c>
      <c r="G32" s="135" t="s">
        <v>334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4">
        <v>0</v>
      </c>
      <c r="P32" s="217"/>
      <c r="Q32" s="248">
        <f t="shared" si="14"/>
        <v>0</v>
      </c>
      <c r="R32" s="248">
        <f t="shared" ref="R32:R35" si="20">Z32</f>
        <v>0</v>
      </c>
      <c r="S32" s="248">
        <f t="shared" ref="S32:S35" si="21">AA32</f>
        <v>0</v>
      </c>
      <c r="T32" s="248">
        <f t="shared" ref="T32:T35" si="22">AB32</f>
        <v>0</v>
      </c>
      <c r="U32" s="248">
        <f t="shared" ref="U32:U35" si="23">AC32</f>
        <v>0</v>
      </c>
      <c r="V32" s="248">
        <f t="shared" ref="V32" si="24">AD32</f>
        <v>0</v>
      </c>
      <c r="W32" s="248">
        <f t="shared" ref="W32" si="25">AE32</f>
        <v>0</v>
      </c>
      <c r="X32" s="248">
        <f t="shared" ref="X32" si="26">AF32</f>
        <v>0</v>
      </c>
      <c r="Y32" s="248">
        <f t="shared" ref="Y32" si="27">AG32</f>
        <v>0</v>
      </c>
      <c r="Z32" s="217"/>
    </row>
    <row r="33" spans="1:26" x14ac:dyDescent="0.25">
      <c r="E33" s="137">
        <v>24</v>
      </c>
      <c r="F33" s="136" t="s">
        <v>333</v>
      </c>
      <c r="G33" s="135" t="s">
        <v>332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4">
        <v>0</v>
      </c>
      <c r="P33" s="217"/>
      <c r="Q33" s="248">
        <f t="shared" si="14"/>
        <v>0</v>
      </c>
      <c r="R33" s="248">
        <f t="shared" si="20"/>
        <v>0</v>
      </c>
      <c r="S33" s="248">
        <f t="shared" si="21"/>
        <v>0</v>
      </c>
      <c r="T33" s="248">
        <f t="shared" si="22"/>
        <v>0</v>
      </c>
      <c r="U33" s="248">
        <f t="shared" si="23"/>
        <v>0</v>
      </c>
      <c r="V33" s="217"/>
      <c r="W33" s="217"/>
      <c r="X33" s="138">
        <v>0</v>
      </c>
      <c r="Y33" s="138">
        <v>0</v>
      </c>
      <c r="Z33" s="217"/>
    </row>
    <row r="34" spans="1:26" x14ac:dyDescent="0.25">
      <c r="E34" s="137">
        <v>25</v>
      </c>
      <c r="F34" s="136" t="s">
        <v>331</v>
      </c>
      <c r="G34" s="135" t="s">
        <v>329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4">
        <v>0</v>
      </c>
      <c r="P34" s="217"/>
      <c r="Q34" s="248">
        <f t="shared" si="14"/>
        <v>0</v>
      </c>
      <c r="R34" s="248">
        <f t="shared" si="20"/>
        <v>0</v>
      </c>
      <c r="S34" s="248">
        <f t="shared" si="21"/>
        <v>0</v>
      </c>
      <c r="T34" s="248">
        <f t="shared" si="22"/>
        <v>0</v>
      </c>
      <c r="U34" s="248">
        <f t="shared" si="23"/>
        <v>0</v>
      </c>
      <c r="V34" s="217"/>
      <c r="W34" s="217"/>
      <c r="X34" s="138">
        <v>0</v>
      </c>
      <c r="Y34" s="138">
        <v>0</v>
      </c>
      <c r="Z34" s="217"/>
    </row>
    <row r="35" spans="1:26" x14ac:dyDescent="0.25">
      <c r="E35" s="137">
        <v>26</v>
      </c>
      <c r="F35" s="136" t="s">
        <v>330</v>
      </c>
      <c r="G35" s="135" t="s">
        <v>854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4">
        <f>SUM(H35:L35)</f>
        <v>0</v>
      </c>
      <c r="P35" s="217"/>
      <c r="Q35" s="248">
        <f t="shared" si="14"/>
        <v>0</v>
      </c>
      <c r="R35" s="248">
        <f t="shared" si="20"/>
        <v>0</v>
      </c>
      <c r="S35" s="248">
        <f t="shared" si="21"/>
        <v>0</v>
      </c>
      <c r="T35" s="248">
        <f t="shared" si="22"/>
        <v>0</v>
      </c>
      <c r="U35" s="248">
        <f t="shared" si="23"/>
        <v>0</v>
      </c>
      <c r="V35" s="217"/>
      <c r="W35" s="217"/>
      <c r="X35" s="138">
        <v>0</v>
      </c>
      <c r="Y35" s="138">
        <v>0</v>
      </c>
      <c r="Z35" s="217"/>
    </row>
    <row r="36" spans="1:26" x14ac:dyDescent="0.25">
      <c r="E36" s="137">
        <v>27</v>
      </c>
      <c r="F36" s="136" t="s">
        <v>328</v>
      </c>
      <c r="G36" s="135" t="s">
        <v>853</v>
      </c>
      <c r="H36" s="138">
        <v>135504.01</v>
      </c>
      <c r="I36" s="138">
        <v>36499.812999999995</v>
      </c>
      <c r="J36" s="138">
        <v>0</v>
      </c>
      <c r="K36" s="138">
        <v>2234.2800000000002</v>
      </c>
      <c r="L36" s="138">
        <v>2580</v>
      </c>
      <c r="M36" s="138">
        <v>0</v>
      </c>
      <c r="N36" s="138">
        <v>0</v>
      </c>
      <c r="O36" s="134">
        <f>SUM(H36:N36)</f>
        <v>176818.103</v>
      </c>
      <c r="P36" s="217"/>
      <c r="Q36" s="248">
        <f t="shared" si="14"/>
        <v>0</v>
      </c>
      <c r="R36" s="248">
        <f t="shared" ref="R36:R39" si="28">Z36</f>
        <v>0</v>
      </c>
      <c r="S36" s="248">
        <f t="shared" ref="S36:S39" si="29">AA36</f>
        <v>0</v>
      </c>
      <c r="T36" s="248">
        <f t="shared" ref="T36:T39" si="30">AB36</f>
        <v>0</v>
      </c>
      <c r="U36" s="248">
        <f t="shared" ref="U36:U39" si="31">AC36</f>
        <v>0</v>
      </c>
      <c r="V36" s="248">
        <f t="shared" ref="V36:V39" si="32">AD36</f>
        <v>0</v>
      </c>
      <c r="W36" s="248">
        <f t="shared" ref="W36:W39" si="33">AE36</f>
        <v>0</v>
      </c>
      <c r="X36" s="248">
        <f t="shared" ref="X36:X39" si="34">AF36</f>
        <v>0</v>
      </c>
      <c r="Y36" s="248">
        <f t="shared" ref="Y36:Y39" si="35">AG36</f>
        <v>0</v>
      </c>
      <c r="Z36" s="217"/>
    </row>
    <row r="37" spans="1:26" x14ac:dyDescent="0.25">
      <c r="E37" s="137">
        <v>28</v>
      </c>
      <c r="F37" s="136" t="s">
        <v>327</v>
      </c>
      <c r="G37" s="135" t="s">
        <v>852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4">
        <v>0</v>
      </c>
      <c r="P37" s="217"/>
      <c r="Q37" s="248">
        <f t="shared" si="14"/>
        <v>0</v>
      </c>
      <c r="R37" s="248">
        <f t="shared" si="28"/>
        <v>0</v>
      </c>
      <c r="S37" s="248">
        <f t="shared" si="29"/>
        <v>0</v>
      </c>
      <c r="T37" s="248">
        <f t="shared" si="30"/>
        <v>0</v>
      </c>
      <c r="U37" s="248">
        <f t="shared" si="31"/>
        <v>0</v>
      </c>
      <c r="V37" s="248">
        <f t="shared" si="32"/>
        <v>0</v>
      </c>
      <c r="W37" s="248">
        <f t="shared" si="33"/>
        <v>0</v>
      </c>
      <c r="X37" s="248">
        <f t="shared" si="34"/>
        <v>0</v>
      </c>
      <c r="Y37" s="248">
        <f t="shared" si="35"/>
        <v>0</v>
      </c>
      <c r="Z37" s="217"/>
    </row>
    <row r="38" spans="1:26" x14ac:dyDescent="0.25">
      <c r="E38" s="137">
        <v>29</v>
      </c>
      <c r="F38" s="136" t="s">
        <v>325</v>
      </c>
      <c r="G38" s="135" t="s">
        <v>326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4">
        <v>0</v>
      </c>
      <c r="P38" s="217"/>
      <c r="Q38" s="248">
        <f t="shared" si="14"/>
        <v>0</v>
      </c>
      <c r="R38" s="248">
        <f t="shared" si="28"/>
        <v>0</v>
      </c>
      <c r="S38" s="248">
        <f t="shared" si="29"/>
        <v>0</v>
      </c>
      <c r="T38" s="248">
        <f t="shared" si="30"/>
        <v>0</v>
      </c>
      <c r="U38" s="248">
        <f t="shared" si="31"/>
        <v>0</v>
      </c>
      <c r="V38" s="248">
        <f t="shared" si="32"/>
        <v>0</v>
      </c>
      <c r="W38" s="248">
        <f t="shared" si="33"/>
        <v>0</v>
      </c>
      <c r="X38" s="248">
        <f t="shared" si="34"/>
        <v>0</v>
      </c>
      <c r="Y38" s="248">
        <f t="shared" si="35"/>
        <v>0</v>
      </c>
      <c r="Z38" s="217"/>
    </row>
    <row r="39" spans="1:26" x14ac:dyDescent="0.25">
      <c r="E39" s="137">
        <v>30</v>
      </c>
      <c r="F39" s="136" t="s">
        <v>851</v>
      </c>
      <c r="G39" s="135" t="s">
        <v>324</v>
      </c>
      <c r="H39" s="138">
        <v>348941.19</v>
      </c>
      <c r="I39" s="138">
        <v>196473.1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4">
        <v>0</v>
      </c>
      <c r="P39" s="217"/>
      <c r="Q39" s="248">
        <f t="shared" si="14"/>
        <v>0</v>
      </c>
      <c r="R39" s="248">
        <f t="shared" si="28"/>
        <v>0</v>
      </c>
      <c r="S39" s="248">
        <f t="shared" si="29"/>
        <v>0</v>
      </c>
      <c r="T39" s="248">
        <f t="shared" si="30"/>
        <v>0</v>
      </c>
      <c r="U39" s="248">
        <f t="shared" si="31"/>
        <v>0</v>
      </c>
      <c r="V39" s="248">
        <f t="shared" si="32"/>
        <v>0</v>
      </c>
      <c r="W39" s="248">
        <f t="shared" si="33"/>
        <v>0</v>
      </c>
      <c r="X39" s="248">
        <f t="shared" si="34"/>
        <v>0</v>
      </c>
      <c r="Y39" s="248">
        <f t="shared" si="35"/>
        <v>0</v>
      </c>
      <c r="Z39" s="217"/>
    </row>
    <row r="40" spans="1:26" ht="31.5" x14ac:dyDescent="0.25">
      <c r="A40" s="141"/>
      <c r="B40" s="141"/>
      <c r="C40" s="141"/>
      <c r="D40" s="141"/>
      <c r="E40" s="154">
        <v>31</v>
      </c>
      <c r="F40" s="155" t="s">
        <v>850</v>
      </c>
      <c r="G40" s="157" t="s">
        <v>935</v>
      </c>
      <c r="H40" s="156">
        <f t="shared" ref="H40:K40" si="36">H27+H31</f>
        <v>605672.16599999997</v>
      </c>
      <c r="I40" s="156">
        <f t="shared" si="36"/>
        <v>363282.46299999999</v>
      </c>
      <c r="J40" s="156">
        <f t="shared" si="36"/>
        <v>167554.31299999999</v>
      </c>
      <c r="K40" s="156">
        <f t="shared" si="36"/>
        <v>226844.6537</v>
      </c>
      <c r="L40" s="156">
        <f>L27+L31</f>
        <v>213171.03800000003</v>
      </c>
      <c r="M40" s="156">
        <f t="shared" ref="M40:Y40" si="37">M27+M31</f>
        <v>109008.86</v>
      </c>
      <c r="N40" s="156">
        <f t="shared" si="37"/>
        <v>109008.86</v>
      </c>
      <c r="O40" s="156">
        <f t="shared" si="37"/>
        <v>1249128.0637000003</v>
      </c>
      <c r="P40" s="156">
        <f t="shared" si="37"/>
        <v>0</v>
      </c>
      <c r="Q40" s="156">
        <f t="shared" si="37"/>
        <v>116353.50521999999</v>
      </c>
      <c r="R40" s="156">
        <f t="shared" si="37"/>
        <v>15797.44</v>
      </c>
      <c r="S40" s="156">
        <f t="shared" si="37"/>
        <v>51340.125540000001</v>
      </c>
      <c r="T40" s="156">
        <f t="shared" si="37"/>
        <v>15797.44</v>
      </c>
      <c r="U40" s="156">
        <f t="shared" si="37"/>
        <v>65013.379679999998</v>
      </c>
      <c r="V40" s="156">
        <f t="shared" si="37"/>
        <v>0</v>
      </c>
      <c r="W40" s="156">
        <f t="shared" si="37"/>
        <v>0</v>
      </c>
      <c r="X40" s="156">
        <f>X27+X31</f>
        <v>0</v>
      </c>
      <c r="Y40" s="156">
        <f t="shared" si="37"/>
        <v>0</v>
      </c>
      <c r="Z40" s="219"/>
    </row>
    <row r="41" spans="1:26" x14ac:dyDescent="0.25">
      <c r="E41" s="137">
        <v>32</v>
      </c>
      <c r="F41" s="670" t="s">
        <v>863</v>
      </c>
      <c r="G41" s="671"/>
      <c r="H41" s="671"/>
      <c r="I41" s="671"/>
      <c r="J41" s="671"/>
      <c r="K41" s="671"/>
      <c r="L41" s="671"/>
      <c r="M41" s="671"/>
      <c r="N41" s="671"/>
      <c r="O41" s="672"/>
      <c r="P41" s="219"/>
      <c r="Q41" s="247"/>
      <c r="R41" s="247"/>
      <c r="S41" s="247"/>
      <c r="T41" s="219"/>
      <c r="U41" s="219"/>
      <c r="V41" s="219"/>
      <c r="W41" s="219"/>
      <c r="X41" s="247"/>
      <c r="Y41" s="247"/>
      <c r="Z41" s="219"/>
    </row>
    <row r="42" spans="1:26" x14ac:dyDescent="0.25">
      <c r="E42" s="137">
        <v>33</v>
      </c>
      <c r="F42" s="140" t="s">
        <v>860</v>
      </c>
      <c r="G42" s="135" t="s">
        <v>859</v>
      </c>
      <c r="H42" s="134">
        <f t="shared" ref="H42:K42" si="38">H43+H44+H45</f>
        <v>0</v>
      </c>
      <c r="I42" s="134">
        <f t="shared" si="38"/>
        <v>0</v>
      </c>
      <c r="J42" s="134">
        <f t="shared" si="38"/>
        <v>0</v>
      </c>
      <c r="K42" s="134">
        <f t="shared" si="38"/>
        <v>0</v>
      </c>
      <c r="L42" s="134">
        <f>L43+L44+L45</f>
        <v>49693.219999999994</v>
      </c>
      <c r="M42" s="134">
        <f t="shared" ref="M42:S42" si="39">M43+M44+M45</f>
        <v>36813.267</v>
      </c>
      <c r="N42" s="134">
        <f t="shared" si="39"/>
        <v>36713.305</v>
      </c>
      <c r="O42" s="134">
        <f t="shared" si="39"/>
        <v>123219.79199999999</v>
      </c>
      <c r="P42" s="134">
        <f t="shared" si="39"/>
        <v>0</v>
      </c>
      <c r="Q42" s="134">
        <f t="shared" si="39"/>
        <v>1269.5367799999999</v>
      </c>
      <c r="R42" s="134">
        <f t="shared" si="39"/>
        <v>0</v>
      </c>
      <c r="S42" s="134">
        <f t="shared" si="39"/>
        <v>0</v>
      </c>
      <c r="T42" s="138">
        <f t="shared" ref="T42" si="40">T43+T44+T45+T46+T47+T48+T49+T50</f>
        <v>0</v>
      </c>
      <c r="U42" s="134">
        <f>U43+U44+U45</f>
        <v>1269.5367799999999</v>
      </c>
      <c r="V42" s="217"/>
      <c r="W42" s="217"/>
      <c r="X42" s="134">
        <f>X43+X44+X45</f>
        <v>0</v>
      </c>
      <c r="Y42" s="134">
        <f>Y43+Y44+Y45</f>
        <v>0</v>
      </c>
      <c r="Z42" s="217"/>
    </row>
    <row r="43" spans="1:26" x14ac:dyDescent="0.25">
      <c r="E43" s="137">
        <v>34</v>
      </c>
      <c r="F43" s="136" t="s">
        <v>346</v>
      </c>
      <c r="G43" s="135" t="s">
        <v>858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4">
        <f>SUM(H43:L43)</f>
        <v>0</v>
      </c>
      <c r="P43" s="217"/>
      <c r="Q43" s="248">
        <f t="shared" ref="Q43:Q54" si="41">Y43</f>
        <v>0</v>
      </c>
      <c r="R43" s="138">
        <f t="shared" ref="R43:T43" si="42">R44+R45+R46+R47+R48+R49+R50+R51</f>
        <v>0</v>
      </c>
      <c r="S43" s="138">
        <f t="shared" si="42"/>
        <v>0</v>
      </c>
      <c r="T43" s="138">
        <f t="shared" si="42"/>
        <v>0</v>
      </c>
      <c r="U43" s="134"/>
      <c r="V43" s="217"/>
      <c r="W43" s="217"/>
      <c r="X43" s="139">
        <v>0</v>
      </c>
      <c r="Y43" s="139">
        <v>0</v>
      </c>
      <c r="Z43" s="217"/>
    </row>
    <row r="44" spans="1:26" x14ac:dyDescent="0.25">
      <c r="E44" s="137">
        <v>35</v>
      </c>
      <c r="F44" s="136" t="s">
        <v>342</v>
      </c>
      <c r="G44" s="135" t="s">
        <v>3</v>
      </c>
      <c r="H44" s="139">
        <v>0</v>
      </c>
      <c r="I44" s="139">
        <v>0</v>
      </c>
      <c r="J44" s="139">
        <v>0</v>
      </c>
      <c r="K44" s="139">
        <v>0</v>
      </c>
      <c r="L44" s="139">
        <v>2580</v>
      </c>
      <c r="M44" s="139">
        <v>2579.9920000000002</v>
      </c>
      <c r="N44" s="139">
        <v>2580</v>
      </c>
      <c r="O44" s="134">
        <f>SUM(H44:N44)</f>
        <v>7739.9920000000002</v>
      </c>
      <c r="P44" s="217"/>
      <c r="Q44" s="248">
        <f>S44+U44+W44+Y44</f>
        <v>1032</v>
      </c>
      <c r="R44" s="138">
        <f t="shared" ref="R44:T44" si="43">R45+R46+R47+R48+R49+R50+R51+R52</f>
        <v>0</v>
      </c>
      <c r="S44" s="138">
        <f t="shared" si="43"/>
        <v>0</v>
      </c>
      <c r="T44" s="138">
        <f t="shared" si="43"/>
        <v>0</v>
      </c>
      <c r="U44" s="134">
        <f>L44/3*1.2</f>
        <v>1032</v>
      </c>
      <c r="V44" s="217"/>
      <c r="W44" s="217"/>
      <c r="X44" s="139">
        <v>0</v>
      </c>
      <c r="Y44" s="139">
        <v>0</v>
      </c>
      <c r="Z44" s="217"/>
    </row>
    <row r="45" spans="1:26" s="388" customFormat="1" ht="31.5" x14ac:dyDescent="0.25">
      <c r="E45" s="137">
        <v>36</v>
      </c>
      <c r="F45" s="136" t="s">
        <v>338</v>
      </c>
      <c r="G45" s="135" t="s">
        <v>857</v>
      </c>
      <c r="H45" s="138">
        <v>0</v>
      </c>
      <c r="I45" s="138">
        <v>0</v>
      </c>
      <c r="J45" s="138">
        <v>0</v>
      </c>
      <c r="K45" s="138">
        <v>0</v>
      </c>
      <c r="L45" s="138">
        <v>47113.219999999994</v>
      </c>
      <c r="M45" s="138">
        <v>34233.275000000001</v>
      </c>
      <c r="N45" s="138">
        <v>34133.305</v>
      </c>
      <c r="O45" s="134">
        <f>SUM(H45:N45)</f>
        <v>115479.79999999999</v>
      </c>
      <c r="P45" s="293"/>
      <c r="Q45" s="292">
        <f>S45+U45+W45+Y45</f>
        <v>237.53677999999999</v>
      </c>
      <c r="R45" s="138">
        <f t="shared" ref="R45:T45" si="44">R46+R47+R48+R49+R50+R51+R52+R53</f>
        <v>0</v>
      </c>
      <c r="S45" s="138">
        <f t="shared" si="44"/>
        <v>0</v>
      </c>
      <c r="T45" s="138">
        <f t="shared" si="44"/>
        <v>0</v>
      </c>
      <c r="U45" s="134">
        <v>237.53677999999999</v>
      </c>
      <c r="V45" s="293"/>
      <c r="W45" s="293"/>
      <c r="X45" s="138">
        <v>0</v>
      </c>
      <c r="Y45" s="138">
        <v>0</v>
      </c>
      <c r="Z45" s="293"/>
    </row>
    <row r="46" spans="1:26" x14ac:dyDescent="0.25">
      <c r="E46" s="137">
        <v>37</v>
      </c>
      <c r="F46" s="136" t="s">
        <v>856</v>
      </c>
      <c r="G46" s="135" t="s">
        <v>855</v>
      </c>
      <c r="H46" s="138">
        <f t="shared" ref="H46:O46" si="45">H47+H48+H49+H50+H51+H52+H53+H54</f>
        <v>0</v>
      </c>
      <c r="I46" s="138">
        <f t="shared" si="45"/>
        <v>0</v>
      </c>
      <c r="J46" s="138">
        <f t="shared" si="45"/>
        <v>0</v>
      </c>
      <c r="K46" s="138">
        <f t="shared" si="45"/>
        <v>0</v>
      </c>
      <c r="L46" s="138">
        <f>L47+L48+L49+L50+L51+L52+L53+L54</f>
        <v>0</v>
      </c>
      <c r="M46" s="138">
        <f t="shared" si="45"/>
        <v>0</v>
      </c>
      <c r="N46" s="138">
        <f t="shared" si="45"/>
        <v>0</v>
      </c>
      <c r="O46" s="138">
        <f t="shared" si="45"/>
        <v>0</v>
      </c>
      <c r="P46" s="217"/>
      <c r="Q46" s="248">
        <f>Y46</f>
        <v>0</v>
      </c>
      <c r="R46" s="138">
        <f t="shared" ref="R46:U46" si="46">R47+R48+R49+R50+R51+R52+R53+R54</f>
        <v>0</v>
      </c>
      <c r="S46" s="138">
        <f t="shared" si="46"/>
        <v>0</v>
      </c>
      <c r="T46" s="138">
        <f t="shared" si="46"/>
        <v>0</v>
      </c>
      <c r="U46" s="138">
        <f t="shared" si="46"/>
        <v>0</v>
      </c>
      <c r="V46" s="217"/>
      <c r="W46" s="217"/>
      <c r="X46" s="138">
        <f t="shared" ref="X46:Y46" si="47">X47+X48+X49+X50+X51+X52+X53+X54</f>
        <v>0</v>
      </c>
      <c r="Y46" s="138">
        <f t="shared" si="47"/>
        <v>0</v>
      </c>
      <c r="Z46" s="217"/>
    </row>
    <row r="47" spans="1:26" x14ac:dyDescent="0.25">
      <c r="E47" s="137">
        <v>38</v>
      </c>
      <c r="F47" s="136" t="s">
        <v>335</v>
      </c>
      <c r="G47" s="135" t="s">
        <v>334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O47" s="134">
        <v>0</v>
      </c>
      <c r="P47" s="217"/>
      <c r="Q47" s="248">
        <f t="shared" si="41"/>
        <v>0</v>
      </c>
      <c r="R47" s="138">
        <v>0</v>
      </c>
      <c r="S47" s="138">
        <v>0</v>
      </c>
      <c r="T47" s="138">
        <v>0</v>
      </c>
      <c r="U47" s="138">
        <v>0</v>
      </c>
      <c r="V47" s="217"/>
      <c r="W47" s="217"/>
      <c r="X47" s="138">
        <v>0</v>
      </c>
      <c r="Y47" s="138">
        <v>0</v>
      </c>
      <c r="Z47" s="217"/>
    </row>
    <row r="48" spans="1:26" x14ac:dyDescent="0.25">
      <c r="E48" s="137">
        <v>39</v>
      </c>
      <c r="F48" s="136" t="s">
        <v>333</v>
      </c>
      <c r="G48" s="135" t="s">
        <v>332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4">
        <v>0</v>
      </c>
      <c r="P48" s="217"/>
      <c r="Q48" s="248">
        <f t="shared" si="41"/>
        <v>0</v>
      </c>
      <c r="R48" s="138">
        <v>0</v>
      </c>
      <c r="S48" s="138">
        <v>0</v>
      </c>
      <c r="T48" s="138">
        <v>0</v>
      </c>
      <c r="U48" s="138">
        <v>0</v>
      </c>
      <c r="V48" s="217"/>
      <c r="W48" s="217"/>
      <c r="X48" s="138">
        <v>0</v>
      </c>
      <c r="Y48" s="138">
        <v>0</v>
      </c>
      <c r="Z48" s="217"/>
    </row>
    <row r="49" spans="1:26" x14ac:dyDescent="0.25">
      <c r="E49" s="137">
        <v>40</v>
      </c>
      <c r="F49" s="136" t="s">
        <v>331</v>
      </c>
      <c r="G49" s="135" t="s">
        <v>329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4">
        <v>0</v>
      </c>
      <c r="P49" s="217"/>
      <c r="Q49" s="248">
        <f t="shared" si="41"/>
        <v>0</v>
      </c>
      <c r="R49" s="138">
        <v>0</v>
      </c>
      <c r="S49" s="138">
        <v>0</v>
      </c>
      <c r="T49" s="138">
        <v>0</v>
      </c>
      <c r="U49" s="138">
        <v>0</v>
      </c>
      <c r="V49" s="217"/>
      <c r="W49" s="217"/>
      <c r="X49" s="138">
        <v>0</v>
      </c>
      <c r="Y49" s="138">
        <v>0</v>
      </c>
      <c r="Z49" s="217"/>
    </row>
    <row r="50" spans="1:26" x14ac:dyDescent="0.25">
      <c r="E50" s="137">
        <v>41</v>
      </c>
      <c r="F50" s="136" t="s">
        <v>330</v>
      </c>
      <c r="G50" s="135" t="s">
        <v>854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4">
        <f>SUM(H50:L50)</f>
        <v>0</v>
      </c>
      <c r="P50" s="217"/>
      <c r="Q50" s="248">
        <f t="shared" si="41"/>
        <v>0</v>
      </c>
      <c r="R50" s="138">
        <v>0</v>
      </c>
      <c r="S50" s="138">
        <v>0</v>
      </c>
      <c r="T50" s="138">
        <v>0</v>
      </c>
      <c r="U50" s="138">
        <v>0</v>
      </c>
      <c r="V50" s="217"/>
      <c r="W50" s="217"/>
      <c r="X50" s="138">
        <v>0</v>
      </c>
      <c r="Y50" s="138">
        <v>0</v>
      </c>
      <c r="Z50" s="217"/>
    </row>
    <row r="51" spans="1:26" x14ac:dyDescent="0.25">
      <c r="E51" s="137">
        <v>42</v>
      </c>
      <c r="F51" s="136" t="s">
        <v>328</v>
      </c>
      <c r="G51" s="135" t="s">
        <v>853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4">
        <f>SUM(H51:L51)</f>
        <v>0</v>
      </c>
      <c r="P51" s="217"/>
      <c r="Q51" s="248">
        <f t="shared" si="41"/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217"/>
    </row>
    <row r="52" spans="1:26" x14ac:dyDescent="0.25">
      <c r="E52" s="137">
        <v>43</v>
      </c>
      <c r="F52" s="136" t="s">
        <v>327</v>
      </c>
      <c r="G52" s="135" t="s">
        <v>852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4">
        <v>0</v>
      </c>
      <c r="P52" s="217"/>
      <c r="Q52" s="248">
        <f t="shared" si="41"/>
        <v>0</v>
      </c>
      <c r="R52" s="138">
        <v>0</v>
      </c>
      <c r="S52" s="138">
        <v>0</v>
      </c>
      <c r="T52" s="138">
        <v>0</v>
      </c>
      <c r="U52" s="138">
        <v>0</v>
      </c>
      <c r="V52" s="217"/>
      <c r="W52" s="217"/>
      <c r="X52" s="138">
        <v>0</v>
      </c>
      <c r="Y52" s="138">
        <v>0</v>
      </c>
      <c r="Z52" s="217"/>
    </row>
    <row r="53" spans="1:26" x14ac:dyDescent="0.25">
      <c r="E53" s="137">
        <v>44</v>
      </c>
      <c r="F53" s="136" t="s">
        <v>325</v>
      </c>
      <c r="G53" s="135" t="s">
        <v>326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4">
        <v>0</v>
      </c>
      <c r="P53" s="217"/>
      <c r="Q53" s="248">
        <f t="shared" si="41"/>
        <v>0</v>
      </c>
      <c r="R53" s="138">
        <v>0</v>
      </c>
      <c r="S53" s="138">
        <v>0</v>
      </c>
      <c r="T53" s="138">
        <v>0</v>
      </c>
      <c r="U53" s="138">
        <v>0</v>
      </c>
      <c r="V53" s="217"/>
      <c r="W53" s="217"/>
      <c r="X53" s="138">
        <v>0</v>
      </c>
      <c r="Y53" s="138">
        <v>0</v>
      </c>
      <c r="Z53" s="217"/>
    </row>
    <row r="54" spans="1:26" x14ac:dyDescent="0.25">
      <c r="E54" s="137">
        <v>45</v>
      </c>
      <c r="F54" s="136" t="s">
        <v>851</v>
      </c>
      <c r="G54" s="135" t="s">
        <v>324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4">
        <v>0</v>
      </c>
      <c r="P54" s="217"/>
      <c r="Q54" s="248">
        <f t="shared" si="41"/>
        <v>0</v>
      </c>
      <c r="R54" s="138">
        <v>0</v>
      </c>
      <c r="S54" s="138">
        <v>0</v>
      </c>
      <c r="T54" s="138">
        <v>0</v>
      </c>
      <c r="U54" s="138">
        <v>0</v>
      </c>
      <c r="V54" s="217"/>
      <c r="W54" s="217"/>
      <c r="X54" s="138">
        <v>0</v>
      </c>
      <c r="Y54" s="138">
        <v>0</v>
      </c>
      <c r="Z54" s="217"/>
    </row>
    <row r="55" spans="1:26" ht="31.5" x14ac:dyDescent="0.25">
      <c r="A55" s="141"/>
      <c r="B55" s="141"/>
      <c r="C55" s="141"/>
      <c r="D55" s="141"/>
      <c r="E55" s="154">
        <v>46</v>
      </c>
      <c r="F55" s="155" t="s">
        <v>850</v>
      </c>
      <c r="G55" s="157" t="s">
        <v>936</v>
      </c>
      <c r="H55" s="156">
        <f t="shared" ref="H55:K55" si="48">H42+H46</f>
        <v>0</v>
      </c>
      <c r="I55" s="156">
        <f t="shared" si="48"/>
        <v>0</v>
      </c>
      <c r="J55" s="156">
        <f t="shared" si="48"/>
        <v>0</v>
      </c>
      <c r="K55" s="156">
        <f t="shared" si="48"/>
        <v>0</v>
      </c>
      <c r="L55" s="156">
        <f>L42+L46</f>
        <v>49693.219999999994</v>
      </c>
      <c r="M55" s="156">
        <f t="shared" ref="M55:Y55" si="49">M42+M46</f>
        <v>36813.267</v>
      </c>
      <c r="N55" s="156">
        <f t="shared" si="49"/>
        <v>36713.305</v>
      </c>
      <c r="O55" s="156">
        <f t="shared" si="49"/>
        <v>123219.79199999999</v>
      </c>
      <c r="P55" s="156">
        <f t="shared" si="49"/>
        <v>0</v>
      </c>
      <c r="Q55" s="156">
        <f t="shared" si="49"/>
        <v>1269.5367799999999</v>
      </c>
      <c r="R55" s="156">
        <f t="shared" si="49"/>
        <v>0</v>
      </c>
      <c r="S55" s="156">
        <f t="shared" si="49"/>
        <v>0</v>
      </c>
      <c r="T55" s="156">
        <f t="shared" si="49"/>
        <v>0</v>
      </c>
      <c r="U55" s="156">
        <f t="shared" si="49"/>
        <v>1269.5367799999999</v>
      </c>
      <c r="V55" s="156">
        <f t="shared" si="49"/>
        <v>0</v>
      </c>
      <c r="W55" s="156">
        <f t="shared" si="49"/>
        <v>0</v>
      </c>
      <c r="X55" s="156">
        <f t="shared" si="49"/>
        <v>0</v>
      </c>
      <c r="Y55" s="156">
        <f t="shared" si="49"/>
        <v>0</v>
      </c>
      <c r="Z55" s="219"/>
    </row>
    <row r="56" spans="1:26" x14ac:dyDescent="0.25">
      <c r="E56" s="137">
        <v>47</v>
      </c>
      <c r="F56" s="670" t="s">
        <v>862</v>
      </c>
      <c r="G56" s="671"/>
      <c r="H56" s="671"/>
      <c r="I56" s="671"/>
      <c r="J56" s="671"/>
      <c r="K56" s="671"/>
      <c r="L56" s="671"/>
      <c r="M56" s="671"/>
      <c r="N56" s="671"/>
      <c r="O56" s="672"/>
      <c r="P56" s="219"/>
      <c r="Q56" s="247"/>
      <c r="R56" s="247"/>
      <c r="S56" s="247"/>
      <c r="T56" s="219"/>
      <c r="U56" s="219"/>
      <c r="V56" s="219"/>
      <c r="W56" s="219"/>
      <c r="X56" s="247"/>
      <c r="Y56" s="247"/>
      <c r="Z56" s="219"/>
    </row>
    <row r="57" spans="1:26" x14ac:dyDescent="0.25">
      <c r="E57" s="137">
        <v>48</v>
      </c>
      <c r="F57" s="140" t="s">
        <v>860</v>
      </c>
      <c r="G57" s="135" t="s">
        <v>859</v>
      </c>
      <c r="H57" s="134">
        <f t="shared" ref="H57:S57" si="50">H58+H59+H60</f>
        <v>0</v>
      </c>
      <c r="I57" s="134">
        <f t="shared" si="50"/>
        <v>0</v>
      </c>
      <c r="J57" s="134">
        <f t="shared" si="50"/>
        <v>0</v>
      </c>
      <c r="K57" s="134">
        <f t="shared" si="50"/>
        <v>0</v>
      </c>
      <c r="L57" s="134">
        <f t="shared" si="50"/>
        <v>58315.663333333338</v>
      </c>
      <c r="M57" s="134">
        <f t="shared" si="50"/>
        <v>21497.718333333334</v>
      </c>
      <c r="N57" s="134">
        <f t="shared" si="50"/>
        <v>21497.713333333333</v>
      </c>
      <c r="O57" s="134">
        <f t="shared" si="50"/>
        <v>101311.095</v>
      </c>
      <c r="P57" s="134">
        <f t="shared" si="50"/>
        <v>0</v>
      </c>
      <c r="Q57" s="134">
        <f t="shared" si="50"/>
        <v>13132.283213333332</v>
      </c>
      <c r="R57" s="134">
        <f t="shared" si="50"/>
        <v>0</v>
      </c>
      <c r="S57" s="134">
        <f t="shared" si="50"/>
        <v>3482.9962099999998</v>
      </c>
      <c r="T57" s="248">
        <f t="shared" ref="T57:T61" si="51">AB57</f>
        <v>0</v>
      </c>
      <c r="U57" s="134">
        <f>U58+U59+U60</f>
        <v>9649.2870033333329</v>
      </c>
      <c r="V57" s="217"/>
      <c r="W57" s="217"/>
      <c r="X57" s="134">
        <f>X58+X59+X60</f>
        <v>0</v>
      </c>
      <c r="Y57" s="134">
        <f>Y58+Y59+Y60</f>
        <v>0</v>
      </c>
      <c r="Z57" s="217"/>
    </row>
    <row r="58" spans="1:26" x14ac:dyDescent="0.25">
      <c r="E58" s="137">
        <v>49</v>
      </c>
      <c r="F58" s="136" t="s">
        <v>346</v>
      </c>
      <c r="G58" s="135" t="s">
        <v>858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4">
        <f>SUM(H58:N58)</f>
        <v>0</v>
      </c>
      <c r="P58" s="217"/>
      <c r="Q58" s="248">
        <f t="shared" ref="Q58:Q69" si="52">Y58</f>
        <v>0</v>
      </c>
      <c r="R58" s="248">
        <f t="shared" ref="R58" si="53">Z58</f>
        <v>0</v>
      </c>
      <c r="S58" s="248">
        <f t="shared" ref="S58" si="54">AA58</f>
        <v>0</v>
      </c>
      <c r="T58" s="248">
        <f t="shared" si="51"/>
        <v>0</v>
      </c>
      <c r="U58" s="248">
        <f t="shared" ref="U58" si="55">AC58</f>
        <v>0</v>
      </c>
      <c r="V58" s="217"/>
      <c r="W58" s="217"/>
      <c r="X58" s="139">
        <v>0</v>
      </c>
      <c r="Y58" s="139">
        <v>0</v>
      </c>
      <c r="Z58" s="217"/>
    </row>
    <row r="59" spans="1:26" x14ac:dyDescent="0.25">
      <c r="E59" s="137">
        <v>50</v>
      </c>
      <c r="F59" s="136" t="s">
        <v>342</v>
      </c>
      <c r="G59" s="135" t="s">
        <v>3</v>
      </c>
      <c r="H59" s="139">
        <v>0</v>
      </c>
      <c r="I59" s="139">
        <v>0</v>
      </c>
      <c r="J59" s="139">
        <v>0</v>
      </c>
      <c r="K59" s="139">
        <v>0</v>
      </c>
      <c r="L59" s="139">
        <v>1145.6033333333332</v>
      </c>
      <c r="M59" s="139">
        <v>1145.6033333333332</v>
      </c>
      <c r="N59" s="139">
        <v>1145.6033333333332</v>
      </c>
      <c r="O59" s="134">
        <f>SUM(H59:N59)</f>
        <v>3436.8099999999995</v>
      </c>
      <c r="P59" s="217"/>
      <c r="Q59" s="248">
        <f>S59+U59+W59+Y59</f>
        <v>458.24133333333327</v>
      </c>
      <c r="R59" s="248">
        <f t="shared" ref="R59" si="56">Z59</f>
        <v>0</v>
      </c>
      <c r="S59" s="248">
        <f t="shared" ref="S59" si="57">AA59</f>
        <v>0</v>
      </c>
      <c r="T59" s="248">
        <f t="shared" si="51"/>
        <v>0</v>
      </c>
      <c r="U59" s="134">
        <f>L59/3*1.2</f>
        <v>458.24133333333327</v>
      </c>
      <c r="V59" s="217"/>
      <c r="W59" s="217"/>
      <c r="X59" s="139">
        <v>0</v>
      </c>
      <c r="Y59" s="139">
        <v>0</v>
      </c>
      <c r="Z59" s="217"/>
    </row>
    <row r="60" spans="1:26" s="388" customFormat="1" ht="31.5" x14ac:dyDescent="0.25">
      <c r="E60" s="137">
        <v>51</v>
      </c>
      <c r="F60" s="136" t="s">
        <v>338</v>
      </c>
      <c r="G60" s="135" t="s">
        <v>857</v>
      </c>
      <c r="H60" s="138">
        <v>0</v>
      </c>
      <c r="I60" s="138">
        <v>0</v>
      </c>
      <c r="J60" s="138">
        <v>0</v>
      </c>
      <c r="K60" s="138">
        <v>0</v>
      </c>
      <c r="L60" s="138">
        <v>57170.060000000005</v>
      </c>
      <c r="M60" s="138">
        <v>20352.115000000002</v>
      </c>
      <c r="N60" s="138">
        <v>20352.11</v>
      </c>
      <c r="O60" s="134">
        <f>SUM(H60:N60)</f>
        <v>97874.285000000003</v>
      </c>
      <c r="P60" s="293"/>
      <c r="Q60" s="292">
        <f>S60+U60+W60+Y60</f>
        <v>12674.041879999999</v>
      </c>
      <c r="R60" s="389"/>
      <c r="S60" s="134">
        <v>3482.9962099999998</v>
      </c>
      <c r="T60" s="248">
        <f t="shared" si="51"/>
        <v>0</v>
      </c>
      <c r="U60" s="134">
        <v>9191.0456699999995</v>
      </c>
      <c r="V60" s="293"/>
      <c r="W60" s="293"/>
      <c r="X60" s="138">
        <v>0</v>
      </c>
      <c r="Y60" s="138">
        <v>0</v>
      </c>
      <c r="Z60" s="293"/>
    </row>
    <row r="61" spans="1:26" x14ac:dyDescent="0.25">
      <c r="E61" s="137">
        <v>52</v>
      </c>
      <c r="F61" s="136" t="s">
        <v>856</v>
      </c>
      <c r="G61" s="135" t="s">
        <v>855</v>
      </c>
      <c r="H61" s="138">
        <f t="shared" ref="H61:U61" si="58">H62+H63+H64+H65+H66+H67+H68+H69</f>
        <v>0</v>
      </c>
      <c r="I61" s="138">
        <f t="shared" si="58"/>
        <v>0</v>
      </c>
      <c r="J61" s="138">
        <f t="shared" si="58"/>
        <v>0</v>
      </c>
      <c r="K61" s="138">
        <f t="shared" si="58"/>
        <v>0</v>
      </c>
      <c r="L61" s="138">
        <f t="shared" si="58"/>
        <v>424084.65600000002</v>
      </c>
      <c r="M61" s="138">
        <f t="shared" si="58"/>
        <v>698728.05</v>
      </c>
      <c r="N61" s="138">
        <f t="shared" si="58"/>
        <v>0</v>
      </c>
      <c r="O61" s="138">
        <f t="shared" si="58"/>
        <v>1122812.706</v>
      </c>
      <c r="P61" s="138">
        <f t="shared" si="58"/>
        <v>0</v>
      </c>
      <c r="Q61" s="138">
        <f t="shared" si="58"/>
        <v>0</v>
      </c>
      <c r="R61" s="138">
        <f t="shared" si="58"/>
        <v>0</v>
      </c>
      <c r="S61" s="138">
        <f t="shared" si="58"/>
        <v>0</v>
      </c>
      <c r="T61" s="248">
        <f t="shared" si="51"/>
        <v>0</v>
      </c>
      <c r="U61" s="138">
        <f t="shared" si="58"/>
        <v>0</v>
      </c>
      <c r="V61" s="217"/>
      <c r="W61" s="217"/>
      <c r="X61" s="138">
        <f t="shared" ref="X61:Y61" si="59">X62+X63+X64+X65+X66+X67+X68+X69</f>
        <v>0</v>
      </c>
      <c r="Y61" s="138">
        <f t="shared" si="59"/>
        <v>0</v>
      </c>
      <c r="Z61" s="217"/>
    </row>
    <row r="62" spans="1:26" x14ac:dyDescent="0.25">
      <c r="E62" s="137">
        <v>53</v>
      </c>
      <c r="F62" s="136" t="s">
        <v>335</v>
      </c>
      <c r="G62" s="135" t="s">
        <v>334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4">
        <v>0</v>
      </c>
      <c r="P62" s="217"/>
      <c r="Q62" s="248">
        <f t="shared" si="52"/>
        <v>0</v>
      </c>
      <c r="R62" s="248">
        <f t="shared" ref="R62:R69" si="60">Z62</f>
        <v>0</v>
      </c>
      <c r="S62" s="248">
        <f t="shared" ref="S62:S69" si="61">AA62</f>
        <v>0</v>
      </c>
      <c r="T62" s="248">
        <f t="shared" ref="T62:T69" si="62">AB62</f>
        <v>0</v>
      </c>
      <c r="U62" s="248">
        <f t="shared" ref="U62:U69" si="63">AC62</f>
        <v>0</v>
      </c>
      <c r="V62" s="248">
        <f t="shared" ref="V62:V69" si="64">AD62</f>
        <v>0</v>
      </c>
      <c r="W62" s="248">
        <f t="shared" ref="W62:W69" si="65">AE62</f>
        <v>0</v>
      </c>
      <c r="X62" s="248">
        <f t="shared" ref="X62:X69" si="66">AF62</f>
        <v>0</v>
      </c>
      <c r="Y62" s="248">
        <f t="shared" ref="Y62:Y69" si="67">AG62</f>
        <v>0</v>
      </c>
      <c r="Z62" s="217"/>
    </row>
    <row r="63" spans="1:26" x14ac:dyDescent="0.25">
      <c r="E63" s="137">
        <v>54</v>
      </c>
      <c r="F63" s="136" t="s">
        <v>333</v>
      </c>
      <c r="G63" s="135" t="s">
        <v>332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4">
        <v>0</v>
      </c>
      <c r="P63" s="217"/>
      <c r="Q63" s="248">
        <f t="shared" si="52"/>
        <v>0</v>
      </c>
      <c r="R63" s="248">
        <f t="shared" si="60"/>
        <v>0</v>
      </c>
      <c r="S63" s="248">
        <f t="shared" si="61"/>
        <v>0</v>
      </c>
      <c r="T63" s="248">
        <f t="shared" si="62"/>
        <v>0</v>
      </c>
      <c r="U63" s="248">
        <f t="shared" si="63"/>
        <v>0</v>
      </c>
      <c r="V63" s="248">
        <f t="shared" si="64"/>
        <v>0</v>
      </c>
      <c r="W63" s="248">
        <f t="shared" si="65"/>
        <v>0</v>
      </c>
      <c r="X63" s="248">
        <f t="shared" si="66"/>
        <v>0</v>
      </c>
      <c r="Y63" s="248">
        <f t="shared" si="67"/>
        <v>0</v>
      </c>
      <c r="Z63" s="217"/>
    </row>
    <row r="64" spans="1:26" x14ac:dyDescent="0.25">
      <c r="E64" s="137">
        <v>55</v>
      </c>
      <c r="F64" s="136" t="s">
        <v>331</v>
      </c>
      <c r="G64" s="135" t="s">
        <v>329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4">
        <v>0</v>
      </c>
      <c r="P64" s="217"/>
      <c r="Q64" s="248">
        <f t="shared" si="52"/>
        <v>0</v>
      </c>
      <c r="R64" s="248">
        <f t="shared" si="60"/>
        <v>0</v>
      </c>
      <c r="S64" s="248">
        <f t="shared" si="61"/>
        <v>0</v>
      </c>
      <c r="T64" s="248">
        <f t="shared" si="62"/>
        <v>0</v>
      </c>
      <c r="U64" s="248">
        <f t="shared" si="63"/>
        <v>0</v>
      </c>
      <c r="V64" s="248">
        <f t="shared" si="64"/>
        <v>0</v>
      </c>
      <c r="W64" s="248">
        <f t="shared" si="65"/>
        <v>0</v>
      </c>
      <c r="X64" s="248">
        <f t="shared" si="66"/>
        <v>0</v>
      </c>
      <c r="Y64" s="248">
        <f t="shared" si="67"/>
        <v>0</v>
      </c>
      <c r="Z64" s="217"/>
    </row>
    <row r="65" spans="1:26" x14ac:dyDescent="0.25">
      <c r="E65" s="137">
        <v>56</v>
      </c>
      <c r="F65" s="136" t="s">
        <v>330</v>
      </c>
      <c r="G65" s="135" t="s">
        <v>854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4">
        <f>SUM(H65:L65)</f>
        <v>0</v>
      </c>
      <c r="P65" s="217"/>
      <c r="Q65" s="248">
        <f t="shared" si="52"/>
        <v>0</v>
      </c>
      <c r="R65" s="248">
        <f t="shared" si="60"/>
        <v>0</v>
      </c>
      <c r="S65" s="248">
        <f t="shared" si="61"/>
        <v>0</v>
      </c>
      <c r="T65" s="248">
        <f t="shared" si="62"/>
        <v>0</v>
      </c>
      <c r="U65" s="248">
        <f t="shared" si="63"/>
        <v>0</v>
      </c>
      <c r="V65" s="248">
        <f t="shared" si="64"/>
        <v>0</v>
      </c>
      <c r="W65" s="248">
        <f t="shared" si="65"/>
        <v>0</v>
      </c>
      <c r="X65" s="248">
        <f t="shared" si="66"/>
        <v>0</v>
      </c>
      <c r="Y65" s="248">
        <f t="shared" si="67"/>
        <v>0</v>
      </c>
      <c r="Z65" s="217"/>
    </row>
    <row r="66" spans="1:26" x14ac:dyDescent="0.25">
      <c r="E66" s="137">
        <v>57</v>
      </c>
      <c r="F66" s="136" t="s">
        <v>328</v>
      </c>
      <c r="G66" s="135" t="s">
        <v>853</v>
      </c>
      <c r="H66" s="138">
        <v>0</v>
      </c>
      <c r="I66" s="138">
        <v>0</v>
      </c>
      <c r="J66" s="138">
        <v>0</v>
      </c>
      <c r="K66" s="138">
        <v>0</v>
      </c>
      <c r="L66" s="138">
        <v>424084.65600000002</v>
      </c>
      <c r="M66" s="138">
        <v>698728.05</v>
      </c>
      <c r="N66" s="138">
        <v>0</v>
      </c>
      <c r="O66" s="134">
        <f>SUM(H66:N66)</f>
        <v>1122812.706</v>
      </c>
      <c r="P66" s="217"/>
      <c r="Q66" s="248">
        <f t="shared" si="52"/>
        <v>0</v>
      </c>
      <c r="R66" s="248">
        <f t="shared" si="60"/>
        <v>0</v>
      </c>
      <c r="S66" s="248">
        <f t="shared" si="61"/>
        <v>0</v>
      </c>
      <c r="T66" s="248">
        <f t="shared" si="62"/>
        <v>0</v>
      </c>
      <c r="U66" s="248">
        <f t="shared" si="63"/>
        <v>0</v>
      </c>
      <c r="V66" s="248">
        <f t="shared" si="64"/>
        <v>0</v>
      </c>
      <c r="W66" s="248">
        <f t="shared" si="65"/>
        <v>0</v>
      </c>
      <c r="X66" s="248">
        <f t="shared" si="66"/>
        <v>0</v>
      </c>
      <c r="Y66" s="248">
        <f t="shared" si="67"/>
        <v>0</v>
      </c>
      <c r="Z66" s="217"/>
    </row>
    <row r="67" spans="1:26" x14ac:dyDescent="0.25">
      <c r="E67" s="137">
        <v>58</v>
      </c>
      <c r="F67" s="136" t="s">
        <v>327</v>
      </c>
      <c r="G67" s="135" t="s">
        <v>852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4">
        <v>0</v>
      </c>
      <c r="P67" s="217"/>
      <c r="Q67" s="248">
        <f t="shared" si="52"/>
        <v>0</v>
      </c>
      <c r="R67" s="248">
        <f t="shared" si="60"/>
        <v>0</v>
      </c>
      <c r="S67" s="248">
        <f t="shared" si="61"/>
        <v>0</v>
      </c>
      <c r="T67" s="248">
        <f t="shared" si="62"/>
        <v>0</v>
      </c>
      <c r="U67" s="248">
        <f t="shared" si="63"/>
        <v>0</v>
      </c>
      <c r="V67" s="248">
        <f t="shared" si="64"/>
        <v>0</v>
      </c>
      <c r="W67" s="248">
        <f t="shared" si="65"/>
        <v>0</v>
      </c>
      <c r="X67" s="248">
        <f t="shared" si="66"/>
        <v>0</v>
      </c>
      <c r="Y67" s="248">
        <f t="shared" si="67"/>
        <v>0</v>
      </c>
      <c r="Z67" s="217"/>
    </row>
    <row r="68" spans="1:26" x14ac:dyDescent="0.25">
      <c r="E68" s="137">
        <v>59</v>
      </c>
      <c r="F68" s="136" t="s">
        <v>325</v>
      </c>
      <c r="G68" s="135" t="s">
        <v>326</v>
      </c>
      <c r="H68" s="138">
        <v>0</v>
      </c>
      <c r="I68" s="138">
        <v>0</v>
      </c>
      <c r="J68" s="138">
        <v>0</v>
      </c>
      <c r="K68" s="138">
        <v>0</v>
      </c>
      <c r="L68" s="138">
        <v>0</v>
      </c>
      <c r="M68" s="138">
        <v>0</v>
      </c>
      <c r="N68" s="138">
        <v>0</v>
      </c>
      <c r="O68" s="134">
        <v>0</v>
      </c>
      <c r="P68" s="217"/>
      <c r="Q68" s="248">
        <f t="shared" si="52"/>
        <v>0</v>
      </c>
      <c r="R68" s="248">
        <f t="shared" si="60"/>
        <v>0</v>
      </c>
      <c r="S68" s="248">
        <f t="shared" si="61"/>
        <v>0</v>
      </c>
      <c r="T68" s="248">
        <f t="shared" si="62"/>
        <v>0</v>
      </c>
      <c r="U68" s="248">
        <f t="shared" si="63"/>
        <v>0</v>
      </c>
      <c r="V68" s="248">
        <f t="shared" si="64"/>
        <v>0</v>
      </c>
      <c r="W68" s="248">
        <f t="shared" si="65"/>
        <v>0</v>
      </c>
      <c r="X68" s="248">
        <f t="shared" si="66"/>
        <v>0</v>
      </c>
      <c r="Y68" s="248">
        <f t="shared" si="67"/>
        <v>0</v>
      </c>
      <c r="Z68" s="217"/>
    </row>
    <row r="69" spans="1:26" x14ac:dyDescent="0.25">
      <c r="E69" s="137">
        <v>60</v>
      </c>
      <c r="F69" s="136" t="s">
        <v>851</v>
      </c>
      <c r="G69" s="135" t="s">
        <v>324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4">
        <v>0</v>
      </c>
      <c r="P69" s="217"/>
      <c r="Q69" s="248">
        <f t="shared" si="52"/>
        <v>0</v>
      </c>
      <c r="R69" s="248">
        <f t="shared" si="60"/>
        <v>0</v>
      </c>
      <c r="S69" s="248">
        <f t="shared" si="61"/>
        <v>0</v>
      </c>
      <c r="T69" s="248">
        <f t="shared" si="62"/>
        <v>0</v>
      </c>
      <c r="U69" s="248">
        <f t="shared" si="63"/>
        <v>0</v>
      </c>
      <c r="V69" s="248">
        <f t="shared" si="64"/>
        <v>0</v>
      </c>
      <c r="W69" s="248">
        <f t="shared" si="65"/>
        <v>0</v>
      </c>
      <c r="X69" s="248">
        <f t="shared" si="66"/>
        <v>0</v>
      </c>
      <c r="Y69" s="248">
        <f t="shared" si="67"/>
        <v>0</v>
      </c>
      <c r="Z69" s="217"/>
    </row>
    <row r="70" spans="1:26" ht="31.5" x14ac:dyDescent="0.25">
      <c r="A70" s="141"/>
      <c r="B70" s="141"/>
      <c r="C70" s="141"/>
      <c r="D70" s="141"/>
      <c r="E70" s="154">
        <v>61</v>
      </c>
      <c r="F70" s="155" t="s">
        <v>850</v>
      </c>
      <c r="G70" s="157" t="s">
        <v>937</v>
      </c>
      <c r="H70" s="156">
        <f t="shared" ref="H70:Y70" si="68">H57+H61</f>
        <v>0</v>
      </c>
      <c r="I70" s="156">
        <f t="shared" si="68"/>
        <v>0</v>
      </c>
      <c r="J70" s="156">
        <f t="shared" si="68"/>
        <v>0</v>
      </c>
      <c r="K70" s="156">
        <f t="shared" si="68"/>
        <v>0</v>
      </c>
      <c r="L70" s="156">
        <f t="shared" si="68"/>
        <v>482400.31933333335</v>
      </c>
      <c r="M70" s="156">
        <f t="shared" si="68"/>
        <v>720225.76833333343</v>
      </c>
      <c r="N70" s="156">
        <f t="shared" si="68"/>
        <v>21497.713333333333</v>
      </c>
      <c r="O70" s="156">
        <f t="shared" si="68"/>
        <v>1224123.801</v>
      </c>
      <c r="P70" s="156">
        <f t="shared" si="68"/>
        <v>0</v>
      </c>
      <c r="Q70" s="156">
        <f t="shared" si="68"/>
        <v>13132.283213333332</v>
      </c>
      <c r="R70" s="156">
        <f t="shared" si="68"/>
        <v>0</v>
      </c>
      <c r="S70" s="156">
        <f t="shared" si="68"/>
        <v>3482.9962099999998</v>
      </c>
      <c r="T70" s="156">
        <f t="shared" si="68"/>
        <v>0</v>
      </c>
      <c r="U70" s="156">
        <f t="shared" si="68"/>
        <v>9649.2870033333329</v>
      </c>
      <c r="V70" s="156">
        <f t="shared" si="68"/>
        <v>0</v>
      </c>
      <c r="W70" s="156">
        <f t="shared" si="68"/>
        <v>0</v>
      </c>
      <c r="X70" s="156">
        <f t="shared" si="68"/>
        <v>0</v>
      </c>
      <c r="Y70" s="156">
        <f t="shared" si="68"/>
        <v>0</v>
      </c>
      <c r="Z70" s="219"/>
    </row>
    <row r="71" spans="1:26" x14ac:dyDescent="0.25">
      <c r="E71" s="137">
        <v>62</v>
      </c>
      <c r="F71" s="670" t="s">
        <v>861</v>
      </c>
      <c r="G71" s="671"/>
      <c r="H71" s="671"/>
      <c r="I71" s="671"/>
      <c r="J71" s="671"/>
      <c r="K71" s="671"/>
      <c r="L71" s="671"/>
      <c r="M71" s="671"/>
      <c r="N71" s="671"/>
      <c r="O71" s="672"/>
      <c r="P71" s="219"/>
      <c r="Q71" s="247"/>
      <c r="R71" s="247"/>
      <c r="S71" s="247"/>
      <c r="T71" s="219"/>
      <c r="U71" s="219"/>
      <c r="V71" s="219"/>
      <c r="W71" s="219"/>
      <c r="X71" s="247"/>
      <c r="Y71" s="247"/>
      <c r="Z71" s="219"/>
    </row>
    <row r="72" spans="1:26" x14ac:dyDescent="0.25">
      <c r="E72" s="137">
        <v>63</v>
      </c>
      <c r="F72" s="140" t="s">
        <v>860</v>
      </c>
      <c r="G72" s="135" t="s">
        <v>859</v>
      </c>
      <c r="H72" s="134">
        <f t="shared" ref="H72:K72" si="69">H73+H74+H75</f>
        <v>0</v>
      </c>
      <c r="I72" s="134">
        <f t="shared" si="69"/>
        <v>0</v>
      </c>
      <c r="J72" s="134">
        <f t="shared" si="69"/>
        <v>0</v>
      </c>
      <c r="K72" s="134">
        <f t="shared" si="69"/>
        <v>0</v>
      </c>
      <c r="L72" s="134">
        <f>L73+L74+L75</f>
        <v>1951.4749999999999</v>
      </c>
      <c r="M72" s="134">
        <f t="shared" ref="M72:S72" si="70">M73+M74+M75</f>
        <v>5612.1100000000006</v>
      </c>
      <c r="N72" s="134">
        <f t="shared" si="70"/>
        <v>5612.1100000000006</v>
      </c>
      <c r="O72" s="134">
        <f t="shared" si="70"/>
        <v>13175.695</v>
      </c>
      <c r="P72" s="134">
        <f t="shared" si="70"/>
        <v>0</v>
      </c>
      <c r="Q72" s="134">
        <f t="shared" si="70"/>
        <v>696.48757999999998</v>
      </c>
      <c r="R72" s="134">
        <f t="shared" si="70"/>
        <v>0</v>
      </c>
      <c r="S72" s="134">
        <f t="shared" si="70"/>
        <v>203.50697</v>
      </c>
      <c r="T72" s="248">
        <f t="shared" ref="T72:T76" si="71">AB72</f>
        <v>0</v>
      </c>
      <c r="U72" s="134">
        <f>U73+U74+U75</f>
        <v>492.98061000000001</v>
      </c>
      <c r="V72" s="217"/>
      <c r="W72" s="217"/>
      <c r="X72" s="134">
        <f>X73+X74+X75</f>
        <v>0</v>
      </c>
      <c r="Y72" s="134">
        <f>Y73+Y74+Y75</f>
        <v>0</v>
      </c>
      <c r="Z72" s="217"/>
    </row>
    <row r="73" spans="1:26" x14ac:dyDescent="0.25">
      <c r="E73" s="137">
        <v>64</v>
      </c>
      <c r="F73" s="136" t="s">
        <v>346</v>
      </c>
      <c r="G73" s="135" t="s">
        <v>858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4">
        <f>SUM(H73:L73)</f>
        <v>0</v>
      </c>
      <c r="P73" s="217"/>
      <c r="Q73" s="248">
        <f t="shared" ref="Q73:Q84" si="72">Y73</f>
        <v>0</v>
      </c>
      <c r="R73" s="248">
        <f t="shared" ref="R73" si="73">Z73</f>
        <v>0</v>
      </c>
      <c r="S73" s="248">
        <f t="shared" ref="S73" si="74">AA73</f>
        <v>0</v>
      </c>
      <c r="T73" s="248">
        <f t="shared" si="71"/>
        <v>0</v>
      </c>
      <c r="U73" s="248">
        <f t="shared" ref="U73" si="75">AC73</f>
        <v>0</v>
      </c>
      <c r="V73" s="217"/>
      <c r="W73" s="217"/>
      <c r="X73" s="139">
        <v>0</v>
      </c>
      <c r="Y73" s="139">
        <v>0</v>
      </c>
      <c r="Z73" s="217"/>
    </row>
    <row r="74" spans="1:26" x14ac:dyDescent="0.25">
      <c r="E74" s="137">
        <v>65</v>
      </c>
      <c r="F74" s="136" t="s">
        <v>342</v>
      </c>
      <c r="G74" s="135" t="s">
        <v>3</v>
      </c>
      <c r="H74" s="139">
        <v>0</v>
      </c>
      <c r="I74" s="139">
        <v>0</v>
      </c>
      <c r="J74" s="139">
        <v>0</v>
      </c>
      <c r="K74" s="139">
        <v>0</v>
      </c>
      <c r="L74" s="139">
        <v>1.4750000000000001</v>
      </c>
      <c r="M74" s="139">
        <v>1.4750000000000001</v>
      </c>
      <c r="N74" s="139">
        <v>1.4750000000000001</v>
      </c>
      <c r="O74" s="134">
        <f>SUM(H74:N74)</f>
        <v>4.4250000000000007</v>
      </c>
      <c r="P74" s="217"/>
      <c r="Q74" s="248">
        <f>S74+U74+W74+Y74</f>
        <v>0.81125000000000003</v>
      </c>
      <c r="R74" s="369"/>
      <c r="S74" s="395">
        <f>L74/4</f>
        <v>0.36875000000000002</v>
      </c>
      <c r="T74" s="248">
        <f t="shared" si="71"/>
        <v>0</v>
      </c>
      <c r="U74" s="134">
        <f>L74/4*1.2</f>
        <v>0.4425</v>
      </c>
      <c r="V74" s="217"/>
      <c r="W74" s="217"/>
      <c r="X74" s="139">
        <v>0</v>
      </c>
      <c r="Y74" s="139">
        <v>0</v>
      </c>
      <c r="Z74" s="217"/>
    </row>
    <row r="75" spans="1:26" s="388" customFormat="1" ht="34.5" customHeight="1" x14ac:dyDescent="0.25">
      <c r="E75" s="137">
        <v>66</v>
      </c>
      <c r="F75" s="136" t="s">
        <v>338</v>
      </c>
      <c r="G75" s="135" t="s">
        <v>857</v>
      </c>
      <c r="H75" s="138">
        <v>0</v>
      </c>
      <c r="I75" s="138">
        <v>0</v>
      </c>
      <c r="J75" s="138">
        <v>0</v>
      </c>
      <c r="K75" s="138">
        <v>0</v>
      </c>
      <c r="L75" s="138">
        <v>1950</v>
      </c>
      <c r="M75" s="138">
        <v>5610.6350000000002</v>
      </c>
      <c r="N75" s="138">
        <v>5610.6350000000002</v>
      </c>
      <c r="O75" s="134">
        <f>SUM(H75:N75)</f>
        <v>13171.27</v>
      </c>
      <c r="P75" s="293"/>
      <c r="Q75" s="292">
        <f>S75+U75+W75+Y75</f>
        <v>695.67633000000001</v>
      </c>
      <c r="R75" s="389"/>
      <c r="S75" s="292">
        <v>203.13821999999999</v>
      </c>
      <c r="T75" s="292">
        <f t="shared" si="71"/>
        <v>0</v>
      </c>
      <c r="U75" s="134">
        <v>492.53811000000002</v>
      </c>
      <c r="V75" s="293"/>
      <c r="W75" s="293"/>
      <c r="X75" s="138">
        <v>0</v>
      </c>
      <c r="Y75" s="138">
        <v>0</v>
      </c>
      <c r="Z75" s="293"/>
    </row>
    <row r="76" spans="1:26" x14ac:dyDescent="0.25">
      <c r="E76" s="137">
        <v>67</v>
      </c>
      <c r="F76" s="136" t="s">
        <v>856</v>
      </c>
      <c r="G76" s="135" t="s">
        <v>855</v>
      </c>
      <c r="H76" s="138">
        <f t="shared" ref="H76:O76" si="76">H77+H78+H79+H80+H81+H82+H83+H84</f>
        <v>0</v>
      </c>
      <c r="I76" s="138">
        <f t="shared" si="76"/>
        <v>0</v>
      </c>
      <c r="J76" s="138">
        <f t="shared" si="76"/>
        <v>0</v>
      </c>
      <c r="K76" s="138">
        <f t="shared" si="76"/>
        <v>0</v>
      </c>
      <c r="L76" s="138">
        <f t="shared" si="76"/>
        <v>0</v>
      </c>
      <c r="M76" s="138">
        <f t="shared" si="76"/>
        <v>0</v>
      </c>
      <c r="N76" s="138">
        <f t="shared" si="76"/>
        <v>0</v>
      </c>
      <c r="O76" s="138">
        <f t="shared" si="76"/>
        <v>0</v>
      </c>
      <c r="P76" s="217"/>
      <c r="Q76" s="248">
        <f t="shared" si="72"/>
        <v>0</v>
      </c>
      <c r="R76" s="138">
        <f t="shared" ref="R76:U76" si="77">R77+R78+R79+R80+R81+R82+R83+R84</f>
        <v>0</v>
      </c>
      <c r="S76" s="138">
        <f t="shared" si="77"/>
        <v>0</v>
      </c>
      <c r="T76" s="248">
        <f t="shared" si="71"/>
        <v>0</v>
      </c>
      <c r="U76" s="138">
        <f t="shared" si="77"/>
        <v>0</v>
      </c>
      <c r="V76" s="217"/>
      <c r="W76" s="248">
        <f t="shared" ref="W76:W84" si="78">AE76</f>
        <v>0</v>
      </c>
      <c r="X76" s="138">
        <f t="shared" ref="X76:Y76" si="79">X77+X78+X79+X80+X81+X82+X83+X84</f>
        <v>0</v>
      </c>
      <c r="Y76" s="138">
        <f t="shared" si="79"/>
        <v>0</v>
      </c>
      <c r="Z76" s="217"/>
    </row>
    <row r="77" spans="1:26" x14ac:dyDescent="0.25">
      <c r="E77" s="137">
        <v>68</v>
      </c>
      <c r="F77" s="136" t="s">
        <v>335</v>
      </c>
      <c r="G77" s="135" t="s">
        <v>334</v>
      </c>
      <c r="H77" s="138">
        <v>0</v>
      </c>
      <c r="I77" s="138">
        <v>0</v>
      </c>
      <c r="J77" s="138">
        <v>0</v>
      </c>
      <c r="K77" s="138">
        <v>0</v>
      </c>
      <c r="L77" s="138">
        <v>0</v>
      </c>
      <c r="M77" s="138">
        <v>0</v>
      </c>
      <c r="N77" s="138">
        <v>0</v>
      </c>
      <c r="O77" s="134">
        <v>0</v>
      </c>
      <c r="P77" s="217"/>
      <c r="Q77" s="248">
        <f t="shared" si="72"/>
        <v>0</v>
      </c>
      <c r="R77" s="138">
        <v>0</v>
      </c>
      <c r="S77" s="138">
        <v>0</v>
      </c>
      <c r="T77" s="138">
        <v>0</v>
      </c>
      <c r="U77" s="134">
        <v>0</v>
      </c>
      <c r="V77" s="217"/>
      <c r="W77" s="248">
        <f t="shared" si="78"/>
        <v>0</v>
      </c>
      <c r="X77" s="138">
        <v>0</v>
      </c>
      <c r="Y77" s="138">
        <v>0</v>
      </c>
      <c r="Z77" s="217"/>
    </row>
    <row r="78" spans="1:26" x14ac:dyDescent="0.25">
      <c r="E78" s="137">
        <v>69</v>
      </c>
      <c r="F78" s="136" t="s">
        <v>333</v>
      </c>
      <c r="G78" s="135" t="s">
        <v>332</v>
      </c>
      <c r="H78" s="138">
        <v>0</v>
      </c>
      <c r="I78" s="138">
        <v>0</v>
      </c>
      <c r="J78" s="138">
        <v>0</v>
      </c>
      <c r="K78" s="138">
        <v>0</v>
      </c>
      <c r="L78" s="138">
        <v>0</v>
      </c>
      <c r="M78" s="138">
        <v>0</v>
      </c>
      <c r="N78" s="138">
        <v>0</v>
      </c>
      <c r="O78" s="134">
        <v>0</v>
      </c>
      <c r="P78" s="217"/>
      <c r="Q78" s="248">
        <f t="shared" si="72"/>
        <v>0</v>
      </c>
      <c r="R78" s="138">
        <v>0</v>
      </c>
      <c r="S78" s="138">
        <v>0</v>
      </c>
      <c r="T78" s="138">
        <v>0</v>
      </c>
      <c r="U78" s="134">
        <v>0</v>
      </c>
      <c r="V78" s="217"/>
      <c r="W78" s="248">
        <f t="shared" si="78"/>
        <v>0</v>
      </c>
      <c r="X78" s="138">
        <v>0</v>
      </c>
      <c r="Y78" s="138">
        <v>0</v>
      </c>
      <c r="Z78" s="217"/>
    </row>
    <row r="79" spans="1:26" x14ac:dyDescent="0.25">
      <c r="E79" s="137">
        <v>70</v>
      </c>
      <c r="F79" s="136" t="s">
        <v>331</v>
      </c>
      <c r="G79" s="135" t="s">
        <v>329</v>
      </c>
      <c r="H79" s="138">
        <v>0</v>
      </c>
      <c r="I79" s="138">
        <v>0</v>
      </c>
      <c r="J79" s="138">
        <v>0</v>
      </c>
      <c r="K79" s="138">
        <v>0</v>
      </c>
      <c r="L79" s="138">
        <v>0</v>
      </c>
      <c r="M79" s="138">
        <v>0</v>
      </c>
      <c r="N79" s="138">
        <v>0</v>
      </c>
      <c r="O79" s="134">
        <v>0</v>
      </c>
      <c r="P79" s="217"/>
      <c r="Q79" s="248">
        <f t="shared" si="72"/>
        <v>0</v>
      </c>
      <c r="R79" s="138">
        <v>0</v>
      </c>
      <c r="S79" s="138">
        <v>0</v>
      </c>
      <c r="T79" s="138">
        <v>0</v>
      </c>
      <c r="U79" s="134">
        <v>0</v>
      </c>
      <c r="V79" s="217"/>
      <c r="W79" s="248">
        <f t="shared" si="78"/>
        <v>0</v>
      </c>
      <c r="X79" s="138">
        <v>0</v>
      </c>
      <c r="Y79" s="138">
        <v>0</v>
      </c>
      <c r="Z79" s="217"/>
    </row>
    <row r="80" spans="1:26" x14ac:dyDescent="0.25">
      <c r="E80" s="137">
        <v>71</v>
      </c>
      <c r="F80" s="136" t="s">
        <v>330</v>
      </c>
      <c r="G80" s="135" t="s">
        <v>854</v>
      </c>
      <c r="H80" s="138">
        <v>0</v>
      </c>
      <c r="I80" s="138">
        <v>0</v>
      </c>
      <c r="J80" s="138">
        <v>0</v>
      </c>
      <c r="K80" s="138">
        <v>0</v>
      </c>
      <c r="L80" s="138">
        <v>0</v>
      </c>
      <c r="M80" s="138">
        <v>0</v>
      </c>
      <c r="N80" s="138">
        <v>0</v>
      </c>
      <c r="O80" s="134">
        <f>SUM(H80:L80)</f>
        <v>0</v>
      </c>
      <c r="P80" s="217"/>
      <c r="Q80" s="248">
        <f t="shared" si="72"/>
        <v>0</v>
      </c>
      <c r="R80" s="138">
        <v>0</v>
      </c>
      <c r="S80" s="138">
        <v>0</v>
      </c>
      <c r="T80" s="138">
        <v>0</v>
      </c>
      <c r="U80" s="134">
        <f t="shared" ref="U80:U81" si="80">SUM(N80:R80)</f>
        <v>0</v>
      </c>
      <c r="V80" s="217"/>
      <c r="W80" s="248">
        <f t="shared" si="78"/>
        <v>0</v>
      </c>
      <c r="X80" s="138">
        <v>0</v>
      </c>
      <c r="Y80" s="138">
        <v>0</v>
      </c>
      <c r="Z80" s="217"/>
    </row>
    <row r="81" spans="1:26" x14ac:dyDescent="0.25">
      <c r="E81" s="137">
        <v>72</v>
      </c>
      <c r="F81" s="136" t="s">
        <v>328</v>
      </c>
      <c r="G81" s="135" t="s">
        <v>853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4">
        <f>SUM(H81:L81)</f>
        <v>0</v>
      </c>
      <c r="P81" s="217"/>
      <c r="Q81" s="248">
        <f t="shared" si="72"/>
        <v>0</v>
      </c>
      <c r="R81" s="138">
        <v>0</v>
      </c>
      <c r="S81" s="138">
        <v>0</v>
      </c>
      <c r="T81" s="138">
        <v>0</v>
      </c>
      <c r="U81" s="134">
        <f t="shared" si="80"/>
        <v>0</v>
      </c>
      <c r="V81" s="217"/>
      <c r="W81" s="248">
        <f t="shared" si="78"/>
        <v>0</v>
      </c>
      <c r="X81" s="138">
        <v>0</v>
      </c>
      <c r="Y81" s="138">
        <v>0</v>
      </c>
      <c r="Z81" s="217"/>
    </row>
    <row r="82" spans="1:26" x14ac:dyDescent="0.25">
      <c r="E82" s="137">
        <v>73</v>
      </c>
      <c r="F82" s="136" t="s">
        <v>327</v>
      </c>
      <c r="G82" s="135" t="s">
        <v>852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4">
        <v>0</v>
      </c>
      <c r="P82" s="217"/>
      <c r="Q82" s="248">
        <f t="shared" si="72"/>
        <v>0</v>
      </c>
      <c r="R82" s="138">
        <v>0</v>
      </c>
      <c r="S82" s="138">
        <v>0</v>
      </c>
      <c r="T82" s="138">
        <v>0</v>
      </c>
      <c r="U82" s="134">
        <v>0</v>
      </c>
      <c r="V82" s="217"/>
      <c r="W82" s="248">
        <f t="shared" si="78"/>
        <v>0</v>
      </c>
      <c r="X82" s="138">
        <v>0</v>
      </c>
      <c r="Y82" s="138">
        <v>0</v>
      </c>
      <c r="Z82" s="217"/>
    </row>
    <row r="83" spans="1:26" x14ac:dyDescent="0.25">
      <c r="E83" s="137">
        <v>74</v>
      </c>
      <c r="F83" s="136" t="s">
        <v>325</v>
      </c>
      <c r="G83" s="135" t="s">
        <v>326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4">
        <v>0</v>
      </c>
      <c r="P83" s="217"/>
      <c r="Q83" s="248">
        <f t="shared" si="72"/>
        <v>0</v>
      </c>
      <c r="R83" s="138">
        <v>0</v>
      </c>
      <c r="S83" s="138">
        <v>0</v>
      </c>
      <c r="T83" s="138">
        <v>0</v>
      </c>
      <c r="U83" s="134">
        <v>0</v>
      </c>
      <c r="V83" s="217"/>
      <c r="W83" s="248">
        <f t="shared" si="78"/>
        <v>0</v>
      </c>
      <c r="X83" s="138">
        <v>0</v>
      </c>
      <c r="Y83" s="138">
        <v>0</v>
      </c>
      <c r="Z83" s="217"/>
    </row>
    <row r="84" spans="1:26" x14ac:dyDescent="0.25">
      <c r="E84" s="137">
        <v>75</v>
      </c>
      <c r="F84" s="136" t="s">
        <v>851</v>
      </c>
      <c r="G84" s="135" t="s">
        <v>324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4">
        <v>0</v>
      </c>
      <c r="P84" s="217"/>
      <c r="Q84" s="248">
        <f t="shared" si="72"/>
        <v>0</v>
      </c>
      <c r="R84" s="138">
        <v>0</v>
      </c>
      <c r="S84" s="138">
        <v>0</v>
      </c>
      <c r="T84" s="138">
        <v>0</v>
      </c>
      <c r="U84" s="134">
        <v>0</v>
      </c>
      <c r="V84" s="217"/>
      <c r="W84" s="248">
        <f t="shared" si="78"/>
        <v>0</v>
      </c>
      <c r="X84" s="138">
        <v>0</v>
      </c>
      <c r="Y84" s="138">
        <v>0</v>
      </c>
      <c r="Z84" s="217"/>
    </row>
    <row r="85" spans="1:26" ht="31.5" x14ac:dyDescent="0.25">
      <c r="A85" s="141"/>
      <c r="B85" s="141"/>
      <c r="C85" s="141"/>
      <c r="D85" s="141"/>
      <c r="E85" s="154">
        <v>76</v>
      </c>
      <c r="F85" s="155" t="s">
        <v>850</v>
      </c>
      <c r="G85" s="157" t="s">
        <v>938</v>
      </c>
      <c r="H85" s="156">
        <f t="shared" ref="H85:K85" si="81">H72+H76</f>
        <v>0</v>
      </c>
      <c r="I85" s="156">
        <f t="shared" si="81"/>
        <v>0</v>
      </c>
      <c r="J85" s="156">
        <f t="shared" si="81"/>
        <v>0</v>
      </c>
      <c r="K85" s="156">
        <f t="shared" si="81"/>
        <v>0</v>
      </c>
      <c r="L85" s="156">
        <f>L72+L76</f>
        <v>1951.4749999999999</v>
      </c>
      <c r="M85" s="156">
        <f t="shared" ref="M85:Y85" si="82">M72+M76</f>
        <v>5612.1100000000006</v>
      </c>
      <c r="N85" s="156">
        <f t="shared" si="82"/>
        <v>5612.1100000000006</v>
      </c>
      <c r="O85" s="156">
        <f t="shared" si="82"/>
        <v>13175.695</v>
      </c>
      <c r="P85" s="156">
        <f t="shared" si="82"/>
        <v>0</v>
      </c>
      <c r="Q85" s="156">
        <f t="shared" si="82"/>
        <v>696.48757999999998</v>
      </c>
      <c r="R85" s="156">
        <f t="shared" si="82"/>
        <v>0</v>
      </c>
      <c r="S85" s="156">
        <f t="shared" si="82"/>
        <v>203.50697</v>
      </c>
      <c r="T85" s="156">
        <f t="shared" si="82"/>
        <v>0</v>
      </c>
      <c r="U85" s="156">
        <f t="shared" si="82"/>
        <v>492.98061000000001</v>
      </c>
      <c r="V85" s="156">
        <f t="shared" si="82"/>
        <v>0</v>
      </c>
      <c r="W85" s="156">
        <f t="shared" si="82"/>
        <v>0</v>
      </c>
      <c r="X85" s="156">
        <f t="shared" si="82"/>
        <v>0</v>
      </c>
      <c r="Y85" s="156">
        <f t="shared" si="82"/>
        <v>0</v>
      </c>
      <c r="Z85" s="219"/>
    </row>
    <row r="88" spans="1:26" x14ac:dyDescent="0.25">
      <c r="E88" s="29" t="s">
        <v>945</v>
      </c>
      <c r="Q88" s="246" t="s">
        <v>908</v>
      </c>
    </row>
    <row r="89" spans="1:26" x14ac:dyDescent="0.25">
      <c r="E89" s="29"/>
      <c r="Q89" s="370"/>
    </row>
    <row r="90" spans="1:26" x14ac:dyDescent="0.25">
      <c r="E90" s="29" t="s">
        <v>946</v>
      </c>
      <c r="Q90" s="246" t="s">
        <v>911</v>
      </c>
    </row>
    <row r="91" spans="1:26" x14ac:dyDescent="0.25">
      <c r="E91" s="220"/>
      <c r="Q91" s="246"/>
    </row>
    <row r="92" spans="1:26" x14ac:dyDescent="0.25">
      <c r="E92" s="29" t="s">
        <v>914</v>
      </c>
      <c r="Q92" s="246" t="s">
        <v>915</v>
      </c>
    </row>
    <row r="93" spans="1:26" x14ac:dyDescent="0.25">
      <c r="E93" s="220"/>
      <c r="Q93" s="26"/>
    </row>
    <row r="94" spans="1:26" x14ac:dyDescent="0.25">
      <c r="E94" s="29" t="s">
        <v>947</v>
      </c>
      <c r="Q94" s="246" t="s">
        <v>949</v>
      </c>
    </row>
    <row r="95" spans="1:26" x14ac:dyDescent="0.25">
      <c r="E95" s="221"/>
      <c r="Q95" s="371"/>
    </row>
    <row r="96" spans="1:26" x14ac:dyDescent="0.25">
      <c r="E96" s="200" t="s">
        <v>948</v>
      </c>
      <c r="Q96" s="372" t="s">
        <v>950</v>
      </c>
    </row>
  </sheetData>
  <mergeCells count="24">
    <mergeCell ref="E5:Z6"/>
    <mergeCell ref="P7:Y7"/>
    <mergeCell ref="Z7:Z10"/>
    <mergeCell ref="P8:Q8"/>
    <mergeCell ref="R8:S8"/>
    <mergeCell ref="T8:U8"/>
    <mergeCell ref="V8:W8"/>
    <mergeCell ref="X8:Y8"/>
    <mergeCell ref="J7:J8"/>
    <mergeCell ref="O7:O8"/>
    <mergeCell ref="K7:K8"/>
    <mergeCell ref="M7:M8"/>
    <mergeCell ref="N7:N8"/>
    <mergeCell ref="H7:H8"/>
    <mergeCell ref="I7:I8"/>
    <mergeCell ref="E7:E9"/>
    <mergeCell ref="F56:O56"/>
    <mergeCell ref="F71:O71"/>
    <mergeCell ref="F11:O11"/>
    <mergeCell ref="F7:F9"/>
    <mergeCell ref="G7:G9"/>
    <mergeCell ref="F26:O26"/>
    <mergeCell ref="F41:O41"/>
    <mergeCell ref="L7:L8"/>
  </mergeCells>
  <pageMargins left="0.23622047244094491" right="0.23622047244094491" top="0.35433070866141736" bottom="0.35433070866141736" header="0.31496062992125984" footer="0.31496062992125984"/>
  <pageSetup paperSize="9" fitToHeight="4" orientation="landscape" r:id="rId1"/>
  <headerFooter>
    <oddFooter xml:space="preserve">&amp;R&amp;14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BL165"/>
  <sheetViews>
    <sheetView zoomScaleNormal="100" zoomScaleSheetLayoutView="70" workbookViewId="0">
      <selection activeCell="A6" sqref="A6:BL6"/>
    </sheetView>
  </sheetViews>
  <sheetFormatPr defaultColWidth="9.140625" defaultRowHeight="15.75" x14ac:dyDescent="0.25"/>
  <cols>
    <col min="1" max="1" width="9.5703125" style="222" customWidth="1"/>
    <col min="2" max="2" width="38.28515625" style="42" customWidth="1"/>
    <col min="3" max="3" width="13.140625" style="29" customWidth="1"/>
    <col min="4" max="4" width="12.28515625" style="29" hidden="1" customWidth="1"/>
    <col min="5" max="5" width="14.85546875" style="29" hidden="1" customWidth="1"/>
    <col min="6" max="6" width="15.28515625" style="29" hidden="1" customWidth="1"/>
    <col min="7" max="7" width="13.85546875" style="29" hidden="1" customWidth="1"/>
    <col min="8" max="8" width="16.85546875" style="29" hidden="1" customWidth="1"/>
    <col min="9" max="9" width="14.5703125" style="29" hidden="1" customWidth="1"/>
    <col min="10" max="10" width="13.5703125" style="29" hidden="1" customWidth="1"/>
    <col min="11" max="11" width="12.28515625" style="29" hidden="1" customWidth="1"/>
    <col min="12" max="12" width="14.85546875" style="29" hidden="1" customWidth="1"/>
    <col min="13" max="13" width="15.28515625" style="29" hidden="1" customWidth="1"/>
    <col min="14" max="14" width="13.85546875" style="29" hidden="1" customWidth="1"/>
    <col min="15" max="15" width="16.85546875" style="29" hidden="1" customWidth="1"/>
    <col min="16" max="16" width="14.5703125" style="29" hidden="1" customWidth="1"/>
    <col min="17" max="17" width="13.5703125" style="29" hidden="1" customWidth="1"/>
    <col min="18" max="18" width="12.28515625" style="29" hidden="1" customWidth="1"/>
    <col min="19" max="19" width="14.85546875" style="29" hidden="1" customWidth="1"/>
    <col min="20" max="20" width="15.28515625" style="29" hidden="1" customWidth="1"/>
    <col min="21" max="21" width="13.85546875" style="29" hidden="1" customWidth="1"/>
    <col min="22" max="22" width="16.85546875" style="29" hidden="1" customWidth="1"/>
    <col min="23" max="23" width="14.5703125" style="29" hidden="1" customWidth="1"/>
    <col min="24" max="24" width="13.5703125" style="29" hidden="1" customWidth="1"/>
    <col min="25" max="25" width="12.28515625" style="29" hidden="1" customWidth="1"/>
    <col min="26" max="26" width="14.85546875" style="29" hidden="1" customWidth="1"/>
    <col min="27" max="27" width="15.28515625" style="29" hidden="1" customWidth="1"/>
    <col min="28" max="28" width="13.85546875" style="29" hidden="1" customWidth="1"/>
    <col min="29" max="29" width="16.85546875" style="29" hidden="1" customWidth="1"/>
    <col min="30" max="30" width="14.5703125" style="29" hidden="1" customWidth="1"/>
    <col min="31" max="31" width="13.5703125" style="29" hidden="1" customWidth="1"/>
    <col min="32" max="32" width="12.28515625" style="29" hidden="1" customWidth="1"/>
    <col min="33" max="33" width="11" style="29" hidden="1" customWidth="1"/>
    <col min="34" max="35" width="11.42578125" style="29" hidden="1" customWidth="1"/>
    <col min="36" max="36" width="12.7109375" style="29" hidden="1" customWidth="1"/>
    <col min="37" max="37" width="11.42578125" style="29" hidden="1" customWidth="1"/>
    <col min="38" max="38" width="11.140625" style="29" hidden="1" customWidth="1"/>
    <col min="39" max="39" width="12.28515625" style="29" customWidth="1"/>
    <col min="40" max="40" width="14.85546875" style="29" customWidth="1"/>
    <col min="41" max="41" width="15.28515625" style="29" customWidth="1"/>
    <col min="42" max="42" width="13.85546875" style="29" customWidth="1"/>
    <col min="43" max="43" width="16.85546875" style="29" customWidth="1"/>
    <col min="44" max="44" width="14.5703125" style="29" customWidth="1"/>
    <col min="45" max="45" width="13.5703125" style="29" customWidth="1"/>
    <col min="46" max="46" width="12.28515625" style="29" hidden="1" customWidth="1"/>
    <col min="47" max="47" width="14.85546875" style="29" hidden="1" customWidth="1"/>
    <col min="48" max="48" width="15.28515625" style="29" hidden="1" customWidth="1"/>
    <col min="49" max="49" width="13.85546875" style="29" hidden="1" customWidth="1"/>
    <col min="50" max="50" width="16.85546875" style="29" hidden="1" customWidth="1"/>
    <col min="51" max="51" width="14.5703125" style="29" hidden="1" customWidth="1"/>
    <col min="52" max="52" width="13.5703125" style="29" hidden="1" customWidth="1"/>
    <col min="53" max="53" width="17" style="29" hidden="1" customWidth="1"/>
    <col min="54" max="54" width="14.140625" style="29" hidden="1" customWidth="1"/>
    <col min="55" max="55" width="13.42578125" style="29" hidden="1" customWidth="1"/>
    <col min="56" max="57" width="9.140625" style="29" hidden="1" customWidth="1"/>
    <col min="58" max="58" width="17" style="29" hidden="1" customWidth="1"/>
    <col min="59" max="59" width="11.28515625" style="29" customWidth="1"/>
    <col min="60" max="60" width="11.42578125" style="29" customWidth="1"/>
    <col min="61" max="61" width="11.140625" style="29" customWidth="1"/>
    <col min="62" max="62" width="10.85546875" style="29" customWidth="1"/>
    <col min="63" max="63" width="10.28515625" style="29" customWidth="1"/>
    <col min="64" max="64" width="11" style="29" customWidth="1"/>
    <col min="65" max="16384" width="9.140625" style="29"/>
  </cols>
  <sheetData>
    <row r="1" spans="1:64" x14ac:dyDescent="0.25">
      <c r="BL1" s="390" t="s">
        <v>904</v>
      </c>
    </row>
    <row r="2" spans="1:64" x14ac:dyDescent="0.25">
      <c r="BL2" s="390" t="s">
        <v>905</v>
      </c>
    </row>
    <row r="3" spans="1:64" x14ac:dyDescent="0.25">
      <c r="BL3" s="225" t="s">
        <v>995</v>
      </c>
    </row>
    <row r="4" spans="1:64" x14ac:dyDescent="0.25">
      <c r="BL4" s="225" t="s">
        <v>906</v>
      </c>
    </row>
    <row r="5" spans="1:64" ht="30" customHeight="1" x14ac:dyDescent="0.25">
      <c r="A5" s="698" t="s">
        <v>1031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  <c r="U5" s="698"/>
      <c r="V5" s="698"/>
      <c r="W5" s="698"/>
      <c r="X5" s="698"/>
      <c r="Y5" s="698"/>
      <c r="Z5" s="698"/>
      <c r="AA5" s="698"/>
      <c r="AB5" s="698"/>
      <c r="AC5" s="698"/>
      <c r="AD5" s="698"/>
      <c r="AE5" s="698"/>
      <c r="AF5" s="698"/>
      <c r="AG5" s="698"/>
      <c r="AH5" s="698"/>
      <c r="AI5" s="698"/>
      <c r="AJ5" s="698"/>
      <c r="AK5" s="698"/>
      <c r="AL5" s="698"/>
      <c r="AM5" s="698"/>
      <c r="AN5" s="698"/>
      <c r="AO5" s="698"/>
      <c r="AP5" s="698"/>
      <c r="AQ5" s="698"/>
      <c r="AR5" s="698"/>
      <c r="AS5" s="698"/>
      <c r="AT5" s="698"/>
      <c r="AU5" s="698"/>
      <c r="AV5" s="698"/>
      <c r="AW5" s="698"/>
      <c r="AX5" s="698"/>
      <c r="AY5" s="698"/>
      <c r="AZ5" s="698"/>
      <c r="BA5" s="698"/>
      <c r="BB5" s="698"/>
      <c r="BC5" s="698"/>
      <c r="BD5" s="698"/>
      <c r="BE5" s="698"/>
      <c r="BF5" s="698"/>
      <c r="BG5" s="699"/>
      <c r="BH5" s="699"/>
      <c r="BI5" s="699"/>
      <c r="BJ5" s="699"/>
      <c r="BK5" s="699"/>
      <c r="BL5" s="699"/>
    </row>
    <row r="6" spans="1:64" ht="21.6" customHeight="1" x14ac:dyDescent="0.25">
      <c r="A6" s="698" t="s">
        <v>1062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698"/>
      <c r="AX6" s="698"/>
      <c r="AY6" s="698"/>
      <c r="AZ6" s="698"/>
      <c r="BA6" s="698"/>
      <c r="BB6" s="698"/>
      <c r="BC6" s="698"/>
      <c r="BD6" s="698"/>
      <c r="BE6" s="698"/>
      <c r="BF6" s="698"/>
      <c r="BG6" s="699"/>
      <c r="BH6" s="699"/>
      <c r="BI6" s="699"/>
      <c r="BJ6" s="699"/>
      <c r="BK6" s="699"/>
      <c r="BL6" s="699"/>
    </row>
    <row r="7" spans="1:64" ht="16.899999999999999" customHeight="1" x14ac:dyDescent="0.25">
      <c r="E7" s="41"/>
      <c r="F7" s="41"/>
      <c r="G7" s="41"/>
      <c r="H7" s="41"/>
      <c r="I7" s="41"/>
      <c r="J7" s="41"/>
      <c r="L7" s="41"/>
      <c r="M7" s="41"/>
      <c r="N7" s="41"/>
      <c r="O7" s="41"/>
      <c r="P7" s="41"/>
      <c r="Q7" s="41"/>
      <c r="S7" s="41"/>
      <c r="T7" s="41"/>
      <c r="U7" s="41"/>
      <c r="V7" s="41"/>
      <c r="W7" s="41"/>
      <c r="X7" s="41"/>
      <c r="Z7" s="41"/>
      <c r="AA7" s="41"/>
      <c r="AB7" s="41"/>
      <c r="AC7" s="41"/>
      <c r="AD7" s="41"/>
      <c r="AE7" s="41"/>
      <c r="AG7" s="41"/>
      <c r="AH7" s="41"/>
      <c r="AI7" s="41"/>
      <c r="AJ7" s="41"/>
      <c r="AK7" s="41"/>
      <c r="AL7" s="41"/>
      <c r="AN7" s="41"/>
      <c r="AO7" s="41"/>
      <c r="AP7" s="41"/>
      <c r="AQ7" s="41"/>
      <c r="AR7" s="41"/>
      <c r="AS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 t="s">
        <v>870</v>
      </c>
      <c r="BG7" s="41"/>
      <c r="BH7" s="41"/>
      <c r="BI7" s="41"/>
      <c r="BJ7" s="41"/>
      <c r="BK7" s="41"/>
      <c r="BL7" s="41"/>
    </row>
    <row r="8" spans="1:64" ht="35.25" customHeight="1" x14ac:dyDescent="0.25">
      <c r="A8" s="700" t="s">
        <v>408</v>
      </c>
      <c r="B8" s="688" t="s">
        <v>40</v>
      </c>
      <c r="C8" s="688" t="s">
        <v>409</v>
      </c>
      <c r="D8" s="695" t="s">
        <v>410</v>
      </c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6"/>
      <c r="AN8" s="696"/>
      <c r="AO8" s="696"/>
      <c r="AP8" s="696"/>
      <c r="AQ8" s="696"/>
      <c r="AR8" s="696"/>
      <c r="AS8" s="696"/>
      <c r="AT8" s="696"/>
      <c r="AU8" s="696"/>
      <c r="AV8" s="696"/>
      <c r="AW8" s="696"/>
      <c r="AX8" s="696"/>
      <c r="AY8" s="696"/>
      <c r="AZ8" s="696"/>
      <c r="BA8" s="696"/>
      <c r="BB8" s="696"/>
      <c r="BC8" s="696"/>
      <c r="BD8" s="696"/>
      <c r="BE8" s="696"/>
      <c r="BF8" s="697"/>
      <c r="BG8" s="695" t="s">
        <v>953</v>
      </c>
      <c r="BH8" s="696"/>
      <c r="BI8" s="696"/>
      <c r="BJ8" s="696"/>
      <c r="BK8" s="696"/>
      <c r="BL8" s="697"/>
    </row>
    <row r="9" spans="1:64" ht="60" customHeight="1" x14ac:dyDescent="0.25">
      <c r="A9" s="701"/>
      <c r="B9" s="688"/>
      <c r="C9" s="688"/>
      <c r="D9" s="688" t="s">
        <v>411</v>
      </c>
      <c r="E9" s="44" t="s">
        <v>412</v>
      </c>
      <c r="F9" s="498" t="s">
        <v>413</v>
      </c>
      <c r="G9" s="498"/>
      <c r="H9" s="498"/>
      <c r="I9" s="498"/>
      <c r="J9" s="498"/>
      <c r="K9" s="688" t="s">
        <v>411</v>
      </c>
      <c r="L9" s="44" t="s">
        <v>412</v>
      </c>
      <c r="M9" s="498" t="s">
        <v>413</v>
      </c>
      <c r="N9" s="498"/>
      <c r="O9" s="498"/>
      <c r="P9" s="498"/>
      <c r="Q9" s="498"/>
      <c r="R9" s="688" t="s">
        <v>411</v>
      </c>
      <c r="S9" s="44" t="s">
        <v>412</v>
      </c>
      <c r="T9" s="498" t="s">
        <v>413</v>
      </c>
      <c r="U9" s="498"/>
      <c r="V9" s="498"/>
      <c r="W9" s="498"/>
      <c r="X9" s="498"/>
      <c r="Y9" s="688" t="s">
        <v>411</v>
      </c>
      <c r="Z9" s="44" t="s">
        <v>412</v>
      </c>
      <c r="AA9" s="498" t="s">
        <v>413</v>
      </c>
      <c r="AB9" s="498"/>
      <c r="AC9" s="498"/>
      <c r="AD9" s="498"/>
      <c r="AE9" s="498"/>
      <c r="AF9" s="688" t="s">
        <v>411</v>
      </c>
      <c r="AG9" s="44" t="s">
        <v>412</v>
      </c>
      <c r="AH9" s="498" t="s">
        <v>413</v>
      </c>
      <c r="AI9" s="498"/>
      <c r="AJ9" s="498"/>
      <c r="AK9" s="498"/>
      <c r="AL9" s="498"/>
      <c r="AM9" s="688" t="s">
        <v>411</v>
      </c>
      <c r="AN9" s="44" t="s">
        <v>412</v>
      </c>
      <c r="AO9" s="498" t="s">
        <v>413</v>
      </c>
      <c r="AP9" s="498"/>
      <c r="AQ9" s="498"/>
      <c r="AR9" s="498"/>
      <c r="AS9" s="498"/>
      <c r="AT9" s="688" t="s">
        <v>411</v>
      </c>
      <c r="AU9" s="44" t="s">
        <v>412</v>
      </c>
      <c r="AV9" s="498" t="s">
        <v>413</v>
      </c>
      <c r="AW9" s="498"/>
      <c r="AX9" s="498"/>
      <c r="AY9" s="498"/>
      <c r="AZ9" s="498"/>
      <c r="BA9" s="44" t="s">
        <v>412</v>
      </c>
      <c r="BB9" s="498" t="s">
        <v>413</v>
      </c>
      <c r="BC9" s="498"/>
      <c r="BD9" s="498"/>
      <c r="BE9" s="498"/>
      <c r="BF9" s="498"/>
      <c r="BG9" s="44" t="s">
        <v>412</v>
      </c>
      <c r="BH9" s="498" t="s">
        <v>413</v>
      </c>
      <c r="BI9" s="498"/>
      <c r="BJ9" s="498"/>
      <c r="BK9" s="498"/>
      <c r="BL9" s="498"/>
    </row>
    <row r="10" spans="1:64" ht="99" customHeight="1" x14ac:dyDescent="0.25">
      <c r="A10" s="702"/>
      <c r="B10" s="688"/>
      <c r="C10" s="688"/>
      <c r="D10" s="688"/>
      <c r="E10" s="44" t="s">
        <v>414</v>
      </c>
      <c r="F10" s="44" t="s">
        <v>414</v>
      </c>
      <c r="G10" s="43" t="s">
        <v>415</v>
      </c>
      <c r="H10" s="43" t="s">
        <v>416</v>
      </c>
      <c r="I10" s="44" t="s">
        <v>417</v>
      </c>
      <c r="J10" s="44" t="s">
        <v>418</v>
      </c>
      <c r="K10" s="688"/>
      <c r="L10" s="44" t="s">
        <v>414</v>
      </c>
      <c r="M10" s="44" t="s">
        <v>414</v>
      </c>
      <c r="N10" s="43" t="s">
        <v>415</v>
      </c>
      <c r="O10" s="43" t="s">
        <v>416</v>
      </c>
      <c r="P10" s="44" t="s">
        <v>417</v>
      </c>
      <c r="Q10" s="44" t="s">
        <v>418</v>
      </c>
      <c r="R10" s="688"/>
      <c r="S10" s="44" t="s">
        <v>414</v>
      </c>
      <c r="T10" s="44" t="s">
        <v>414</v>
      </c>
      <c r="U10" s="43" t="s">
        <v>415</v>
      </c>
      <c r="V10" s="43" t="s">
        <v>416</v>
      </c>
      <c r="W10" s="44" t="s">
        <v>417</v>
      </c>
      <c r="X10" s="44" t="s">
        <v>418</v>
      </c>
      <c r="Y10" s="688"/>
      <c r="Z10" s="44" t="s">
        <v>414</v>
      </c>
      <c r="AA10" s="44" t="s">
        <v>414</v>
      </c>
      <c r="AB10" s="43" t="s">
        <v>415</v>
      </c>
      <c r="AC10" s="43" t="s">
        <v>416</v>
      </c>
      <c r="AD10" s="44" t="s">
        <v>417</v>
      </c>
      <c r="AE10" s="44" t="s">
        <v>418</v>
      </c>
      <c r="AF10" s="688"/>
      <c r="AG10" s="44" t="s">
        <v>414</v>
      </c>
      <c r="AH10" s="44" t="s">
        <v>414</v>
      </c>
      <c r="AI10" s="43" t="s">
        <v>415</v>
      </c>
      <c r="AJ10" s="43" t="s">
        <v>416</v>
      </c>
      <c r="AK10" s="44" t="s">
        <v>417</v>
      </c>
      <c r="AL10" s="44" t="s">
        <v>418</v>
      </c>
      <c r="AM10" s="688"/>
      <c r="AN10" s="44" t="s">
        <v>414</v>
      </c>
      <c r="AO10" s="44" t="s">
        <v>414</v>
      </c>
      <c r="AP10" s="43" t="s">
        <v>415</v>
      </c>
      <c r="AQ10" s="43" t="s">
        <v>416</v>
      </c>
      <c r="AR10" s="44" t="s">
        <v>417</v>
      </c>
      <c r="AS10" s="44" t="s">
        <v>418</v>
      </c>
      <c r="AT10" s="688"/>
      <c r="AU10" s="44" t="s">
        <v>414</v>
      </c>
      <c r="AV10" s="44" t="s">
        <v>414</v>
      </c>
      <c r="AW10" s="43" t="s">
        <v>415</v>
      </c>
      <c r="AX10" s="43" t="s">
        <v>416</v>
      </c>
      <c r="AY10" s="44" t="s">
        <v>417</v>
      </c>
      <c r="AZ10" s="44" t="s">
        <v>418</v>
      </c>
      <c r="BA10" s="44" t="s">
        <v>414</v>
      </c>
      <c r="BB10" s="44" t="s">
        <v>414</v>
      </c>
      <c r="BC10" s="43" t="s">
        <v>415</v>
      </c>
      <c r="BD10" s="43" t="s">
        <v>416</v>
      </c>
      <c r="BE10" s="44" t="s">
        <v>417</v>
      </c>
      <c r="BF10" s="44" t="s">
        <v>418</v>
      </c>
      <c r="BG10" s="44" t="s">
        <v>414</v>
      </c>
      <c r="BH10" s="44" t="s">
        <v>414</v>
      </c>
      <c r="BI10" s="43" t="s">
        <v>415</v>
      </c>
      <c r="BJ10" s="43" t="s">
        <v>416</v>
      </c>
      <c r="BK10" s="44" t="s">
        <v>417</v>
      </c>
      <c r="BL10" s="44" t="s">
        <v>418</v>
      </c>
    </row>
    <row r="11" spans="1:64" ht="18" customHeight="1" x14ac:dyDescent="0.25">
      <c r="A11" s="230">
        <v>1</v>
      </c>
      <c r="B11" s="44">
        <v>2</v>
      </c>
      <c r="C11" s="43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>
        <v>4</v>
      </c>
      <c r="AH11" s="43">
        <v>5</v>
      </c>
      <c r="AI11" s="43">
        <v>6</v>
      </c>
      <c r="AJ11" s="43">
        <v>7</v>
      </c>
      <c r="AK11" s="43">
        <v>8</v>
      </c>
      <c r="AL11" s="43">
        <v>9</v>
      </c>
      <c r="AM11" s="43">
        <v>4</v>
      </c>
      <c r="AN11" s="43">
        <v>5</v>
      </c>
      <c r="AO11" s="43">
        <v>6</v>
      </c>
      <c r="AP11" s="43">
        <v>7</v>
      </c>
      <c r="AQ11" s="43">
        <v>8</v>
      </c>
      <c r="AR11" s="43">
        <v>9</v>
      </c>
      <c r="AS11" s="43">
        <v>10</v>
      </c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>
        <v>11</v>
      </c>
      <c r="BH11" s="43">
        <v>12</v>
      </c>
      <c r="BI11" s="43">
        <v>13</v>
      </c>
      <c r="BJ11" s="43">
        <v>14</v>
      </c>
      <c r="BK11" s="43">
        <v>15</v>
      </c>
      <c r="BL11" s="43">
        <v>16</v>
      </c>
    </row>
    <row r="12" spans="1:64" ht="18" customHeight="1" x14ac:dyDescent="0.25">
      <c r="A12" s="260"/>
      <c r="B12" s="261" t="s">
        <v>955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</row>
    <row r="13" spans="1:64" s="33" customFormat="1" ht="19.5" customHeight="1" x14ac:dyDescent="0.25">
      <c r="A13" s="692" t="s">
        <v>23</v>
      </c>
      <c r="B13" s="693"/>
      <c r="C13" s="693"/>
      <c r="D13" s="693"/>
      <c r="E13" s="693"/>
      <c r="F13" s="693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/>
      <c r="X13" s="693"/>
      <c r="Y13" s="693"/>
      <c r="Z13" s="693"/>
      <c r="AA13" s="693"/>
      <c r="AB13" s="693"/>
      <c r="AC13" s="693"/>
      <c r="AD13" s="693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93"/>
      <c r="AS13" s="693"/>
      <c r="AT13" s="693"/>
      <c r="AU13" s="693"/>
      <c r="AV13" s="693"/>
      <c r="AW13" s="693"/>
      <c r="AX13" s="693"/>
      <c r="AY13" s="693"/>
      <c r="AZ13" s="693"/>
      <c r="BA13" s="693"/>
      <c r="BB13" s="693"/>
      <c r="BC13" s="693"/>
      <c r="BD13" s="693"/>
      <c r="BE13" s="693"/>
      <c r="BF13" s="693"/>
      <c r="BG13" s="694"/>
      <c r="BH13" s="694"/>
      <c r="BI13" s="694"/>
      <c r="BJ13" s="694"/>
      <c r="BK13" s="694"/>
      <c r="BL13" s="694"/>
    </row>
    <row r="14" spans="1:64" s="28" customFormat="1" ht="16.5" customHeight="1" x14ac:dyDescent="0.25">
      <c r="A14" s="690" t="s">
        <v>24</v>
      </c>
      <c r="B14" s="691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1"/>
      <c r="BD14" s="691"/>
      <c r="BE14" s="691"/>
      <c r="BF14" s="691"/>
      <c r="BG14" s="622"/>
      <c r="BH14" s="622"/>
      <c r="BI14" s="622"/>
      <c r="BJ14" s="622"/>
      <c r="BK14" s="622"/>
      <c r="BL14" s="623"/>
    </row>
    <row r="15" spans="1:64" s="1" customFormat="1" ht="15.75" customHeight="1" x14ac:dyDescent="0.25">
      <c r="A15" s="689" t="s">
        <v>150</v>
      </c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89"/>
      <c r="AN15" s="689"/>
      <c r="AO15" s="689"/>
      <c r="AP15" s="689"/>
      <c r="AQ15" s="689"/>
      <c r="AR15" s="689"/>
      <c r="AS15" s="689"/>
      <c r="AT15" s="689"/>
      <c r="AU15" s="689"/>
      <c r="AV15" s="689"/>
      <c r="AW15" s="689"/>
      <c r="AX15" s="689"/>
      <c r="AY15" s="689"/>
      <c r="AZ15" s="689"/>
      <c r="BA15" s="689"/>
      <c r="BB15" s="689"/>
      <c r="BC15" s="689"/>
      <c r="BD15" s="689"/>
      <c r="BE15" s="689"/>
      <c r="BF15" s="689"/>
    </row>
    <row r="16" spans="1:64" s="1" customFormat="1" ht="48" customHeight="1" x14ac:dyDescent="0.25">
      <c r="A16" s="249" t="s">
        <v>468</v>
      </c>
      <c r="B16" s="22" t="s">
        <v>442</v>
      </c>
      <c r="C16" s="5">
        <v>6.8157399999999999</v>
      </c>
      <c r="D16" s="45" t="s">
        <v>430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5" t="s">
        <v>430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5" t="s">
        <v>430</v>
      </c>
      <c r="S16" s="5">
        <v>7.1999999999999998E-3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45" t="s">
        <v>430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45" t="s">
        <v>430</v>
      </c>
      <c r="AG16" s="5">
        <v>0</v>
      </c>
      <c r="AH16" s="5">
        <v>6.8085399999999998</v>
      </c>
      <c r="AI16" s="5">
        <v>0</v>
      </c>
      <c r="AJ16" s="5">
        <v>0</v>
      </c>
      <c r="AK16" s="5">
        <v>0</v>
      </c>
      <c r="AL16" s="5">
        <v>0</v>
      </c>
      <c r="AM16" s="45" t="s">
        <v>430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45" t="s">
        <v>430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f>E16+L16+S16+Z16+AG16+AN16+AU16</f>
        <v>7.1999999999999998E-3</v>
      </c>
      <c r="BB16" s="5">
        <f>F16+M16+T16+AA16+AH16+AO16+AV16</f>
        <v>6.8085399999999998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</row>
    <row r="17" spans="1:64" s="1" customFormat="1" ht="50.25" customHeight="1" x14ac:dyDescent="0.25">
      <c r="A17" s="249" t="s">
        <v>152</v>
      </c>
      <c r="B17" s="22" t="s">
        <v>443</v>
      </c>
      <c r="C17" s="5">
        <v>2.5399099999999999</v>
      </c>
      <c r="D17" s="45" t="s">
        <v>430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5" t="s">
        <v>430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5" t="s">
        <v>430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45" t="s">
        <v>430</v>
      </c>
      <c r="Z17" s="5">
        <v>1.0231399999999999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45" t="s">
        <v>430</v>
      </c>
      <c r="AG17" s="5">
        <v>0</v>
      </c>
      <c r="AH17" s="5">
        <v>1.51677</v>
      </c>
      <c r="AI17" s="5">
        <v>0</v>
      </c>
      <c r="AJ17" s="5">
        <v>0</v>
      </c>
      <c r="AK17" s="5">
        <v>0</v>
      </c>
      <c r="AL17" s="5">
        <v>0</v>
      </c>
      <c r="AM17" s="45" t="s">
        <v>430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45" t="s">
        <v>430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f t="shared" ref="BA17:BA77" si="0">E17+L17+S17+Z17+AG17+AN17+AU17</f>
        <v>1.0231399999999999</v>
      </c>
      <c r="BB17" s="5">
        <f t="shared" ref="BB17:BB77" si="1">F17+M17+T17+AA17+AH17+AO17+AV17</f>
        <v>1.51677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</row>
    <row r="18" spans="1:64" s="1" customFormat="1" ht="35.1" customHeight="1" x14ac:dyDescent="0.25">
      <c r="A18" s="494" t="s">
        <v>153</v>
      </c>
      <c r="B18" s="494"/>
      <c r="C18" s="494"/>
      <c r="D18" s="494" t="s">
        <v>430</v>
      </c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/>
      <c r="AZ18" s="494"/>
      <c r="BA18" s="494"/>
      <c r="BB18" s="494"/>
      <c r="BC18" s="494"/>
      <c r="BD18" s="494"/>
      <c r="BE18" s="494"/>
      <c r="BF18" s="494"/>
      <c r="BG18" s="15"/>
      <c r="BH18" s="15"/>
    </row>
    <row r="19" spans="1:64" s="1" customFormat="1" ht="78.75" customHeight="1" x14ac:dyDescent="0.25">
      <c r="A19" s="249" t="s">
        <v>469</v>
      </c>
      <c r="B19" s="22" t="s">
        <v>438</v>
      </c>
      <c r="C19" s="5">
        <v>17.071010000000001</v>
      </c>
      <c r="D19" s="45" t="s">
        <v>430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45" t="s">
        <v>430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5" t="s">
        <v>430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45" t="s">
        <v>430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45" t="s">
        <v>430</v>
      </c>
      <c r="AG19" s="5">
        <v>1.29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45" t="s">
        <v>430</v>
      </c>
      <c r="AN19" s="5">
        <v>0.59004000000000001</v>
      </c>
      <c r="AO19" s="5">
        <v>0.69996000000000003</v>
      </c>
      <c r="AP19" s="5">
        <v>0</v>
      </c>
      <c r="AQ19" s="5">
        <v>0</v>
      </c>
      <c r="AR19" s="5">
        <v>0</v>
      </c>
      <c r="AS19" s="5">
        <v>0</v>
      </c>
      <c r="AT19" s="45" t="s">
        <v>430</v>
      </c>
      <c r="AU19" s="5">
        <v>0</v>
      </c>
      <c r="AV19" s="5">
        <v>1.29</v>
      </c>
      <c r="AW19" s="5">
        <v>0</v>
      </c>
      <c r="AX19" s="5">
        <v>0</v>
      </c>
      <c r="AY19" s="5">
        <v>0</v>
      </c>
      <c r="AZ19" s="5">
        <v>0</v>
      </c>
      <c r="BA19" s="5">
        <f t="shared" si="0"/>
        <v>1.8800400000000002</v>
      </c>
      <c r="BB19" s="5">
        <f t="shared" si="1"/>
        <v>1.98996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</row>
    <row r="20" spans="1:64" s="1" customFormat="1" ht="118.5" customHeight="1" x14ac:dyDescent="0.25">
      <c r="A20" s="249" t="s">
        <v>470</v>
      </c>
      <c r="B20" s="22" t="s">
        <v>439</v>
      </c>
      <c r="C20" s="5">
        <v>22.295649999999998</v>
      </c>
      <c r="D20" s="45" t="s">
        <v>430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5" t="s">
        <v>430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5" t="s">
        <v>430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45" t="s">
        <v>430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45" t="s">
        <v>430</v>
      </c>
      <c r="AG20" s="5">
        <v>1.29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45" t="s">
        <v>430</v>
      </c>
      <c r="AN20" s="5">
        <v>0.60809999999999997</v>
      </c>
      <c r="AO20" s="5">
        <v>0.68189999999999995</v>
      </c>
      <c r="AP20" s="5">
        <v>0</v>
      </c>
      <c r="AQ20" s="5">
        <v>0</v>
      </c>
      <c r="AR20" s="5">
        <v>0</v>
      </c>
      <c r="AS20" s="5">
        <v>0</v>
      </c>
      <c r="AT20" s="45" t="s">
        <v>430</v>
      </c>
      <c r="AU20" s="5">
        <v>0</v>
      </c>
      <c r="AV20" s="5">
        <v>1.29</v>
      </c>
      <c r="AW20" s="5">
        <v>0</v>
      </c>
      <c r="AX20" s="5">
        <v>0</v>
      </c>
      <c r="AY20" s="5">
        <v>0</v>
      </c>
      <c r="AZ20" s="5">
        <v>0</v>
      </c>
      <c r="BA20" s="5">
        <f t="shared" si="0"/>
        <v>1.8980999999999999</v>
      </c>
      <c r="BB20" s="5">
        <f t="shared" si="1"/>
        <v>1.9719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</row>
    <row r="21" spans="1:64" s="1" customFormat="1" ht="23.25" customHeight="1" x14ac:dyDescent="0.25">
      <c r="A21" s="494" t="s">
        <v>154</v>
      </c>
      <c r="B21" s="494"/>
      <c r="C21" s="494"/>
      <c r="D21" s="494" t="s">
        <v>430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15"/>
      <c r="BH21" s="15"/>
    </row>
    <row r="22" spans="1:64" s="1" customFormat="1" ht="52.5" customHeight="1" x14ac:dyDescent="0.25">
      <c r="A22" s="250" t="s">
        <v>207</v>
      </c>
      <c r="B22" s="22" t="s">
        <v>444</v>
      </c>
      <c r="C22" s="5">
        <v>3.4368099999999999</v>
      </c>
      <c r="D22" s="45" t="s">
        <v>430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5" t="s">
        <v>430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5" t="s">
        <v>430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45" t="s">
        <v>430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45" t="s">
        <v>430</v>
      </c>
      <c r="AG22" s="5">
        <v>1.1456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45" t="s">
        <v>430</v>
      </c>
      <c r="AN22" s="5">
        <v>1.1456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45" t="s">
        <v>430</v>
      </c>
      <c r="AU22" s="5">
        <v>1.1456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f t="shared" si="0"/>
        <v>3.4367999999999999</v>
      </c>
      <c r="BB22" s="5">
        <f t="shared" si="1"/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</row>
    <row r="23" spans="1:64" s="1" customFormat="1" ht="25.5" customHeight="1" x14ac:dyDescent="0.25">
      <c r="A23" s="494" t="s">
        <v>155</v>
      </c>
      <c r="B23" s="494"/>
      <c r="C23" s="494"/>
      <c r="D23" s="494" t="s">
        <v>430</v>
      </c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15"/>
      <c r="BH23" s="15"/>
    </row>
    <row r="24" spans="1:64" s="1" customFormat="1" ht="53.25" customHeight="1" x14ac:dyDescent="0.25">
      <c r="A24" s="250" t="s">
        <v>208</v>
      </c>
      <c r="B24" s="22" t="s">
        <v>445</v>
      </c>
      <c r="C24" s="5">
        <v>1.18391</v>
      </c>
      <c r="D24" s="45" t="s">
        <v>430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45" t="s">
        <v>430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5" t="s">
        <v>430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45" t="s">
        <v>430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5" t="s">
        <v>430</v>
      </c>
      <c r="AG24" s="5">
        <v>1.48E-3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45" t="s">
        <v>430</v>
      </c>
      <c r="AN24" s="5">
        <v>1.48E-3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45" t="s">
        <v>430</v>
      </c>
      <c r="AU24" s="5">
        <v>1.48E-3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f t="shared" si="0"/>
        <v>4.4399999999999995E-3</v>
      </c>
      <c r="BB24" s="5">
        <f t="shared" si="1"/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</row>
    <row r="25" spans="1:64" s="28" customFormat="1" ht="24.75" customHeight="1" x14ac:dyDescent="0.25">
      <c r="A25" s="690" t="s">
        <v>27</v>
      </c>
      <c r="B25" s="691"/>
      <c r="C25" s="691"/>
      <c r="D25" s="691" t="s">
        <v>430</v>
      </c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1"/>
      <c r="X25" s="691"/>
      <c r="Y25" s="691"/>
      <c r="Z25" s="691"/>
      <c r="AA25" s="691"/>
      <c r="AB25" s="691"/>
      <c r="AC25" s="691"/>
      <c r="AD25" s="691"/>
      <c r="AE25" s="691"/>
      <c r="AF25" s="691"/>
      <c r="AG25" s="691"/>
      <c r="AH25" s="691"/>
      <c r="AI25" s="691"/>
      <c r="AJ25" s="691"/>
      <c r="AK25" s="691"/>
      <c r="AL25" s="691"/>
      <c r="AM25" s="691"/>
      <c r="AN25" s="691"/>
      <c r="AO25" s="691"/>
      <c r="AP25" s="691"/>
      <c r="AQ25" s="691"/>
      <c r="AR25" s="691"/>
      <c r="AS25" s="691"/>
      <c r="AT25" s="691"/>
      <c r="AU25" s="691"/>
      <c r="AV25" s="691"/>
      <c r="AW25" s="691"/>
      <c r="AX25" s="691"/>
      <c r="AY25" s="691"/>
      <c r="AZ25" s="691"/>
      <c r="BA25" s="691"/>
      <c r="BB25" s="691"/>
      <c r="BC25" s="691"/>
      <c r="BD25" s="691"/>
      <c r="BE25" s="691"/>
      <c r="BF25" s="691"/>
      <c r="BG25" s="622">
        <v>0</v>
      </c>
      <c r="BH25" s="622">
        <v>0</v>
      </c>
      <c r="BI25" s="622">
        <v>0</v>
      </c>
      <c r="BJ25" s="622">
        <v>0</v>
      </c>
      <c r="BK25" s="622">
        <v>0</v>
      </c>
      <c r="BL25" s="623">
        <v>0</v>
      </c>
    </row>
    <row r="26" spans="1:64" s="1" customFormat="1" x14ac:dyDescent="0.25">
      <c r="A26" s="494" t="s">
        <v>156</v>
      </c>
      <c r="B26" s="494"/>
      <c r="C26" s="494"/>
      <c r="D26" s="494" t="s">
        <v>430</v>
      </c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4"/>
      <c r="AO26" s="494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/>
      <c r="AZ26" s="494"/>
      <c r="BA26" s="494"/>
      <c r="BB26" s="494"/>
      <c r="BC26" s="494"/>
      <c r="BD26" s="494"/>
      <c r="BE26" s="494"/>
      <c r="BF26" s="494"/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</row>
    <row r="27" spans="1:64" s="1" customFormat="1" x14ac:dyDescent="0.25">
      <c r="A27" s="494" t="s">
        <v>65</v>
      </c>
      <c r="B27" s="494"/>
      <c r="C27" s="494"/>
      <c r="D27" s="494" t="s">
        <v>430</v>
      </c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4"/>
      <c r="AQ27" s="494"/>
      <c r="AR27" s="494"/>
      <c r="AS27" s="494"/>
      <c r="AT27" s="494"/>
      <c r="AU27" s="494"/>
      <c r="AV27" s="494"/>
      <c r="AW27" s="494"/>
      <c r="AX27" s="494"/>
      <c r="AY27" s="494"/>
      <c r="AZ27" s="494"/>
      <c r="BA27" s="494"/>
      <c r="BB27" s="494"/>
      <c r="BC27" s="494"/>
      <c r="BD27" s="494"/>
      <c r="BE27" s="494"/>
      <c r="BF27" s="494"/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</row>
    <row r="28" spans="1:64" s="1" customFormat="1" x14ac:dyDescent="0.25">
      <c r="A28" s="494" t="s">
        <v>157</v>
      </c>
      <c r="B28" s="494"/>
      <c r="C28" s="494"/>
      <c r="D28" s="494" t="s">
        <v>430</v>
      </c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  <c r="AM28" s="494"/>
      <c r="AN28" s="494"/>
      <c r="AO28" s="494"/>
      <c r="AP28" s="494"/>
      <c r="AQ28" s="494"/>
      <c r="AR28" s="494"/>
      <c r="AS28" s="494"/>
      <c r="AT28" s="494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</row>
    <row r="29" spans="1:64" s="1" customFormat="1" x14ac:dyDescent="0.25">
      <c r="A29" s="494" t="s">
        <v>65</v>
      </c>
      <c r="B29" s="494"/>
      <c r="C29" s="494"/>
      <c r="D29" s="494" t="s">
        <v>430</v>
      </c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</row>
    <row r="30" spans="1:64" s="1" customFormat="1" x14ac:dyDescent="0.25">
      <c r="A30" s="494" t="s">
        <v>158</v>
      </c>
      <c r="B30" s="494"/>
      <c r="C30" s="494"/>
      <c r="D30" s="494" t="s">
        <v>430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</row>
    <row r="31" spans="1:64" s="1" customFormat="1" ht="86.25" customHeight="1" x14ac:dyDescent="0.25">
      <c r="A31" s="249" t="s">
        <v>209</v>
      </c>
      <c r="B31" s="46" t="s">
        <v>441</v>
      </c>
      <c r="C31" s="5">
        <v>981.74878000000001</v>
      </c>
      <c r="D31" s="45" t="s">
        <v>430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5" t="s">
        <v>430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45" t="s">
        <v>430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45" t="s">
        <v>430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45" t="s">
        <v>430</v>
      </c>
      <c r="AG31" s="5">
        <v>0</v>
      </c>
      <c r="AH31" s="5">
        <v>396.73378000000002</v>
      </c>
      <c r="AI31" s="5">
        <v>0</v>
      </c>
      <c r="AJ31" s="5">
        <v>0</v>
      </c>
      <c r="AK31" s="5">
        <v>0</v>
      </c>
      <c r="AL31" s="5">
        <v>0</v>
      </c>
      <c r="AM31" s="45" t="s">
        <v>430</v>
      </c>
      <c r="AN31" s="5">
        <v>0</v>
      </c>
      <c r="AO31" s="5">
        <v>585.01499999999999</v>
      </c>
      <c r="AP31" s="5">
        <v>0</v>
      </c>
      <c r="AQ31" s="5">
        <v>0</v>
      </c>
      <c r="AR31" s="5">
        <v>0</v>
      </c>
      <c r="AS31" s="5">
        <v>0</v>
      </c>
      <c r="AT31" s="45" t="s">
        <v>430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f t="shared" si="0"/>
        <v>0</v>
      </c>
      <c r="BB31" s="5">
        <f t="shared" si="1"/>
        <v>981.74878000000001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</row>
    <row r="32" spans="1:64" s="1" customFormat="1" ht="79.5" customHeight="1" x14ac:dyDescent="0.25">
      <c r="A32" s="249" t="s">
        <v>210</v>
      </c>
      <c r="B32" s="46" t="s">
        <v>440</v>
      </c>
      <c r="C32" s="5">
        <v>97.070650000000001</v>
      </c>
      <c r="D32" s="45" t="s">
        <v>430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5" t="s">
        <v>430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45" t="s">
        <v>430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45" t="s">
        <v>430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45" t="s">
        <v>430</v>
      </c>
      <c r="AG32" s="5">
        <v>23.657599999999999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45" t="s">
        <v>430</v>
      </c>
      <c r="AN32" s="5">
        <v>73.413049999999998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45" t="s">
        <v>430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f t="shared" si="0"/>
        <v>97.070650000000001</v>
      </c>
      <c r="BB32" s="5">
        <f t="shared" si="1"/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</row>
    <row r="33" spans="1:64" s="1" customFormat="1" x14ac:dyDescent="0.25">
      <c r="A33" s="494" t="s">
        <v>159</v>
      </c>
      <c r="B33" s="494"/>
      <c r="C33" s="494"/>
      <c r="D33" s="494" t="s">
        <v>430</v>
      </c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94"/>
      <c r="AO33" s="494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15"/>
      <c r="BH33" s="15"/>
    </row>
    <row r="34" spans="1:64" s="1" customFormat="1" x14ac:dyDescent="0.25">
      <c r="A34" s="494" t="s">
        <v>65</v>
      </c>
      <c r="B34" s="494"/>
      <c r="C34" s="494"/>
      <c r="D34" s="494" t="s">
        <v>430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4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  <c r="BB34" s="494"/>
      <c r="BC34" s="494"/>
      <c r="BD34" s="494"/>
      <c r="BE34" s="494"/>
      <c r="BF34" s="494"/>
      <c r="BG34" s="15"/>
      <c r="BH34" s="15"/>
    </row>
    <row r="35" spans="1:64" s="28" customFormat="1" ht="27.75" customHeight="1" x14ac:dyDescent="0.25">
      <c r="A35" s="690" t="s">
        <v>25</v>
      </c>
      <c r="B35" s="691"/>
      <c r="C35" s="691"/>
      <c r="D35" s="691" t="s">
        <v>430</v>
      </c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1"/>
      <c r="AC35" s="691"/>
      <c r="AD35" s="691"/>
      <c r="AE35" s="691"/>
      <c r="AF35" s="691"/>
      <c r="AG35" s="691"/>
      <c r="AH35" s="691"/>
      <c r="AI35" s="691"/>
      <c r="AJ35" s="691"/>
      <c r="AK35" s="691"/>
      <c r="AL35" s="691"/>
      <c r="AM35" s="691"/>
      <c r="AN35" s="691"/>
      <c r="AO35" s="691"/>
      <c r="AP35" s="691"/>
      <c r="AQ35" s="691"/>
      <c r="AR35" s="691"/>
      <c r="AS35" s="691"/>
      <c r="AT35" s="691"/>
      <c r="AU35" s="691"/>
      <c r="AV35" s="691"/>
      <c r="AW35" s="691"/>
      <c r="AX35" s="691"/>
      <c r="AY35" s="691"/>
      <c r="AZ35" s="691"/>
      <c r="BA35" s="691"/>
      <c r="BB35" s="691"/>
      <c r="BC35" s="691"/>
      <c r="BD35" s="691"/>
      <c r="BE35" s="691"/>
      <c r="BF35" s="691"/>
      <c r="BG35" s="622"/>
      <c r="BH35" s="622"/>
      <c r="BI35" s="622"/>
      <c r="BJ35" s="622"/>
      <c r="BK35" s="622"/>
      <c r="BL35" s="623"/>
    </row>
    <row r="36" spans="1:64" s="1" customFormat="1" x14ac:dyDescent="0.25">
      <c r="A36" s="494" t="s">
        <v>160</v>
      </c>
      <c r="B36" s="494"/>
      <c r="C36" s="494"/>
      <c r="D36" s="494" t="s">
        <v>430</v>
      </c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15"/>
      <c r="BH36" s="15"/>
    </row>
    <row r="37" spans="1:64" s="1" customFormat="1" ht="70.5" customHeight="1" x14ac:dyDescent="0.25">
      <c r="A37" s="249" t="s">
        <v>211</v>
      </c>
      <c r="B37" s="22" t="s">
        <v>203</v>
      </c>
      <c r="C37" s="5">
        <v>4.9589999999999996</v>
      </c>
      <c r="D37" s="45" t="s">
        <v>430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5" t="s">
        <v>430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5" t="s">
        <v>430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45" t="s">
        <v>430</v>
      </c>
      <c r="Z37" s="5">
        <v>2.23428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45" t="s">
        <v>430</v>
      </c>
      <c r="AG37" s="5">
        <v>2.72472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45" t="s">
        <v>430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45" t="s">
        <v>430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f t="shared" si="0"/>
        <v>4.9589999999999996</v>
      </c>
      <c r="BB37" s="5">
        <f t="shared" si="1"/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</row>
    <row r="38" spans="1:64" s="1" customFormat="1" ht="64.5" customHeight="1" x14ac:dyDescent="0.25">
      <c r="A38" s="249" t="s">
        <v>212</v>
      </c>
      <c r="B38" s="22" t="s">
        <v>467</v>
      </c>
      <c r="C38" s="5">
        <v>6.0289200000000003</v>
      </c>
      <c r="D38" s="45" t="s">
        <v>430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45" t="s">
        <v>430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5" t="s">
        <v>430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45" t="s">
        <v>430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45" t="s">
        <v>430</v>
      </c>
      <c r="AG38" s="5">
        <v>6.0289200000000003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45" t="s">
        <v>430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45" t="s">
        <v>430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f t="shared" si="0"/>
        <v>6.0289200000000003</v>
      </c>
      <c r="BB38" s="5">
        <f t="shared" si="1"/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</row>
    <row r="39" spans="1:64" s="1" customFormat="1" ht="35.1" customHeight="1" x14ac:dyDescent="0.25">
      <c r="A39" s="494" t="s">
        <v>161</v>
      </c>
      <c r="B39" s="494"/>
      <c r="C39" s="494"/>
      <c r="D39" s="494" t="s">
        <v>430</v>
      </c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15"/>
      <c r="BH39" s="15"/>
    </row>
    <row r="40" spans="1:64" s="1" customFormat="1" ht="69.75" customHeight="1" x14ac:dyDescent="0.25">
      <c r="A40" s="249" t="s">
        <v>213</v>
      </c>
      <c r="B40" s="22" t="s">
        <v>446</v>
      </c>
      <c r="C40" s="5">
        <v>17.377500000000001</v>
      </c>
      <c r="D40" s="45" t="s">
        <v>430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5" t="s">
        <v>430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5" t="s">
        <v>430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45" t="s">
        <v>430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45" t="s">
        <v>430</v>
      </c>
      <c r="AG40" s="5">
        <v>2.31027</v>
      </c>
      <c r="AH40" s="5">
        <v>5</v>
      </c>
      <c r="AI40" s="5">
        <v>0</v>
      </c>
      <c r="AJ40" s="5">
        <v>0</v>
      </c>
      <c r="AK40" s="5">
        <v>0</v>
      </c>
      <c r="AL40" s="5">
        <v>0</v>
      </c>
      <c r="AM40" s="45" t="s">
        <v>430</v>
      </c>
      <c r="AN40" s="5">
        <v>0</v>
      </c>
      <c r="AO40" s="5">
        <v>5.03362</v>
      </c>
      <c r="AP40" s="5">
        <v>0</v>
      </c>
      <c r="AQ40" s="5">
        <v>0</v>
      </c>
      <c r="AR40" s="5">
        <v>0</v>
      </c>
      <c r="AS40" s="5">
        <v>0</v>
      </c>
      <c r="AT40" s="45" t="s">
        <v>430</v>
      </c>
      <c r="AU40" s="5">
        <v>0</v>
      </c>
      <c r="AV40" s="5">
        <v>5.03362</v>
      </c>
      <c r="AW40" s="5">
        <v>0</v>
      </c>
      <c r="AX40" s="5">
        <v>0</v>
      </c>
      <c r="AY40" s="5">
        <v>0</v>
      </c>
      <c r="AZ40" s="5">
        <v>0</v>
      </c>
      <c r="BA40" s="5">
        <f t="shared" si="0"/>
        <v>2.31027</v>
      </c>
      <c r="BB40" s="5">
        <f t="shared" si="1"/>
        <v>15.067239999999998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</row>
    <row r="41" spans="1:64" s="1" customFormat="1" ht="87.75" customHeight="1" x14ac:dyDescent="0.25">
      <c r="A41" s="249" t="s">
        <v>214</v>
      </c>
      <c r="B41" s="22" t="s">
        <v>447</v>
      </c>
      <c r="C41" s="5">
        <v>10.231680000000001</v>
      </c>
      <c r="D41" s="45" t="s">
        <v>430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5" t="s">
        <v>430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45" t="s">
        <v>430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45" t="s">
        <v>430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45" t="s">
        <v>430</v>
      </c>
      <c r="AG41" s="5">
        <v>1.77864</v>
      </c>
      <c r="AH41" s="5">
        <v>2.8176800000000002</v>
      </c>
      <c r="AI41" s="5">
        <v>0</v>
      </c>
      <c r="AJ41" s="5">
        <v>0</v>
      </c>
      <c r="AK41" s="5">
        <v>0</v>
      </c>
      <c r="AL41" s="5">
        <v>0</v>
      </c>
      <c r="AM41" s="45" t="s">
        <v>430</v>
      </c>
      <c r="AN41" s="5">
        <v>0</v>
      </c>
      <c r="AO41" s="5">
        <v>2.8176800000000002</v>
      </c>
      <c r="AP41" s="5">
        <v>0</v>
      </c>
      <c r="AQ41" s="5">
        <v>0</v>
      </c>
      <c r="AR41" s="5">
        <v>0</v>
      </c>
      <c r="AS41" s="5">
        <v>0</v>
      </c>
      <c r="AT41" s="45" t="s">
        <v>430</v>
      </c>
      <c r="AU41" s="5">
        <v>0</v>
      </c>
      <c r="AV41" s="5">
        <v>2.8176800000000002</v>
      </c>
      <c r="AW41" s="5">
        <v>0</v>
      </c>
      <c r="AX41" s="5">
        <v>0</v>
      </c>
      <c r="AY41" s="5">
        <v>0</v>
      </c>
      <c r="AZ41" s="5">
        <v>0</v>
      </c>
      <c r="BA41" s="5">
        <f t="shared" si="0"/>
        <v>1.77864</v>
      </c>
      <c r="BB41" s="5">
        <f t="shared" si="1"/>
        <v>8.4530400000000014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</row>
    <row r="42" spans="1:64" s="1" customFormat="1" ht="35.1" customHeight="1" x14ac:dyDescent="0.25">
      <c r="A42" s="494" t="s">
        <v>162</v>
      </c>
      <c r="B42" s="494"/>
      <c r="C42" s="494"/>
      <c r="D42" s="494" t="s">
        <v>430</v>
      </c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4"/>
      <c r="AK42" s="494"/>
      <c r="AL42" s="494"/>
      <c r="AM42" s="494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94"/>
      <c r="BA42" s="494"/>
      <c r="BB42" s="494"/>
      <c r="BC42" s="494"/>
      <c r="BD42" s="494"/>
      <c r="BE42" s="494"/>
      <c r="BF42" s="494"/>
      <c r="BG42" s="15"/>
      <c r="BH42" s="15"/>
    </row>
    <row r="43" spans="1:64" s="1" customFormat="1" ht="36" customHeight="1" x14ac:dyDescent="0.25">
      <c r="A43" s="251" t="s">
        <v>215</v>
      </c>
      <c r="B43" s="22" t="s">
        <v>448</v>
      </c>
      <c r="C43" s="5">
        <v>29.58868</v>
      </c>
      <c r="D43" s="45" t="s">
        <v>430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45" t="s">
        <v>430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45" t="s">
        <v>430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45" t="s">
        <v>430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45" t="s">
        <v>430</v>
      </c>
      <c r="AG43" s="5">
        <v>4.4108499999999999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45" t="s">
        <v>430</v>
      </c>
      <c r="AN43" s="5">
        <v>0</v>
      </c>
      <c r="AO43" s="5">
        <v>12.58892</v>
      </c>
      <c r="AP43" s="5">
        <v>0</v>
      </c>
      <c r="AQ43" s="5">
        <v>0</v>
      </c>
      <c r="AR43" s="5">
        <v>0</v>
      </c>
      <c r="AS43" s="5">
        <v>0</v>
      </c>
      <c r="AT43" s="45" t="s">
        <v>430</v>
      </c>
      <c r="AU43" s="5">
        <v>0</v>
      </c>
      <c r="AV43" s="5">
        <v>12.58891</v>
      </c>
      <c r="AW43" s="5">
        <v>0</v>
      </c>
      <c r="AX43" s="5">
        <v>0</v>
      </c>
      <c r="AY43" s="5">
        <v>0</v>
      </c>
      <c r="AZ43" s="5">
        <v>0</v>
      </c>
      <c r="BA43" s="5">
        <f t="shared" si="0"/>
        <v>4.4108499999999999</v>
      </c>
      <c r="BB43" s="5">
        <f t="shared" si="1"/>
        <v>25.17783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</row>
    <row r="44" spans="1:64" s="1" customFormat="1" ht="68.25" customHeight="1" x14ac:dyDescent="0.25">
      <c r="A44" s="251" t="s">
        <v>216</v>
      </c>
      <c r="B44" s="22" t="s">
        <v>449</v>
      </c>
      <c r="C44" s="5">
        <v>20.32245</v>
      </c>
      <c r="D44" s="45" t="s">
        <v>430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5" t="s">
        <v>430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5" t="s">
        <v>430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45" t="s">
        <v>430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45" t="s">
        <v>430</v>
      </c>
      <c r="AG44" s="5">
        <v>4.7960500000000001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45" t="s">
        <v>430</v>
      </c>
      <c r="AN44" s="5">
        <v>0</v>
      </c>
      <c r="AO44" s="5">
        <v>7.7632000000000003</v>
      </c>
      <c r="AP44" s="5">
        <v>0</v>
      </c>
      <c r="AQ44" s="5">
        <v>0</v>
      </c>
      <c r="AR44" s="5">
        <v>0</v>
      </c>
      <c r="AS44" s="5">
        <v>0</v>
      </c>
      <c r="AT44" s="45" t="s">
        <v>430</v>
      </c>
      <c r="AU44" s="5">
        <v>0</v>
      </c>
      <c r="AV44" s="5">
        <v>7.7632000000000003</v>
      </c>
      <c r="AW44" s="5">
        <v>0</v>
      </c>
      <c r="AX44" s="5">
        <v>0</v>
      </c>
      <c r="AY44" s="5">
        <v>0</v>
      </c>
      <c r="AZ44" s="5">
        <v>0</v>
      </c>
      <c r="BA44" s="5">
        <f t="shared" si="0"/>
        <v>4.7960500000000001</v>
      </c>
      <c r="BB44" s="5">
        <f t="shared" si="1"/>
        <v>15.526400000000001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</row>
    <row r="45" spans="1:64" s="1" customFormat="1" ht="39" customHeight="1" x14ac:dyDescent="0.25">
      <c r="A45" s="251" t="s">
        <v>217</v>
      </c>
      <c r="B45" s="22" t="s">
        <v>450</v>
      </c>
      <c r="C45" s="5">
        <v>3.7021600000000001</v>
      </c>
      <c r="D45" s="45" t="s">
        <v>430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5" t="s">
        <v>430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5" t="s">
        <v>430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45" t="s">
        <v>430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45" t="s">
        <v>430</v>
      </c>
      <c r="AG45" s="5">
        <v>3.7021600000000001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45" t="s">
        <v>430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45" t="s">
        <v>430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f t="shared" si="0"/>
        <v>3.7021600000000001</v>
      </c>
      <c r="BB45" s="5">
        <f t="shared" si="1"/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</row>
    <row r="46" spans="1:64" s="1" customFormat="1" ht="52.5" customHeight="1" x14ac:dyDescent="0.25">
      <c r="A46" s="251" t="s">
        <v>218</v>
      </c>
      <c r="B46" s="22" t="s">
        <v>451</v>
      </c>
      <c r="C46" s="5">
        <v>3.8721299999999998</v>
      </c>
      <c r="D46" s="45" t="s">
        <v>430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5" t="s">
        <v>430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45" t="s">
        <v>430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45" t="s">
        <v>430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45" t="s">
        <v>430</v>
      </c>
      <c r="AG46" s="5">
        <v>3.8721299999999998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45" t="s">
        <v>430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45" t="s">
        <v>430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f t="shared" si="0"/>
        <v>3.8721299999999998</v>
      </c>
      <c r="BB46" s="5">
        <f t="shared" si="1"/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</row>
    <row r="47" spans="1:64" s="1" customFormat="1" ht="53.25" customHeight="1" x14ac:dyDescent="0.25">
      <c r="A47" s="251" t="s">
        <v>219</v>
      </c>
      <c r="B47" s="22" t="s">
        <v>452</v>
      </c>
      <c r="C47" s="5">
        <v>3.5340400000000001</v>
      </c>
      <c r="D47" s="45" t="s">
        <v>430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5" t="s">
        <v>430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45" t="s">
        <v>430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45" t="s">
        <v>430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45" t="s">
        <v>430</v>
      </c>
      <c r="AG47" s="5">
        <v>3.5340400000000001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45" t="s">
        <v>430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45" t="s">
        <v>430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f t="shared" si="0"/>
        <v>3.5340400000000001</v>
      </c>
      <c r="BB47" s="5">
        <f t="shared" si="1"/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</row>
    <row r="48" spans="1:64" s="1" customFormat="1" ht="52.5" customHeight="1" x14ac:dyDescent="0.25">
      <c r="A48" s="251" t="s">
        <v>220</v>
      </c>
      <c r="B48" s="22" t="s">
        <v>453</v>
      </c>
      <c r="C48" s="5">
        <v>5.1384600000000002</v>
      </c>
      <c r="D48" s="45" t="s">
        <v>430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45" t="s">
        <v>430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5" t="s">
        <v>430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45" t="s">
        <v>430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45" t="s">
        <v>430</v>
      </c>
      <c r="AG48" s="5">
        <v>5.1384600000000002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45" t="s">
        <v>430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45" t="s">
        <v>430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f t="shared" si="0"/>
        <v>5.1384600000000002</v>
      </c>
      <c r="BB48" s="5">
        <f t="shared" si="1"/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</row>
    <row r="49" spans="1:64" s="1" customFormat="1" ht="35.1" customHeight="1" x14ac:dyDescent="0.25">
      <c r="A49" s="494" t="s">
        <v>163</v>
      </c>
      <c r="B49" s="494"/>
      <c r="C49" s="494"/>
      <c r="D49" s="494" t="s">
        <v>430</v>
      </c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94"/>
      <c r="BA49" s="494"/>
      <c r="BB49" s="494"/>
      <c r="BC49" s="494"/>
      <c r="BD49" s="494"/>
      <c r="BE49" s="494"/>
      <c r="BF49" s="494"/>
      <c r="BG49" s="15"/>
      <c r="BH49" s="15"/>
    </row>
    <row r="50" spans="1:64" s="1" customFormat="1" ht="52.5" customHeight="1" x14ac:dyDescent="0.25">
      <c r="A50" s="249" t="s">
        <v>221</v>
      </c>
      <c r="B50" s="22" t="s">
        <v>454</v>
      </c>
      <c r="C50" s="5">
        <v>5.19611</v>
      </c>
      <c r="D50" s="45" t="s">
        <v>430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5" t="s">
        <v>430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5" t="s">
        <v>430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45" t="s">
        <v>430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45" t="s">
        <v>430</v>
      </c>
      <c r="AG50" s="5">
        <v>0.65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45" t="s">
        <v>430</v>
      </c>
      <c r="AN50" s="5">
        <v>2.2730600000000001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45" t="s">
        <v>430</v>
      </c>
      <c r="AU50" s="5">
        <v>2.2730600000000001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f t="shared" si="0"/>
        <v>5.1961200000000005</v>
      </c>
      <c r="BB50" s="5">
        <f t="shared" si="1"/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</row>
    <row r="51" spans="1:64" s="1" customFormat="1" ht="72.75" customHeight="1" x14ac:dyDescent="0.25">
      <c r="A51" s="249" t="s">
        <v>222</v>
      </c>
      <c r="B51" s="22" t="s">
        <v>455</v>
      </c>
      <c r="C51" s="5">
        <v>6.3138699999999996</v>
      </c>
      <c r="D51" s="45" t="s">
        <v>430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5" t="s">
        <v>430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5" t="s">
        <v>430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45" t="s">
        <v>430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45" t="s">
        <v>430</v>
      </c>
      <c r="AG51" s="5">
        <v>0.65</v>
      </c>
      <c r="AH51" s="5">
        <v>2.8319399999999999</v>
      </c>
      <c r="AI51" s="5">
        <v>0</v>
      </c>
      <c r="AJ51" s="5">
        <v>0</v>
      </c>
      <c r="AK51" s="5">
        <v>0</v>
      </c>
      <c r="AL51" s="5">
        <v>0</v>
      </c>
      <c r="AM51" s="45" t="s">
        <v>430</v>
      </c>
      <c r="AN51" s="5">
        <v>0</v>
      </c>
      <c r="AO51" s="5">
        <v>2.8319399999999999</v>
      </c>
      <c r="AP51" s="5">
        <v>0</v>
      </c>
      <c r="AQ51" s="5">
        <v>0</v>
      </c>
      <c r="AR51" s="5">
        <v>0</v>
      </c>
      <c r="AS51" s="5">
        <v>0</v>
      </c>
      <c r="AT51" s="45" t="s">
        <v>430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f t="shared" si="0"/>
        <v>0.65</v>
      </c>
      <c r="BB51" s="5">
        <f t="shared" si="1"/>
        <v>5.6638799999999998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</row>
    <row r="52" spans="1:64" s="28" customFormat="1" ht="33.75" customHeight="1" x14ac:dyDescent="0.25">
      <c r="A52" s="690" t="s">
        <v>26</v>
      </c>
      <c r="B52" s="691"/>
      <c r="C52" s="691"/>
      <c r="D52" s="691" t="s">
        <v>430</v>
      </c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691"/>
      <c r="Z52" s="691"/>
      <c r="AA52" s="691"/>
      <c r="AB52" s="691"/>
      <c r="AC52" s="691"/>
      <c r="AD52" s="691"/>
      <c r="AE52" s="691"/>
      <c r="AF52" s="691"/>
      <c r="AG52" s="691"/>
      <c r="AH52" s="691"/>
      <c r="AI52" s="691"/>
      <c r="AJ52" s="691"/>
      <c r="AK52" s="691"/>
      <c r="AL52" s="691"/>
      <c r="AM52" s="691"/>
      <c r="AN52" s="691"/>
      <c r="AO52" s="691"/>
      <c r="AP52" s="691"/>
      <c r="AQ52" s="691"/>
      <c r="AR52" s="691"/>
      <c r="AS52" s="691"/>
      <c r="AT52" s="691"/>
      <c r="AU52" s="691"/>
      <c r="AV52" s="691"/>
      <c r="AW52" s="691"/>
      <c r="AX52" s="691"/>
      <c r="AY52" s="691"/>
      <c r="AZ52" s="691"/>
      <c r="BA52" s="691"/>
      <c r="BB52" s="691"/>
      <c r="BC52" s="691"/>
      <c r="BD52" s="691"/>
      <c r="BE52" s="691"/>
      <c r="BF52" s="691"/>
      <c r="BG52" s="622"/>
      <c r="BH52" s="622"/>
      <c r="BI52" s="622"/>
      <c r="BJ52" s="622"/>
      <c r="BK52" s="622"/>
      <c r="BL52" s="623"/>
    </row>
    <row r="53" spans="1:64" s="1" customFormat="1" ht="35.1" customHeight="1" x14ac:dyDescent="0.25">
      <c r="A53" s="494" t="s">
        <v>164</v>
      </c>
      <c r="B53" s="494"/>
      <c r="C53" s="494"/>
      <c r="D53" s="494" t="s">
        <v>430</v>
      </c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  <c r="AW53" s="494"/>
      <c r="AX53" s="494"/>
      <c r="AY53" s="494"/>
      <c r="AZ53" s="494"/>
      <c r="BA53" s="494"/>
      <c r="BB53" s="494"/>
      <c r="BC53" s="494"/>
      <c r="BD53" s="494"/>
      <c r="BE53" s="494"/>
      <c r="BF53" s="494"/>
      <c r="BG53" s="15"/>
      <c r="BH53" s="15"/>
    </row>
    <row r="54" spans="1:64" s="1" customFormat="1" ht="55.5" customHeight="1" x14ac:dyDescent="0.25">
      <c r="A54" s="249" t="s">
        <v>223</v>
      </c>
      <c r="B54" s="22" t="s">
        <v>86</v>
      </c>
      <c r="C54" s="5">
        <v>1083.165</v>
      </c>
      <c r="D54" s="45" t="s">
        <v>430</v>
      </c>
      <c r="E54" s="5">
        <v>0</v>
      </c>
      <c r="F54" s="5">
        <v>560.86031000000003</v>
      </c>
      <c r="G54" s="5">
        <v>0</v>
      </c>
      <c r="H54" s="5">
        <v>0</v>
      </c>
      <c r="I54" s="5">
        <v>0</v>
      </c>
      <c r="J54" s="5">
        <v>0</v>
      </c>
      <c r="K54" s="45" t="s">
        <v>430</v>
      </c>
      <c r="L54" s="5">
        <v>0</v>
      </c>
      <c r="M54" s="5">
        <v>232.97291999999999</v>
      </c>
      <c r="N54" s="5">
        <v>0</v>
      </c>
      <c r="O54" s="5">
        <v>0</v>
      </c>
      <c r="P54" s="5">
        <v>0</v>
      </c>
      <c r="Q54" s="5">
        <v>0</v>
      </c>
      <c r="R54" s="45" t="s">
        <v>430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45" t="s">
        <v>430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45" t="s">
        <v>430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45" t="s">
        <v>430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45" t="s">
        <v>430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f t="shared" si="0"/>
        <v>0</v>
      </c>
      <c r="BB54" s="5">
        <f t="shared" si="1"/>
        <v>793.83322999999996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</row>
    <row r="55" spans="1:64" s="1" customFormat="1" ht="73.5" customHeight="1" x14ac:dyDescent="0.25">
      <c r="A55" s="249" t="s">
        <v>224</v>
      </c>
      <c r="B55" s="22" t="s">
        <v>89</v>
      </c>
      <c r="C55" s="5">
        <v>303.57499999999999</v>
      </c>
      <c r="D55" s="45" t="s">
        <v>430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5" t="s">
        <v>430</v>
      </c>
      <c r="L55" s="5">
        <v>4.9462599999999997</v>
      </c>
      <c r="M55" s="5">
        <v>64.997450000000001</v>
      </c>
      <c r="N55" s="5">
        <v>0</v>
      </c>
      <c r="O55" s="5">
        <v>0</v>
      </c>
      <c r="P55" s="5">
        <v>0</v>
      </c>
      <c r="Q55" s="5">
        <v>0</v>
      </c>
      <c r="R55" s="45" t="s">
        <v>430</v>
      </c>
      <c r="S55" s="5">
        <v>0</v>
      </c>
      <c r="T55" s="5">
        <v>116.39559</v>
      </c>
      <c r="U55" s="5">
        <v>0</v>
      </c>
      <c r="V55" s="5">
        <v>0</v>
      </c>
      <c r="W55" s="5">
        <v>0</v>
      </c>
      <c r="X55" s="5">
        <v>0</v>
      </c>
      <c r="Y55" s="45" t="s">
        <v>430</v>
      </c>
      <c r="Z55" s="5">
        <v>0</v>
      </c>
      <c r="AA55" s="5">
        <v>74</v>
      </c>
      <c r="AB55" s="5">
        <v>0</v>
      </c>
      <c r="AC55" s="5">
        <v>0</v>
      </c>
      <c r="AD55" s="5">
        <v>0</v>
      </c>
      <c r="AE55" s="5">
        <v>0</v>
      </c>
      <c r="AF55" s="45" t="s">
        <v>430</v>
      </c>
      <c r="AG55" s="5">
        <v>0</v>
      </c>
      <c r="AH55" s="5">
        <v>20</v>
      </c>
      <c r="AI55" s="5">
        <v>0</v>
      </c>
      <c r="AJ55" s="5">
        <v>0</v>
      </c>
      <c r="AK55" s="5">
        <v>0</v>
      </c>
      <c r="AL55" s="5">
        <v>0</v>
      </c>
      <c r="AM55" s="45" t="s">
        <v>430</v>
      </c>
      <c r="AN55" s="5">
        <v>0</v>
      </c>
      <c r="AO55" s="5">
        <v>9.0088600000000003</v>
      </c>
      <c r="AP55" s="5">
        <v>0</v>
      </c>
      <c r="AQ55" s="5">
        <v>0</v>
      </c>
      <c r="AR55" s="5">
        <v>0</v>
      </c>
      <c r="AS55" s="5">
        <v>0</v>
      </c>
      <c r="AT55" s="45" t="s">
        <v>430</v>
      </c>
      <c r="AU55" s="5">
        <v>0</v>
      </c>
      <c r="AV55" s="5">
        <v>9.0088600000000003</v>
      </c>
      <c r="AW55" s="5">
        <v>0</v>
      </c>
      <c r="AX55" s="5">
        <v>0</v>
      </c>
      <c r="AY55" s="5">
        <v>0</v>
      </c>
      <c r="AZ55" s="5">
        <v>0</v>
      </c>
      <c r="BA55" s="5">
        <f>E55+L55+S55+Z55+AG55+AN55+AU55</f>
        <v>4.9462599999999997</v>
      </c>
      <c r="BB55" s="5">
        <f t="shared" si="1"/>
        <v>293.41076000000004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</row>
    <row r="56" spans="1:64" s="1" customFormat="1" ht="69.75" customHeight="1" x14ac:dyDescent="0.25">
      <c r="A56" s="249" t="s">
        <v>225</v>
      </c>
      <c r="B56" s="22" t="s">
        <v>87</v>
      </c>
      <c r="C56" s="5">
        <v>367.79300000000001</v>
      </c>
      <c r="D56" s="45" t="s">
        <v>430</v>
      </c>
      <c r="E56" s="5">
        <v>20.243120000000001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45" t="s">
        <v>430</v>
      </c>
      <c r="L56" s="5">
        <v>11.300520000000001</v>
      </c>
      <c r="M56" s="5">
        <v>2.4727100000000002</v>
      </c>
      <c r="N56" s="5">
        <v>0</v>
      </c>
      <c r="O56" s="5">
        <v>0</v>
      </c>
      <c r="P56" s="5">
        <v>0</v>
      </c>
      <c r="Q56" s="5">
        <v>0</v>
      </c>
      <c r="R56" s="45" t="s">
        <v>430</v>
      </c>
      <c r="S56" s="5">
        <v>0</v>
      </c>
      <c r="T56" s="5">
        <v>12.942970000000001</v>
      </c>
      <c r="U56" s="5">
        <v>0</v>
      </c>
      <c r="V56" s="5">
        <v>0</v>
      </c>
      <c r="W56" s="5">
        <v>0</v>
      </c>
      <c r="X56" s="5">
        <v>0</v>
      </c>
      <c r="Y56" s="45" t="s">
        <v>430</v>
      </c>
      <c r="Z56" s="5">
        <v>0</v>
      </c>
      <c r="AA56" s="5">
        <v>90</v>
      </c>
      <c r="AB56" s="5">
        <v>0</v>
      </c>
      <c r="AC56" s="5">
        <v>0</v>
      </c>
      <c r="AD56" s="5">
        <v>0</v>
      </c>
      <c r="AE56" s="5">
        <v>0</v>
      </c>
      <c r="AF56" s="45" t="s">
        <v>430</v>
      </c>
      <c r="AG56" s="5">
        <v>0</v>
      </c>
      <c r="AH56" s="5">
        <v>5</v>
      </c>
      <c r="AI56" s="5">
        <v>0</v>
      </c>
      <c r="AJ56" s="5">
        <v>0</v>
      </c>
      <c r="AK56" s="5">
        <v>0</v>
      </c>
      <c r="AL56" s="5">
        <v>0</v>
      </c>
      <c r="AM56" s="45" t="s">
        <v>430</v>
      </c>
      <c r="AN56" s="5">
        <v>0</v>
      </c>
      <c r="AO56" s="5">
        <v>50</v>
      </c>
      <c r="AP56" s="5">
        <v>0</v>
      </c>
      <c r="AQ56" s="5">
        <v>0</v>
      </c>
      <c r="AR56" s="5">
        <v>0</v>
      </c>
      <c r="AS56" s="5">
        <v>0</v>
      </c>
      <c r="AT56" s="45" t="s">
        <v>430</v>
      </c>
      <c r="AU56" s="5">
        <v>0</v>
      </c>
      <c r="AV56" s="5">
        <v>50</v>
      </c>
      <c r="AW56" s="5">
        <v>0</v>
      </c>
      <c r="AX56" s="5">
        <v>0</v>
      </c>
      <c r="AY56" s="5">
        <v>0</v>
      </c>
      <c r="AZ56" s="5">
        <v>0</v>
      </c>
      <c r="BA56" s="5">
        <f t="shared" si="0"/>
        <v>31.543640000000003</v>
      </c>
      <c r="BB56" s="5">
        <f t="shared" si="1"/>
        <v>210.41568000000001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</row>
    <row r="57" spans="1:64" s="1" customFormat="1" ht="72.75" customHeight="1" x14ac:dyDescent="0.25">
      <c r="A57" s="249" t="s">
        <v>226</v>
      </c>
      <c r="B57" s="22" t="s">
        <v>88</v>
      </c>
      <c r="C57" s="5">
        <v>8.2159999999999993</v>
      </c>
      <c r="D57" s="45" t="s">
        <v>430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45" t="s">
        <v>430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45" t="s">
        <v>430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45" t="s">
        <v>430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45" t="s">
        <v>430</v>
      </c>
      <c r="AG57" s="5">
        <v>1.5194300000000001</v>
      </c>
      <c r="AH57" s="5">
        <v>6.6964699999999997</v>
      </c>
      <c r="AI57" s="5">
        <v>0</v>
      </c>
      <c r="AJ57" s="5">
        <v>0</v>
      </c>
      <c r="AK57" s="5">
        <v>0</v>
      </c>
      <c r="AL57" s="5">
        <v>0</v>
      </c>
      <c r="AM57" s="45" t="s">
        <v>430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45" t="s">
        <v>430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f t="shared" si="0"/>
        <v>1.5194300000000001</v>
      </c>
      <c r="BB57" s="5">
        <f t="shared" si="1"/>
        <v>6.6964699999999997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</row>
    <row r="58" spans="1:64" s="1" customFormat="1" ht="86.25" customHeight="1" x14ac:dyDescent="0.25">
      <c r="A58" s="249" t="s">
        <v>227</v>
      </c>
      <c r="B58" s="22" t="s">
        <v>83</v>
      </c>
      <c r="C58" s="5">
        <v>40</v>
      </c>
      <c r="D58" s="45" t="s">
        <v>430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5" t="s">
        <v>430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45" t="s">
        <v>430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45" t="s">
        <v>430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45" t="s">
        <v>430</v>
      </c>
      <c r="AG58" s="5">
        <v>40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45" t="s">
        <v>430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45" t="s">
        <v>430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f t="shared" si="0"/>
        <v>40</v>
      </c>
      <c r="BB58" s="5">
        <f t="shared" si="1"/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</row>
    <row r="59" spans="1:64" s="1" customFormat="1" ht="70.5" customHeight="1" x14ac:dyDescent="0.25">
      <c r="A59" s="249" t="s">
        <v>228</v>
      </c>
      <c r="B59" s="22" t="s">
        <v>85</v>
      </c>
      <c r="C59" s="5">
        <v>417.59899999999999</v>
      </c>
      <c r="D59" s="45" t="s">
        <v>430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45" t="s">
        <v>430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45" t="s">
        <v>430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45" t="s">
        <v>430</v>
      </c>
      <c r="Z59" s="5">
        <v>0</v>
      </c>
      <c r="AA59" s="5">
        <v>0.1</v>
      </c>
      <c r="AB59" s="5">
        <v>0</v>
      </c>
      <c r="AC59" s="5">
        <v>0</v>
      </c>
      <c r="AD59" s="5">
        <v>0</v>
      </c>
      <c r="AE59" s="5">
        <v>0</v>
      </c>
      <c r="AF59" s="45" t="s">
        <v>430</v>
      </c>
      <c r="AG59" s="5">
        <v>0</v>
      </c>
      <c r="AH59" s="5">
        <v>85.242699999999999</v>
      </c>
      <c r="AI59" s="5">
        <v>0</v>
      </c>
      <c r="AJ59" s="5">
        <v>0</v>
      </c>
      <c r="AK59" s="5">
        <v>0</v>
      </c>
      <c r="AL59" s="5">
        <v>0</v>
      </c>
      <c r="AM59" s="45" t="s">
        <v>430</v>
      </c>
      <c r="AN59" s="5">
        <v>0</v>
      </c>
      <c r="AO59" s="5">
        <v>50</v>
      </c>
      <c r="AP59" s="5">
        <v>0</v>
      </c>
      <c r="AQ59" s="5">
        <v>0</v>
      </c>
      <c r="AR59" s="5">
        <v>0</v>
      </c>
      <c r="AS59" s="5">
        <v>0</v>
      </c>
      <c r="AT59" s="45" t="s">
        <v>430</v>
      </c>
      <c r="AU59" s="5">
        <v>0</v>
      </c>
      <c r="AV59" s="5">
        <v>50</v>
      </c>
      <c r="AW59" s="5">
        <v>0</v>
      </c>
      <c r="AX59" s="5">
        <v>0</v>
      </c>
      <c r="AY59" s="5">
        <v>0</v>
      </c>
      <c r="AZ59" s="5">
        <v>0</v>
      </c>
      <c r="BA59" s="5">
        <f t="shared" si="0"/>
        <v>0</v>
      </c>
      <c r="BB59" s="5">
        <f t="shared" si="1"/>
        <v>185.34269999999998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</row>
    <row r="60" spans="1:64" s="1" customFormat="1" ht="53.25" customHeight="1" x14ac:dyDescent="0.25">
      <c r="A60" s="249" t="s">
        <v>229</v>
      </c>
      <c r="B60" s="22" t="s">
        <v>84</v>
      </c>
      <c r="C60" s="5">
        <v>1.661</v>
      </c>
      <c r="D60" s="45" t="s">
        <v>430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45" t="s">
        <v>430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45" t="s">
        <v>430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45" t="s">
        <v>430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45" t="s">
        <v>430</v>
      </c>
      <c r="AG60" s="5">
        <v>1.6612899999999999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45" t="s">
        <v>430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45" t="s">
        <v>430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f t="shared" si="0"/>
        <v>1.6612899999999999</v>
      </c>
      <c r="BB60" s="5">
        <f t="shared" si="1"/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</row>
    <row r="61" spans="1:64" s="1" customFormat="1" ht="35.1" customHeight="1" x14ac:dyDescent="0.25">
      <c r="A61" s="494" t="s">
        <v>165</v>
      </c>
      <c r="B61" s="494"/>
      <c r="C61" s="494"/>
      <c r="D61" s="494" t="s">
        <v>430</v>
      </c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494"/>
      <c r="V61" s="494"/>
      <c r="W61" s="494"/>
      <c r="X61" s="494"/>
      <c r="Y61" s="494"/>
      <c r="Z61" s="494"/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/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/>
      <c r="BA61" s="494"/>
      <c r="BB61" s="494"/>
      <c r="BC61" s="494"/>
      <c r="BD61" s="494"/>
      <c r="BE61" s="494"/>
      <c r="BF61" s="494"/>
      <c r="BG61" s="15"/>
      <c r="BH61" s="15"/>
    </row>
    <row r="62" spans="1:64" s="1" customFormat="1" ht="72" customHeight="1" x14ac:dyDescent="0.25">
      <c r="A62" s="251" t="s">
        <v>230</v>
      </c>
      <c r="B62" s="22" t="s">
        <v>456</v>
      </c>
      <c r="C62" s="5">
        <v>29.69041</v>
      </c>
      <c r="D62" s="45" t="s">
        <v>430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45" t="s">
        <v>430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45" t="s">
        <v>430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45" t="s">
        <v>430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45" t="s">
        <v>430</v>
      </c>
      <c r="AG62" s="5">
        <v>0</v>
      </c>
      <c r="AH62" s="5">
        <v>9.8968000000000007</v>
      </c>
      <c r="AI62" s="5">
        <v>0</v>
      </c>
      <c r="AJ62" s="5">
        <v>0</v>
      </c>
      <c r="AK62" s="5">
        <v>0</v>
      </c>
      <c r="AL62" s="5">
        <v>0</v>
      </c>
      <c r="AM62" s="45" t="s">
        <v>430</v>
      </c>
      <c r="AN62" s="5">
        <v>0</v>
      </c>
      <c r="AO62" s="5">
        <v>9.8968000000000007</v>
      </c>
      <c r="AP62" s="5">
        <v>0</v>
      </c>
      <c r="AQ62" s="5">
        <v>0</v>
      </c>
      <c r="AR62" s="5">
        <v>0</v>
      </c>
      <c r="AS62" s="5">
        <v>0</v>
      </c>
      <c r="AT62" s="45" t="s">
        <v>430</v>
      </c>
      <c r="AU62" s="5">
        <v>0</v>
      </c>
      <c r="AV62" s="5">
        <v>9.8968100000000003</v>
      </c>
      <c r="AW62" s="5">
        <v>0</v>
      </c>
      <c r="AX62" s="5">
        <v>0</v>
      </c>
      <c r="AY62" s="5">
        <v>0</v>
      </c>
      <c r="AZ62" s="5">
        <v>0</v>
      </c>
      <c r="BA62" s="5">
        <f t="shared" si="0"/>
        <v>0</v>
      </c>
      <c r="BB62" s="5">
        <f t="shared" si="1"/>
        <v>29.69041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</row>
    <row r="63" spans="1:64" s="1" customFormat="1" ht="121.5" customHeight="1" x14ac:dyDescent="0.25">
      <c r="A63" s="251" t="s">
        <v>231</v>
      </c>
      <c r="B63" s="22" t="s">
        <v>457</v>
      </c>
      <c r="C63" s="5">
        <v>19.44285</v>
      </c>
      <c r="D63" s="45" t="s">
        <v>430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45" t="s">
        <v>430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45" t="s">
        <v>430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45" t="s">
        <v>430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45" t="s">
        <v>430</v>
      </c>
      <c r="AG63" s="5">
        <v>4.4184299999999999</v>
      </c>
      <c r="AH63" s="5">
        <v>5</v>
      </c>
      <c r="AI63" s="5">
        <v>0</v>
      </c>
      <c r="AJ63" s="5">
        <v>0</v>
      </c>
      <c r="AK63" s="5">
        <v>0</v>
      </c>
      <c r="AL63" s="5">
        <v>0</v>
      </c>
      <c r="AM63" s="45" t="s">
        <v>430</v>
      </c>
      <c r="AN63" s="5">
        <v>0</v>
      </c>
      <c r="AO63" s="5">
        <v>5.0122099999999996</v>
      </c>
      <c r="AP63" s="5">
        <v>0</v>
      </c>
      <c r="AQ63" s="5">
        <v>0</v>
      </c>
      <c r="AR63" s="5">
        <v>0</v>
      </c>
      <c r="AS63" s="5">
        <v>0</v>
      </c>
      <c r="AT63" s="45" t="s">
        <v>430</v>
      </c>
      <c r="AU63" s="5">
        <v>5.0122099999999996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f t="shared" si="0"/>
        <v>9.4306400000000004</v>
      </c>
      <c r="BB63" s="5">
        <f t="shared" si="1"/>
        <v>10.01221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</row>
    <row r="64" spans="1:64" s="1" customFormat="1" ht="114" customHeight="1" x14ac:dyDescent="0.25">
      <c r="A64" s="251" t="s">
        <v>232</v>
      </c>
      <c r="B64" s="22" t="s">
        <v>458</v>
      </c>
      <c r="C64" s="5">
        <v>12.9619</v>
      </c>
      <c r="D64" s="45" t="s">
        <v>430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45" t="s">
        <v>430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45" t="s">
        <v>430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45" t="s">
        <v>430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45" t="s">
        <v>430</v>
      </c>
      <c r="AG64" s="5">
        <v>2.9456199999999999</v>
      </c>
      <c r="AH64" s="5">
        <v>3.37209</v>
      </c>
      <c r="AI64" s="5">
        <v>0</v>
      </c>
      <c r="AJ64" s="5">
        <v>0</v>
      </c>
      <c r="AK64" s="5">
        <v>0</v>
      </c>
      <c r="AL64" s="5">
        <v>0</v>
      </c>
      <c r="AM64" s="45" t="s">
        <v>430</v>
      </c>
      <c r="AN64" s="5">
        <v>0</v>
      </c>
      <c r="AO64" s="5">
        <v>3.37209</v>
      </c>
      <c r="AP64" s="5">
        <v>0</v>
      </c>
      <c r="AQ64" s="5">
        <v>0</v>
      </c>
      <c r="AR64" s="5">
        <v>0</v>
      </c>
      <c r="AS64" s="5">
        <v>0</v>
      </c>
      <c r="AT64" s="45" t="s">
        <v>430</v>
      </c>
      <c r="AU64" s="5">
        <v>0</v>
      </c>
      <c r="AV64" s="5">
        <v>3.2721</v>
      </c>
      <c r="AW64" s="5">
        <v>0</v>
      </c>
      <c r="AX64" s="5">
        <v>0</v>
      </c>
      <c r="AY64" s="5">
        <v>0</v>
      </c>
      <c r="AZ64" s="5">
        <v>0</v>
      </c>
      <c r="BA64" s="5">
        <f t="shared" si="0"/>
        <v>2.9456199999999999</v>
      </c>
      <c r="BB64" s="5">
        <f t="shared" si="1"/>
        <v>10.01628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</row>
    <row r="65" spans="1:64" s="1" customFormat="1" ht="87.75" customHeight="1" x14ac:dyDescent="0.25">
      <c r="A65" s="251" t="s">
        <v>233</v>
      </c>
      <c r="B65" s="22" t="s">
        <v>459</v>
      </c>
      <c r="C65" s="5">
        <v>6.48095</v>
      </c>
      <c r="D65" s="45" t="s">
        <v>430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45" t="s">
        <v>430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45" t="s">
        <v>430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45" t="s">
        <v>430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45" t="s">
        <v>430</v>
      </c>
      <c r="AG65" s="5">
        <v>1.47281</v>
      </c>
      <c r="AH65" s="5">
        <v>1.6693800000000001</v>
      </c>
      <c r="AI65" s="5">
        <v>0</v>
      </c>
      <c r="AJ65" s="5">
        <v>0</v>
      </c>
      <c r="AK65" s="5">
        <v>0</v>
      </c>
      <c r="AL65" s="5">
        <v>0</v>
      </c>
      <c r="AM65" s="45" t="s">
        <v>430</v>
      </c>
      <c r="AN65" s="5">
        <v>0</v>
      </c>
      <c r="AO65" s="5">
        <v>1.6693800000000001</v>
      </c>
      <c r="AP65" s="5">
        <v>0</v>
      </c>
      <c r="AQ65" s="5">
        <v>0</v>
      </c>
      <c r="AR65" s="5">
        <v>0</v>
      </c>
      <c r="AS65" s="5">
        <v>0</v>
      </c>
      <c r="AT65" s="45" t="s">
        <v>430</v>
      </c>
      <c r="AU65" s="5">
        <v>0</v>
      </c>
      <c r="AV65" s="5">
        <v>1.6693800000000001</v>
      </c>
      <c r="AW65" s="5">
        <v>0</v>
      </c>
      <c r="AX65" s="5">
        <v>0</v>
      </c>
      <c r="AY65" s="5">
        <v>0</v>
      </c>
      <c r="AZ65" s="5">
        <v>0</v>
      </c>
      <c r="BA65" s="5">
        <f t="shared" si="0"/>
        <v>1.47281</v>
      </c>
      <c r="BB65" s="5">
        <f t="shared" si="1"/>
        <v>5.00814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</row>
    <row r="66" spans="1:64" s="1" customFormat="1" ht="45" customHeight="1" x14ac:dyDescent="0.25">
      <c r="A66" s="251" t="s">
        <v>234</v>
      </c>
      <c r="B66" s="22" t="s">
        <v>460</v>
      </c>
      <c r="C66" s="5">
        <v>19.294509999999999</v>
      </c>
      <c r="D66" s="45" t="s">
        <v>430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45" t="s">
        <v>430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45" t="s">
        <v>430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45" t="s">
        <v>430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45" t="s">
        <v>430</v>
      </c>
      <c r="AG66" s="5">
        <v>0</v>
      </c>
      <c r="AH66" s="5">
        <v>6.4314999999999998</v>
      </c>
      <c r="AI66" s="5">
        <v>0</v>
      </c>
      <c r="AJ66" s="5">
        <v>0</v>
      </c>
      <c r="AK66" s="5">
        <v>0</v>
      </c>
      <c r="AL66" s="5">
        <v>0</v>
      </c>
      <c r="AM66" s="45" t="s">
        <v>430</v>
      </c>
      <c r="AN66" s="5">
        <v>0</v>
      </c>
      <c r="AO66" s="5">
        <v>6.4314999999999998</v>
      </c>
      <c r="AP66" s="5">
        <v>0</v>
      </c>
      <c r="AQ66" s="5">
        <v>0</v>
      </c>
      <c r="AR66" s="5">
        <v>0</v>
      </c>
      <c r="AS66" s="5">
        <v>0</v>
      </c>
      <c r="AT66" s="45" t="s">
        <v>430</v>
      </c>
      <c r="AU66" s="5">
        <v>0</v>
      </c>
      <c r="AV66" s="5">
        <v>6.4315100000000003</v>
      </c>
      <c r="AW66" s="5">
        <v>0</v>
      </c>
      <c r="AX66" s="5">
        <v>0</v>
      </c>
      <c r="AY66" s="5">
        <v>0</v>
      </c>
      <c r="AZ66" s="5">
        <v>0</v>
      </c>
      <c r="BA66" s="5">
        <f t="shared" si="0"/>
        <v>0</v>
      </c>
      <c r="BB66" s="5">
        <f t="shared" si="1"/>
        <v>19.294509999999999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</row>
    <row r="67" spans="1:64" s="1" customFormat="1" ht="35.1" customHeight="1" x14ac:dyDescent="0.25">
      <c r="A67" s="494" t="s">
        <v>166</v>
      </c>
      <c r="B67" s="494"/>
      <c r="C67" s="494"/>
      <c r="D67" s="494" t="s">
        <v>430</v>
      </c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15"/>
      <c r="BH67" s="15"/>
    </row>
    <row r="68" spans="1:64" s="1" customFormat="1" ht="35.1" customHeight="1" x14ac:dyDescent="0.25">
      <c r="A68" s="249" t="s">
        <v>235</v>
      </c>
      <c r="B68" s="22" t="s">
        <v>461</v>
      </c>
      <c r="C68" s="5">
        <v>31.716370000000001</v>
      </c>
      <c r="D68" s="45" t="s">
        <v>430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45" t="s">
        <v>430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45" t="s">
        <v>430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45" t="s">
        <v>430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45" t="s">
        <v>430</v>
      </c>
      <c r="AG68" s="5">
        <v>1.9350000000000001</v>
      </c>
      <c r="AH68" s="5">
        <v>29.781369999999999</v>
      </c>
      <c r="AI68" s="5">
        <v>0</v>
      </c>
      <c r="AJ68" s="5">
        <v>0</v>
      </c>
      <c r="AK68" s="5">
        <v>0</v>
      </c>
      <c r="AL68" s="5">
        <v>0</v>
      </c>
      <c r="AM68" s="45" t="s">
        <v>430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45" t="s">
        <v>430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f t="shared" si="0"/>
        <v>1.9350000000000001</v>
      </c>
      <c r="BB68" s="5">
        <f t="shared" si="1"/>
        <v>29.781369999999999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</row>
    <row r="69" spans="1:64" s="1" customFormat="1" ht="71.25" customHeight="1" x14ac:dyDescent="0.25">
      <c r="A69" s="249" t="s">
        <v>236</v>
      </c>
      <c r="B69" s="22" t="s">
        <v>462</v>
      </c>
      <c r="C69" s="5">
        <v>43.993279999999999</v>
      </c>
      <c r="D69" s="45" t="s">
        <v>430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45" t="s">
        <v>430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45" t="s">
        <v>430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45" t="s">
        <v>430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45" t="s">
        <v>430</v>
      </c>
      <c r="AG69" s="5">
        <v>3.6932800000000001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45" t="s">
        <v>430</v>
      </c>
      <c r="AN69" s="5">
        <v>0</v>
      </c>
      <c r="AO69" s="5">
        <v>40.299999999999997</v>
      </c>
      <c r="AP69" s="5">
        <v>0</v>
      </c>
      <c r="AQ69" s="5">
        <v>0</v>
      </c>
      <c r="AR69" s="5">
        <v>0</v>
      </c>
      <c r="AS69" s="5">
        <v>0</v>
      </c>
      <c r="AT69" s="45" t="s">
        <v>430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f t="shared" si="0"/>
        <v>3.6932800000000001</v>
      </c>
      <c r="BB69" s="5">
        <f t="shared" si="1"/>
        <v>40.299999999999997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</row>
    <row r="70" spans="1:64" s="1" customFormat="1" ht="35.1" customHeight="1" x14ac:dyDescent="0.25">
      <c r="A70" s="494" t="s">
        <v>167</v>
      </c>
      <c r="B70" s="494"/>
      <c r="C70" s="494"/>
      <c r="D70" s="494" t="s">
        <v>430</v>
      </c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15"/>
      <c r="BH70" s="15"/>
    </row>
    <row r="71" spans="1:64" s="1" customFormat="1" ht="55.5" customHeight="1" x14ac:dyDescent="0.25">
      <c r="A71" s="252" t="s">
        <v>237</v>
      </c>
      <c r="B71" s="22" t="s">
        <v>463</v>
      </c>
      <c r="C71" s="5">
        <v>1.6612899999999999</v>
      </c>
      <c r="D71" s="45" t="s">
        <v>430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45" t="s">
        <v>430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45" t="s">
        <v>430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45" t="s">
        <v>430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45" t="s">
        <v>430</v>
      </c>
      <c r="AG71" s="5">
        <v>0.65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45" t="s">
        <v>430</v>
      </c>
      <c r="AN71" s="5">
        <v>0.50565000000000004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45" t="s">
        <v>430</v>
      </c>
      <c r="AU71" s="5">
        <v>0.50565000000000004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f t="shared" si="0"/>
        <v>1.6613000000000002</v>
      </c>
      <c r="BB71" s="5">
        <f t="shared" si="1"/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</row>
    <row r="72" spans="1:64" s="33" customFormat="1" ht="45.75" customHeight="1" x14ac:dyDescent="0.25">
      <c r="A72" s="692" t="s">
        <v>28</v>
      </c>
      <c r="B72" s="693"/>
      <c r="C72" s="693"/>
      <c r="D72" s="693" t="s">
        <v>430</v>
      </c>
      <c r="E72" s="693"/>
      <c r="F72" s="693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693"/>
      <c r="R72" s="693"/>
      <c r="S72" s="693"/>
      <c r="T72" s="693"/>
      <c r="U72" s="693"/>
      <c r="V72" s="693"/>
      <c r="W72" s="693"/>
      <c r="X72" s="693"/>
      <c r="Y72" s="693"/>
      <c r="Z72" s="693"/>
      <c r="AA72" s="693"/>
      <c r="AB72" s="693"/>
      <c r="AC72" s="693"/>
      <c r="AD72" s="693"/>
      <c r="AE72" s="693"/>
      <c r="AF72" s="693"/>
      <c r="AG72" s="693"/>
      <c r="AH72" s="693"/>
      <c r="AI72" s="693"/>
      <c r="AJ72" s="693"/>
      <c r="AK72" s="693"/>
      <c r="AL72" s="693"/>
      <c r="AM72" s="693"/>
      <c r="AN72" s="693"/>
      <c r="AO72" s="693"/>
      <c r="AP72" s="693"/>
      <c r="AQ72" s="693"/>
      <c r="AR72" s="693"/>
      <c r="AS72" s="693"/>
      <c r="AT72" s="693"/>
      <c r="AU72" s="693"/>
      <c r="AV72" s="693"/>
      <c r="AW72" s="693"/>
      <c r="AX72" s="693"/>
      <c r="AY72" s="693"/>
      <c r="AZ72" s="693"/>
      <c r="BA72" s="693"/>
      <c r="BB72" s="693"/>
      <c r="BC72" s="693"/>
      <c r="BD72" s="693"/>
      <c r="BE72" s="693"/>
      <c r="BF72" s="693"/>
      <c r="BG72" s="694"/>
      <c r="BH72" s="694"/>
      <c r="BI72" s="694"/>
      <c r="BJ72" s="694"/>
      <c r="BK72" s="694"/>
      <c r="BL72" s="694"/>
    </row>
    <row r="73" spans="1:64" s="28" customFormat="1" ht="24.75" customHeight="1" x14ac:dyDescent="0.25">
      <c r="A73" s="690" t="s">
        <v>29</v>
      </c>
      <c r="B73" s="691"/>
      <c r="C73" s="691"/>
      <c r="D73" s="691" t="s">
        <v>430</v>
      </c>
      <c r="E73" s="691"/>
      <c r="F73" s="691"/>
      <c r="G73" s="691"/>
      <c r="H73" s="691"/>
      <c r="I73" s="691"/>
      <c r="J73" s="691"/>
      <c r="K73" s="691"/>
      <c r="L73" s="691"/>
      <c r="M73" s="691"/>
      <c r="N73" s="691"/>
      <c r="O73" s="691"/>
      <c r="P73" s="691"/>
      <c r="Q73" s="691"/>
      <c r="R73" s="691"/>
      <c r="S73" s="691"/>
      <c r="T73" s="691"/>
      <c r="U73" s="691"/>
      <c r="V73" s="691"/>
      <c r="W73" s="691"/>
      <c r="X73" s="691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1"/>
      <c r="AR73" s="691"/>
      <c r="AS73" s="691"/>
      <c r="AT73" s="691"/>
      <c r="AU73" s="691"/>
      <c r="AV73" s="691"/>
      <c r="AW73" s="691"/>
      <c r="AX73" s="691"/>
      <c r="AY73" s="691"/>
      <c r="AZ73" s="691"/>
      <c r="BA73" s="691"/>
      <c r="BB73" s="691"/>
      <c r="BC73" s="691"/>
      <c r="BD73" s="691"/>
      <c r="BE73" s="691"/>
      <c r="BF73" s="691"/>
      <c r="BG73" s="622"/>
      <c r="BH73" s="622"/>
      <c r="BI73" s="622"/>
      <c r="BJ73" s="622"/>
      <c r="BK73" s="622"/>
      <c r="BL73" s="623"/>
    </row>
    <row r="74" spans="1:64" s="1" customFormat="1" ht="35.1" customHeight="1" x14ac:dyDescent="0.25">
      <c r="A74" s="494" t="s">
        <v>170</v>
      </c>
      <c r="B74" s="494"/>
      <c r="C74" s="494"/>
      <c r="D74" s="494" t="s">
        <v>430</v>
      </c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15"/>
      <c r="BH74" s="15"/>
    </row>
    <row r="75" spans="1:64" s="1" customFormat="1" ht="74.25" customHeight="1" x14ac:dyDescent="0.25">
      <c r="A75" s="249" t="s">
        <v>238</v>
      </c>
      <c r="B75" s="22" t="s">
        <v>98</v>
      </c>
      <c r="C75" s="5">
        <v>5.9029999999999996</v>
      </c>
      <c r="D75" s="45" t="s">
        <v>430</v>
      </c>
      <c r="E75" s="5">
        <v>0.89344999999999997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45" t="s">
        <v>430</v>
      </c>
      <c r="L75" s="5">
        <v>1.05149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45" t="s">
        <v>430</v>
      </c>
      <c r="S75" s="5">
        <v>0</v>
      </c>
      <c r="T75" s="5">
        <v>3.7658</v>
      </c>
      <c r="U75" s="5">
        <v>0</v>
      </c>
      <c r="V75" s="5">
        <v>0</v>
      </c>
      <c r="W75" s="5">
        <v>0</v>
      </c>
      <c r="X75" s="5">
        <v>0</v>
      </c>
      <c r="Y75" s="45" t="s">
        <v>430</v>
      </c>
      <c r="Z75" s="5">
        <v>0</v>
      </c>
      <c r="AA75" s="5">
        <v>0.19206000000000001</v>
      </c>
      <c r="AB75" s="5">
        <v>0</v>
      </c>
      <c r="AC75" s="5">
        <v>0</v>
      </c>
      <c r="AD75" s="5">
        <v>0</v>
      </c>
      <c r="AE75" s="5">
        <v>0</v>
      </c>
      <c r="AF75" s="45" t="s">
        <v>430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45" t="s">
        <v>430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45" t="s">
        <v>430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f t="shared" si="0"/>
        <v>1.9449399999999999</v>
      </c>
      <c r="BB75" s="5">
        <f t="shared" si="1"/>
        <v>3.9578600000000002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</row>
    <row r="76" spans="1:64" s="1" customFormat="1" ht="75.75" customHeight="1" x14ac:dyDescent="0.25">
      <c r="A76" s="249" t="s">
        <v>239</v>
      </c>
      <c r="B76" s="22" t="s">
        <v>464</v>
      </c>
      <c r="C76" s="21" t="s">
        <v>102</v>
      </c>
      <c r="D76" s="45" t="s">
        <v>430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45" t="s">
        <v>430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45" t="s">
        <v>430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45" t="s">
        <v>430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45" t="s">
        <v>430</v>
      </c>
      <c r="AG76" s="5">
        <v>0</v>
      </c>
      <c r="AH76" s="5">
        <v>1.29094</v>
      </c>
      <c r="AI76" s="5">
        <v>0</v>
      </c>
      <c r="AJ76" s="5">
        <v>0</v>
      </c>
      <c r="AK76" s="5">
        <v>0</v>
      </c>
      <c r="AL76" s="5">
        <v>0</v>
      </c>
      <c r="AM76" s="45" t="s">
        <v>430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45" t="s">
        <v>430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f t="shared" si="0"/>
        <v>0</v>
      </c>
      <c r="BB76" s="5">
        <f t="shared" si="1"/>
        <v>1.29094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</row>
    <row r="77" spans="1:64" s="1" customFormat="1" ht="57.75" customHeight="1" x14ac:dyDescent="0.25">
      <c r="A77" s="249" t="s">
        <v>240</v>
      </c>
      <c r="B77" s="22" t="s">
        <v>465</v>
      </c>
      <c r="C77" s="21" t="s">
        <v>103</v>
      </c>
      <c r="D77" s="45" t="s">
        <v>430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45" t="s">
        <v>430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45" t="s">
        <v>430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45" t="s">
        <v>430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45" t="s">
        <v>430</v>
      </c>
      <c r="AG77" s="5">
        <v>0</v>
      </c>
      <c r="AH77" s="5">
        <v>3.5608399999999998</v>
      </c>
      <c r="AI77" s="5">
        <v>0</v>
      </c>
      <c r="AJ77" s="5">
        <v>0</v>
      </c>
      <c r="AK77" s="5">
        <v>0</v>
      </c>
      <c r="AL77" s="5">
        <v>0</v>
      </c>
      <c r="AM77" s="45" t="s">
        <v>430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45" t="s">
        <v>430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f t="shared" si="0"/>
        <v>0</v>
      </c>
      <c r="BB77" s="5">
        <f t="shared" si="1"/>
        <v>3.5608399999999998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</row>
    <row r="78" spans="1:64" s="1" customFormat="1" ht="35.1" hidden="1" customHeight="1" x14ac:dyDescent="0.25">
      <c r="A78" s="494" t="s">
        <v>169</v>
      </c>
      <c r="B78" s="494"/>
      <c r="C78" s="494"/>
      <c r="D78" s="494" t="s">
        <v>430</v>
      </c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/>
      <c r="AN78" s="494"/>
      <c r="AO78" s="494"/>
      <c r="AP78" s="494"/>
      <c r="AQ78" s="494"/>
      <c r="AR78" s="494"/>
      <c r="AS78" s="494"/>
      <c r="AT78" s="494"/>
      <c r="AU78" s="494"/>
      <c r="AV78" s="494"/>
      <c r="AW78" s="494"/>
      <c r="AX78" s="494"/>
      <c r="AY78" s="494"/>
      <c r="AZ78" s="494"/>
      <c r="BA78" s="494"/>
      <c r="BB78" s="494"/>
      <c r="BC78" s="494"/>
      <c r="BD78" s="494"/>
      <c r="BE78" s="494"/>
      <c r="BF78" s="494"/>
      <c r="BG78" s="15"/>
      <c r="BH78" s="15"/>
    </row>
    <row r="79" spans="1:64" s="1" customFormat="1" ht="35.1" hidden="1" customHeight="1" x14ac:dyDescent="0.25">
      <c r="A79" s="494" t="s">
        <v>65</v>
      </c>
      <c r="B79" s="494"/>
      <c r="C79" s="494"/>
      <c r="D79" s="494" t="s">
        <v>430</v>
      </c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494"/>
      <c r="T79" s="494"/>
      <c r="U79" s="494"/>
      <c r="V79" s="494"/>
      <c r="W79" s="494"/>
      <c r="X79" s="494"/>
      <c r="Y79" s="494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15"/>
      <c r="BH79" s="15"/>
    </row>
    <row r="80" spans="1:64" s="1" customFormat="1" ht="35.1" hidden="1" customHeight="1" x14ac:dyDescent="0.25">
      <c r="A80" s="494" t="s">
        <v>168</v>
      </c>
      <c r="B80" s="494"/>
      <c r="C80" s="494"/>
      <c r="D80" s="494" t="s">
        <v>430</v>
      </c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4"/>
      <c r="AQ80" s="494"/>
      <c r="AR80" s="494"/>
      <c r="AS80" s="494"/>
      <c r="AT80" s="494"/>
      <c r="AU80" s="494"/>
      <c r="AV80" s="494"/>
      <c r="AW80" s="494"/>
      <c r="AX80" s="494"/>
      <c r="AY80" s="494"/>
      <c r="AZ80" s="494"/>
      <c r="BA80" s="494"/>
      <c r="BB80" s="494"/>
      <c r="BC80" s="494"/>
      <c r="BD80" s="494"/>
      <c r="BE80" s="494"/>
      <c r="BF80" s="494"/>
      <c r="BG80" s="15"/>
      <c r="BH80" s="15"/>
    </row>
    <row r="81" spans="1:64" s="1" customFormat="1" ht="35.1" hidden="1" customHeight="1" x14ac:dyDescent="0.25">
      <c r="A81" s="494" t="s">
        <v>65</v>
      </c>
      <c r="B81" s="494"/>
      <c r="C81" s="494"/>
      <c r="D81" s="494" t="s">
        <v>430</v>
      </c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494"/>
      <c r="AK81" s="494"/>
      <c r="AL81" s="494"/>
      <c r="AM81" s="494"/>
      <c r="AN81" s="494"/>
      <c r="AO81" s="494"/>
      <c r="AP81" s="494"/>
      <c r="AQ81" s="494"/>
      <c r="AR81" s="494"/>
      <c r="AS81" s="494"/>
      <c r="AT81" s="494"/>
      <c r="AU81" s="494"/>
      <c r="AV81" s="494"/>
      <c r="AW81" s="494"/>
      <c r="AX81" s="494"/>
      <c r="AY81" s="494"/>
      <c r="AZ81" s="494"/>
      <c r="BA81" s="494"/>
      <c r="BB81" s="494"/>
      <c r="BC81" s="494"/>
      <c r="BD81" s="494"/>
      <c r="BE81" s="494"/>
      <c r="BF81" s="494"/>
      <c r="BG81" s="15"/>
      <c r="BH81" s="15"/>
    </row>
    <row r="82" spans="1:64" s="1" customFormat="1" ht="35.1" hidden="1" customHeight="1" x14ac:dyDescent="0.25">
      <c r="A82" s="494" t="s">
        <v>171</v>
      </c>
      <c r="B82" s="494"/>
      <c r="C82" s="494"/>
      <c r="D82" s="494" t="s">
        <v>430</v>
      </c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4"/>
      <c r="AO82" s="494"/>
      <c r="AP82" s="494"/>
      <c r="AQ82" s="494"/>
      <c r="AR82" s="494"/>
      <c r="AS82" s="494"/>
      <c r="AT82" s="494"/>
      <c r="AU82" s="494"/>
      <c r="AV82" s="494"/>
      <c r="AW82" s="494"/>
      <c r="AX82" s="494"/>
      <c r="AY82" s="494"/>
      <c r="AZ82" s="494"/>
      <c r="BA82" s="494"/>
      <c r="BB82" s="494"/>
      <c r="BC82" s="494"/>
      <c r="BD82" s="494"/>
      <c r="BE82" s="494"/>
      <c r="BF82" s="494"/>
      <c r="BG82" s="15"/>
      <c r="BH82" s="15"/>
    </row>
    <row r="83" spans="1:64" s="1" customFormat="1" ht="35.1" hidden="1" customHeight="1" x14ac:dyDescent="0.25">
      <c r="A83" s="494" t="s">
        <v>65</v>
      </c>
      <c r="B83" s="494"/>
      <c r="C83" s="494"/>
      <c r="D83" s="494" t="s">
        <v>430</v>
      </c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494"/>
      <c r="Z83" s="494"/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15"/>
      <c r="BH83" s="15"/>
    </row>
    <row r="84" spans="1:64" s="28" customFormat="1" ht="24.75" customHeight="1" x14ac:dyDescent="0.25">
      <c r="A84" s="690" t="s">
        <v>30</v>
      </c>
      <c r="B84" s="691"/>
      <c r="C84" s="691"/>
      <c r="D84" s="691" t="s">
        <v>430</v>
      </c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691"/>
      <c r="Y84" s="691"/>
      <c r="Z84" s="691"/>
      <c r="AA84" s="691"/>
      <c r="AB84" s="691"/>
      <c r="AC84" s="691"/>
      <c r="AD84" s="691"/>
      <c r="AE84" s="691"/>
      <c r="AF84" s="691"/>
      <c r="AG84" s="691"/>
      <c r="AH84" s="691"/>
      <c r="AI84" s="691"/>
      <c r="AJ84" s="691"/>
      <c r="AK84" s="691"/>
      <c r="AL84" s="691"/>
      <c r="AM84" s="691"/>
      <c r="AN84" s="691"/>
      <c r="AO84" s="691"/>
      <c r="AP84" s="691"/>
      <c r="AQ84" s="691"/>
      <c r="AR84" s="691"/>
      <c r="AS84" s="691"/>
      <c r="AT84" s="691"/>
      <c r="AU84" s="691"/>
      <c r="AV84" s="691"/>
      <c r="AW84" s="691"/>
      <c r="AX84" s="691"/>
      <c r="AY84" s="691"/>
      <c r="AZ84" s="691"/>
      <c r="BA84" s="691"/>
      <c r="BB84" s="691"/>
      <c r="BC84" s="691"/>
      <c r="BD84" s="691"/>
      <c r="BE84" s="691"/>
      <c r="BF84" s="691"/>
      <c r="BG84" s="622"/>
      <c r="BH84" s="622"/>
      <c r="BI84" s="622"/>
      <c r="BJ84" s="622"/>
      <c r="BK84" s="622"/>
      <c r="BL84" s="623"/>
    </row>
    <row r="85" spans="1:64" s="1" customFormat="1" ht="35.1" customHeight="1" x14ac:dyDescent="0.25">
      <c r="A85" s="494" t="s">
        <v>172</v>
      </c>
      <c r="B85" s="494"/>
      <c r="C85" s="494"/>
      <c r="D85" s="494" t="s">
        <v>430</v>
      </c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/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/>
      <c r="BA85" s="494"/>
      <c r="BB85" s="494"/>
      <c r="BC85" s="494"/>
      <c r="BD85" s="494"/>
      <c r="BE85" s="494"/>
      <c r="BF85" s="494"/>
      <c r="BG85" s="15"/>
      <c r="BH85" s="15"/>
    </row>
    <row r="86" spans="1:64" s="1" customFormat="1" ht="70.5" customHeight="1" x14ac:dyDescent="0.25">
      <c r="A86" s="249" t="s">
        <v>241</v>
      </c>
      <c r="B86" s="22" t="s">
        <v>104</v>
      </c>
      <c r="C86" s="5">
        <v>22.483270000000001</v>
      </c>
      <c r="D86" s="45" t="s">
        <v>430</v>
      </c>
      <c r="E86" s="5">
        <v>0.61667000000000005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45" t="s">
        <v>430</v>
      </c>
      <c r="L86" s="5">
        <v>6.6655499999999996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45" t="s">
        <v>430</v>
      </c>
      <c r="S86" s="5">
        <v>0.88868999999999998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45" t="s">
        <v>430</v>
      </c>
      <c r="Z86" s="5">
        <v>0.79100999999999999</v>
      </c>
      <c r="AA86" s="5">
        <v>4.0183799999999996</v>
      </c>
      <c r="AB86" s="5">
        <v>0</v>
      </c>
      <c r="AC86" s="5">
        <v>0</v>
      </c>
      <c r="AD86" s="5">
        <v>0</v>
      </c>
      <c r="AE86" s="5">
        <v>0</v>
      </c>
      <c r="AF86" s="45" t="s">
        <v>430</v>
      </c>
      <c r="AG86" s="5">
        <v>0</v>
      </c>
      <c r="AH86" s="5">
        <v>9.5029800000000009</v>
      </c>
      <c r="AI86" s="5">
        <v>0</v>
      </c>
      <c r="AJ86" s="5">
        <v>0</v>
      </c>
      <c r="AK86" s="5">
        <v>0</v>
      </c>
      <c r="AL86" s="5">
        <v>0</v>
      </c>
      <c r="AM86" s="45" t="s">
        <v>430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45" t="s">
        <v>430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f t="shared" ref="BA86:BA126" si="2">E86+L86+S86+Z86+AG86+AN86+AU86</f>
        <v>8.9619199999999992</v>
      </c>
      <c r="BB86" s="5">
        <f t="shared" ref="BB86:BB117" si="3">F86+M86+T86+AA86+AH86+AO86+AV86</f>
        <v>13.521360000000001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</row>
    <row r="87" spans="1:64" s="1" customFormat="1" ht="117" customHeight="1" x14ac:dyDescent="0.25">
      <c r="A87" s="249" t="s">
        <v>242</v>
      </c>
      <c r="B87" s="22" t="s">
        <v>980</v>
      </c>
      <c r="C87" s="5">
        <v>9.9091000000000005</v>
      </c>
      <c r="D87" s="45" t="s">
        <v>430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45" t="s">
        <v>430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45" t="s">
        <v>430</v>
      </c>
      <c r="S87" s="5">
        <v>2.5919599999999998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45" t="s">
        <v>430</v>
      </c>
      <c r="Z87" s="5">
        <v>7.3171400000000002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45" t="s">
        <v>430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45" t="s">
        <v>430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45" t="s">
        <v>430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f t="shared" si="2"/>
        <v>9.9091000000000005</v>
      </c>
      <c r="BB87" s="5">
        <f t="shared" si="3"/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</row>
    <row r="88" spans="1:64" s="1" customFormat="1" ht="50.1" customHeight="1" x14ac:dyDescent="0.25">
      <c r="A88" s="249" t="s">
        <v>243</v>
      </c>
      <c r="B88" s="22" t="s">
        <v>105</v>
      </c>
      <c r="C88" s="5">
        <v>12.912570000000001</v>
      </c>
      <c r="D88" s="45" t="s">
        <v>430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45" t="s">
        <v>430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45" t="s">
        <v>430</v>
      </c>
      <c r="S88" s="5">
        <v>0.98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45" t="s">
        <v>430</v>
      </c>
      <c r="Z88" s="5">
        <v>0</v>
      </c>
      <c r="AA88" s="5">
        <v>11.31488</v>
      </c>
      <c r="AB88" s="5">
        <v>0</v>
      </c>
      <c r="AC88" s="5">
        <v>0</v>
      </c>
      <c r="AD88" s="5">
        <v>0</v>
      </c>
      <c r="AE88" s="5">
        <v>0</v>
      </c>
      <c r="AF88" s="45" t="s">
        <v>430</v>
      </c>
      <c r="AG88" s="5">
        <v>0</v>
      </c>
      <c r="AH88" s="5">
        <v>0.61768999999999996</v>
      </c>
      <c r="AI88" s="5">
        <v>0</v>
      </c>
      <c r="AJ88" s="5">
        <v>0</v>
      </c>
      <c r="AK88" s="5">
        <v>0</v>
      </c>
      <c r="AL88" s="5">
        <v>0</v>
      </c>
      <c r="AM88" s="45" t="s">
        <v>430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45" t="s">
        <v>430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f t="shared" si="2"/>
        <v>0.98</v>
      </c>
      <c r="BB88" s="5">
        <f t="shared" si="3"/>
        <v>11.93257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</row>
    <row r="89" spans="1:64" s="1" customFormat="1" ht="50.1" customHeight="1" x14ac:dyDescent="0.25">
      <c r="A89" s="249" t="s">
        <v>244</v>
      </c>
      <c r="B89" s="22" t="s">
        <v>436</v>
      </c>
      <c r="C89" s="5">
        <v>1.68618</v>
      </c>
      <c r="D89" s="45" t="s">
        <v>430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45" t="s">
        <v>430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45" t="s">
        <v>430</v>
      </c>
      <c r="S89" s="5">
        <v>1.6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45" t="s">
        <v>430</v>
      </c>
      <c r="Z89" s="5">
        <v>8.6180000000000007E-2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45" t="s">
        <v>430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45" t="s">
        <v>430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45" t="s">
        <v>430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f t="shared" si="2"/>
        <v>1.68618</v>
      </c>
      <c r="BB89" s="5">
        <f t="shared" si="3"/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</row>
    <row r="90" spans="1:64" s="1" customFormat="1" ht="106.5" customHeight="1" x14ac:dyDescent="0.25">
      <c r="A90" s="249" t="s">
        <v>245</v>
      </c>
      <c r="B90" s="22" t="s">
        <v>437</v>
      </c>
      <c r="C90" s="5">
        <v>17.08165</v>
      </c>
      <c r="D90" s="45" t="s">
        <v>430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45" t="s">
        <v>430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45" t="s">
        <v>430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45" t="s">
        <v>430</v>
      </c>
      <c r="Z90" s="5">
        <v>1.5393699999999999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45" t="s">
        <v>430</v>
      </c>
      <c r="AG90" s="5">
        <v>3</v>
      </c>
      <c r="AH90" s="5">
        <v>12.54228</v>
      </c>
      <c r="AI90" s="5">
        <v>0</v>
      </c>
      <c r="AJ90" s="5">
        <v>0</v>
      </c>
      <c r="AK90" s="5">
        <v>0</v>
      </c>
      <c r="AL90" s="5">
        <v>0</v>
      </c>
      <c r="AM90" s="45" t="s">
        <v>430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45" t="s">
        <v>430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f t="shared" si="2"/>
        <v>4.5393699999999999</v>
      </c>
      <c r="BB90" s="5">
        <f t="shared" si="3"/>
        <v>12.54228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</row>
    <row r="91" spans="1:64" s="1" customFormat="1" ht="35.1" hidden="1" customHeight="1" x14ac:dyDescent="0.25">
      <c r="A91" s="494" t="s">
        <v>173</v>
      </c>
      <c r="B91" s="494"/>
      <c r="C91" s="494"/>
      <c r="D91" s="494" t="s">
        <v>430</v>
      </c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494"/>
      <c r="AK91" s="494"/>
      <c r="AL91" s="494"/>
      <c r="AM91" s="494"/>
      <c r="AN91" s="494"/>
      <c r="AO91" s="494"/>
      <c r="AP91" s="494"/>
      <c r="AQ91" s="494"/>
      <c r="AR91" s="494"/>
      <c r="AS91" s="494"/>
      <c r="AT91" s="494"/>
      <c r="AU91" s="494"/>
      <c r="AV91" s="494"/>
      <c r="AW91" s="494"/>
      <c r="AX91" s="494"/>
      <c r="AY91" s="494"/>
      <c r="AZ91" s="494"/>
      <c r="BA91" s="494"/>
      <c r="BB91" s="494"/>
      <c r="BC91" s="494"/>
      <c r="BD91" s="494"/>
      <c r="BE91" s="494"/>
      <c r="BF91" s="494"/>
      <c r="BG91" s="15"/>
      <c r="BH91" s="15"/>
    </row>
    <row r="92" spans="1:64" s="1" customFormat="1" ht="35.1" hidden="1" customHeight="1" x14ac:dyDescent="0.25">
      <c r="A92" s="494" t="s">
        <v>65</v>
      </c>
      <c r="B92" s="494"/>
      <c r="C92" s="494"/>
      <c r="D92" s="494" t="s">
        <v>430</v>
      </c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4"/>
      <c r="AJ92" s="494"/>
      <c r="AK92" s="494"/>
      <c r="AL92" s="494"/>
      <c r="AM92" s="494"/>
      <c r="AN92" s="494"/>
      <c r="AO92" s="494"/>
      <c r="AP92" s="494"/>
      <c r="AQ92" s="494"/>
      <c r="AR92" s="494"/>
      <c r="AS92" s="494"/>
      <c r="AT92" s="494"/>
      <c r="AU92" s="494"/>
      <c r="AV92" s="494"/>
      <c r="AW92" s="494"/>
      <c r="AX92" s="494"/>
      <c r="AY92" s="494"/>
      <c r="AZ92" s="494"/>
      <c r="BA92" s="494"/>
      <c r="BB92" s="494"/>
      <c r="BC92" s="494"/>
      <c r="BD92" s="494"/>
      <c r="BE92" s="494"/>
      <c r="BF92" s="494"/>
      <c r="BG92" s="15"/>
      <c r="BH92" s="15"/>
    </row>
    <row r="93" spans="1:64" s="1" customFormat="1" ht="35.1" hidden="1" customHeight="1" x14ac:dyDescent="0.25">
      <c r="A93" s="494" t="s">
        <v>174</v>
      </c>
      <c r="B93" s="494"/>
      <c r="C93" s="494"/>
      <c r="D93" s="494" t="s">
        <v>430</v>
      </c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  <c r="AU93" s="494"/>
      <c r="AV93" s="494"/>
      <c r="AW93" s="494"/>
      <c r="AX93" s="494"/>
      <c r="AY93" s="494"/>
      <c r="AZ93" s="494"/>
      <c r="BA93" s="494"/>
      <c r="BB93" s="494"/>
      <c r="BC93" s="494"/>
      <c r="BD93" s="494"/>
      <c r="BE93" s="494"/>
      <c r="BF93" s="494"/>
      <c r="BG93" s="15"/>
      <c r="BH93" s="15"/>
    </row>
    <row r="94" spans="1:64" s="1" customFormat="1" ht="35.1" hidden="1" customHeight="1" x14ac:dyDescent="0.25">
      <c r="A94" s="494" t="s">
        <v>65</v>
      </c>
      <c r="B94" s="494"/>
      <c r="C94" s="494"/>
      <c r="D94" s="494" t="s">
        <v>430</v>
      </c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4"/>
      <c r="AU94" s="494"/>
      <c r="AV94" s="494"/>
      <c r="AW94" s="494"/>
      <c r="AX94" s="494"/>
      <c r="AY94" s="494"/>
      <c r="AZ94" s="494"/>
      <c r="BA94" s="494"/>
      <c r="BB94" s="494"/>
      <c r="BC94" s="494"/>
      <c r="BD94" s="494"/>
      <c r="BE94" s="494"/>
      <c r="BF94" s="494"/>
      <c r="BG94" s="15"/>
      <c r="BH94" s="15"/>
    </row>
    <row r="95" spans="1:64" s="1" customFormat="1" ht="35.1" hidden="1" customHeight="1" x14ac:dyDescent="0.25">
      <c r="A95" s="494" t="s">
        <v>175</v>
      </c>
      <c r="B95" s="494"/>
      <c r="C95" s="494"/>
      <c r="D95" s="494" t="s">
        <v>430</v>
      </c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494"/>
      <c r="AJ95" s="494"/>
      <c r="AK95" s="494"/>
      <c r="AL95" s="494"/>
      <c r="AM95" s="494"/>
      <c r="AN95" s="494"/>
      <c r="AO95" s="494"/>
      <c r="AP95" s="494"/>
      <c r="AQ95" s="494"/>
      <c r="AR95" s="494"/>
      <c r="AS95" s="494"/>
      <c r="AT95" s="494"/>
      <c r="AU95" s="494"/>
      <c r="AV95" s="494"/>
      <c r="AW95" s="494"/>
      <c r="AX95" s="494"/>
      <c r="AY95" s="494"/>
      <c r="AZ95" s="494"/>
      <c r="BA95" s="494"/>
      <c r="BB95" s="494"/>
      <c r="BC95" s="494"/>
      <c r="BD95" s="494"/>
      <c r="BE95" s="494"/>
      <c r="BF95" s="494"/>
      <c r="BG95" s="15"/>
      <c r="BH95" s="15"/>
    </row>
    <row r="96" spans="1:64" s="1" customFormat="1" ht="35.1" hidden="1" customHeight="1" x14ac:dyDescent="0.25">
      <c r="A96" s="494" t="s">
        <v>65</v>
      </c>
      <c r="B96" s="494"/>
      <c r="C96" s="494"/>
      <c r="D96" s="494" t="s">
        <v>430</v>
      </c>
      <c r="E96" s="494"/>
      <c r="F96" s="494"/>
      <c r="G96" s="494"/>
      <c r="H96" s="494"/>
      <c r="I96" s="494"/>
      <c r="J96" s="494"/>
      <c r="K96" s="494"/>
      <c r="L96" s="494"/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  <c r="AA96" s="494"/>
      <c r="AB96" s="494"/>
      <c r="AC96" s="494"/>
      <c r="AD96" s="494"/>
      <c r="AE96" s="494"/>
      <c r="AF96" s="494"/>
      <c r="AG96" s="494"/>
      <c r="AH96" s="494"/>
      <c r="AI96" s="494"/>
      <c r="AJ96" s="494"/>
      <c r="AK96" s="494"/>
      <c r="AL96" s="494"/>
      <c r="AM96" s="494"/>
      <c r="AN96" s="494"/>
      <c r="AO96" s="494"/>
      <c r="AP96" s="494"/>
      <c r="AQ96" s="494"/>
      <c r="AR96" s="494"/>
      <c r="AS96" s="494"/>
      <c r="AT96" s="494"/>
      <c r="AU96" s="494"/>
      <c r="AV96" s="494"/>
      <c r="AW96" s="494"/>
      <c r="AX96" s="494"/>
      <c r="AY96" s="494"/>
      <c r="AZ96" s="494"/>
      <c r="BA96" s="494"/>
      <c r="BB96" s="494"/>
      <c r="BC96" s="494"/>
      <c r="BD96" s="494"/>
      <c r="BE96" s="494"/>
      <c r="BF96" s="494"/>
      <c r="BG96" s="15"/>
      <c r="BH96" s="15"/>
    </row>
    <row r="97" spans="1:64" s="33" customFormat="1" ht="19.5" customHeight="1" x14ac:dyDescent="0.25">
      <c r="A97" s="692" t="s">
        <v>31</v>
      </c>
      <c r="B97" s="693"/>
      <c r="C97" s="693"/>
      <c r="D97" s="693" t="s">
        <v>430</v>
      </c>
      <c r="E97" s="693"/>
      <c r="F97" s="693"/>
      <c r="G97" s="693"/>
      <c r="H97" s="693"/>
      <c r="I97" s="693"/>
      <c r="J97" s="693"/>
      <c r="K97" s="693"/>
      <c r="L97" s="693"/>
      <c r="M97" s="693"/>
      <c r="N97" s="693"/>
      <c r="O97" s="693"/>
      <c r="P97" s="693"/>
      <c r="Q97" s="693"/>
      <c r="R97" s="693"/>
      <c r="S97" s="693"/>
      <c r="T97" s="693"/>
      <c r="U97" s="693"/>
      <c r="V97" s="693"/>
      <c r="W97" s="693"/>
      <c r="X97" s="693"/>
      <c r="Y97" s="693"/>
      <c r="Z97" s="693"/>
      <c r="AA97" s="693"/>
      <c r="AB97" s="693"/>
      <c r="AC97" s="693"/>
      <c r="AD97" s="693"/>
      <c r="AE97" s="693"/>
      <c r="AF97" s="693"/>
      <c r="AG97" s="693"/>
      <c r="AH97" s="693"/>
      <c r="AI97" s="693"/>
      <c r="AJ97" s="693"/>
      <c r="AK97" s="693"/>
      <c r="AL97" s="693"/>
      <c r="AM97" s="693"/>
      <c r="AN97" s="693"/>
      <c r="AO97" s="693"/>
      <c r="AP97" s="693"/>
      <c r="AQ97" s="693"/>
      <c r="AR97" s="693"/>
      <c r="AS97" s="693"/>
      <c r="AT97" s="693"/>
      <c r="AU97" s="693"/>
      <c r="AV97" s="693"/>
      <c r="AW97" s="693"/>
      <c r="AX97" s="693"/>
      <c r="AY97" s="693"/>
      <c r="AZ97" s="693"/>
      <c r="BA97" s="693"/>
      <c r="BB97" s="693"/>
      <c r="BC97" s="693"/>
      <c r="BD97" s="693"/>
      <c r="BE97" s="693"/>
      <c r="BF97" s="693"/>
      <c r="BG97" s="694"/>
      <c r="BH97" s="694"/>
      <c r="BI97" s="694"/>
      <c r="BJ97" s="694"/>
      <c r="BK97" s="694"/>
      <c r="BL97" s="694"/>
    </row>
    <row r="98" spans="1:64" s="28" customFormat="1" ht="24.75" customHeight="1" x14ac:dyDescent="0.25">
      <c r="A98" s="690" t="s">
        <v>33</v>
      </c>
      <c r="B98" s="691"/>
      <c r="C98" s="691"/>
      <c r="D98" s="691" t="s">
        <v>430</v>
      </c>
      <c r="E98" s="691"/>
      <c r="F98" s="691"/>
      <c r="G98" s="691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91"/>
      <c r="X98" s="691"/>
      <c r="Y98" s="691"/>
      <c r="Z98" s="691"/>
      <c r="AA98" s="691"/>
      <c r="AB98" s="691"/>
      <c r="AC98" s="691"/>
      <c r="AD98" s="691"/>
      <c r="AE98" s="691"/>
      <c r="AF98" s="691"/>
      <c r="AG98" s="691"/>
      <c r="AH98" s="691"/>
      <c r="AI98" s="691"/>
      <c r="AJ98" s="691"/>
      <c r="AK98" s="691"/>
      <c r="AL98" s="691"/>
      <c r="AM98" s="691"/>
      <c r="AN98" s="691"/>
      <c r="AO98" s="691"/>
      <c r="AP98" s="691"/>
      <c r="AQ98" s="691"/>
      <c r="AR98" s="691"/>
      <c r="AS98" s="691"/>
      <c r="AT98" s="691"/>
      <c r="AU98" s="691"/>
      <c r="AV98" s="691"/>
      <c r="AW98" s="691"/>
      <c r="AX98" s="691"/>
      <c r="AY98" s="691"/>
      <c r="AZ98" s="691"/>
      <c r="BA98" s="691"/>
      <c r="BB98" s="691"/>
      <c r="BC98" s="691"/>
      <c r="BD98" s="691"/>
      <c r="BE98" s="691"/>
      <c r="BF98" s="691"/>
      <c r="BG98" s="622"/>
      <c r="BH98" s="622"/>
      <c r="BI98" s="622"/>
      <c r="BJ98" s="622"/>
      <c r="BK98" s="622"/>
      <c r="BL98" s="623"/>
    </row>
    <row r="99" spans="1:64" s="1" customFormat="1" ht="35.1" customHeight="1" x14ac:dyDescent="0.25">
      <c r="A99" s="494" t="s">
        <v>176</v>
      </c>
      <c r="B99" s="494"/>
      <c r="C99" s="494"/>
      <c r="D99" s="494" t="s">
        <v>430</v>
      </c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  <c r="AA99" s="494"/>
      <c r="AB99" s="494"/>
      <c r="AC99" s="494"/>
      <c r="AD99" s="494"/>
      <c r="AE99" s="494"/>
      <c r="AF99" s="494"/>
      <c r="AG99" s="494"/>
      <c r="AH99" s="494"/>
      <c r="AI99" s="494"/>
      <c r="AJ99" s="494"/>
      <c r="AK99" s="494"/>
      <c r="AL99" s="494"/>
      <c r="AM99" s="494"/>
      <c r="AN99" s="494"/>
      <c r="AO99" s="494"/>
      <c r="AP99" s="494"/>
      <c r="AQ99" s="494"/>
      <c r="AR99" s="494"/>
      <c r="AS99" s="494"/>
      <c r="AT99" s="494"/>
      <c r="AU99" s="494"/>
      <c r="AV99" s="494"/>
      <c r="AW99" s="494"/>
      <c r="AX99" s="494"/>
      <c r="AY99" s="494"/>
      <c r="AZ99" s="494"/>
      <c r="BA99" s="494"/>
      <c r="BB99" s="494"/>
      <c r="BC99" s="494"/>
      <c r="BD99" s="494"/>
      <c r="BE99" s="494"/>
      <c r="BF99" s="494"/>
      <c r="BG99" s="15"/>
      <c r="BH99" s="15"/>
    </row>
    <row r="100" spans="1:64" s="1" customFormat="1" ht="56.25" customHeight="1" x14ac:dyDescent="0.25">
      <c r="A100" s="252" t="s">
        <v>246</v>
      </c>
      <c r="B100" s="22" t="s">
        <v>205</v>
      </c>
      <c r="C100" s="5">
        <v>0.97536999999999996</v>
      </c>
      <c r="D100" s="45" t="s">
        <v>430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45" t="s">
        <v>430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45" t="s">
        <v>430</v>
      </c>
      <c r="S100" s="5">
        <v>0.25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45" t="s">
        <v>430</v>
      </c>
      <c r="Z100" s="5">
        <v>0</v>
      </c>
      <c r="AA100" s="5">
        <v>0.72536999999999996</v>
      </c>
      <c r="AB100" s="5">
        <v>0</v>
      </c>
      <c r="AC100" s="5">
        <v>0</v>
      </c>
      <c r="AD100" s="5">
        <v>0</v>
      </c>
      <c r="AE100" s="5">
        <v>0</v>
      </c>
      <c r="AF100" s="45" t="s">
        <v>430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45" t="s">
        <v>430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45" t="s">
        <v>430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f t="shared" si="2"/>
        <v>0.25</v>
      </c>
      <c r="BB100" s="5">
        <f t="shared" si="3"/>
        <v>0.72536999999999996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</row>
    <row r="101" spans="1:64" s="1" customFormat="1" ht="35.1" hidden="1" customHeight="1" x14ac:dyDescent="0.25">
      <c r="A101" s="494" t="s">
        <v>177</v>
      </c>
      <c r="B101" s="494"/>
      <c r="C101" s="494"/>
      <c r="D101" s="494" t="s">
        <v>430</v>
      </c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  <c r="AA101" s="494"/>
      <c r="AB101" s="494"/>
      <c r="AC101" s="494"/>
      <c r="AD101" s="494"/>
      <c r="AE101" s="494"/>
      <c r="AF101" s="494"/>
      <c r="AG101" s="494"/>
      <c r="AH101" s="494"/>
      <c r="AI101" s="494"/>
      <c r="AJ101" s="494"/>
      <c r="AK101" s="494"/>
      <c r="AL101" s="494"/>
      <c r="AM101" s="494"/>
      <c r="AN101" s="494"/>
      <c r="AO101" s="494"/>
      <c r="AP101" s="494"/>
      <c r="AQ101" s="494"/>
      <c r="AR101" s="494"/>
      <c r="AS101" s="494"/>
      <c r="AT101" s="494"/>
      <c r="AU101" s="494"/>
      <c r="AV101" s="494"/>
      <c r="AW101" s="494"/>
      <c r="AX101" s="494"/>
      <c r="AY101" s="494"/>
      <c r="AZ101" s="494"/>
      <c r="BA101" s="494"/>
      <c r="BB101" s="494"/>
      <c r="BC101" s="494"/>
      <c r="BD101" s="494"/>
      <c r="BE101" s="494"/>
      <c r="BF101" s="494"/>
      <c r="BG101" s="15"/>
      <c r="BH101" s="15"/>
    </row>
    <row r="102" spans="1:64" s="1" customFormat="1" ht="35.1" hidden="1" customHeight="1" x14ac:dyDescent="0.25">
      <c r="A102" s="494" t="s">
        <v>65</v>
      </c>
      <c r="B102" s="494"/>
      <c r="C102" s="494"/>
      <c r="D102" s="494" t="s">
        <v>430</v>
      </c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  <c r="AA102" s="494"/>
      <c r="AB102" s="494"/>
      <c r="AC102" s="494"/>
      <c r="AD102" s="494"/>
      <c r="AE102" s="494"/>
      <c r="AF102" s="494"/>
      <c r="AG102" s="494"/>
      <c r="AH102" s="494"/>
      <c r="AI102" s="494"/>
      <c r="AJ102" s="494"/>
      <c r="AK102" s="494"/>
      <c r="AL102" s="494"/>
      <c r="AM102" s="494"/>
      <c r="AN102" s="494"/>
      <c r="AO102" s="494"/>
      <c r="AP102" s="494"/>
      <c r="AQ102" s="494"/>
      <c r="AR102" s="494"/>
      <c r="AS102" s="494"/>
      <c r="AT102" s="494"/>
      <c r="AU102" s="494"/>
      <c r="AV102" s="494"/>
      <c r="AW102" s="494"/>
      <c r="AX102" s="494"/>
      <c r="AY102" s="494"/>
      <c r="AZ102" s="494"/>
      <c r="BA102" s="494"/>
      <c r="BB102" s="494"/>
      <c r="BC102" s="494"/>
      <c r="BD102" s="494"/>
      <c r="BE102" s="494"/>
      <c r="BF102" s="494"/>
      <c r="BG102" s="15"/>
      <c r="BH102" s="15"/>
    </row>
    <row r="103" spans="1:64" s="1" customFormat="1" ht="35.1" hidden="1" customHeight="1" x14ac:dyDescent="0.25">
      <c r="A103" s="494" t="s">
        <v>178</v>
      </c>
      <c r="B103" s="494"/>
      <c r="C103" s="494"/>
      <c r="D103" s="494" t="s">
        <v>430</v>
      </c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4"/>
      <c r="AH103" s="494"/>
      <c r="AI103" s="494"/>
      <c r="AJ103" s="494"/>
      <c r="AK103" s="494"/>
      <c r="AL103" s="494"/>
      <c r="AM103" s="494"/>
      <c r="AN103" s="494"/>
      <c r="AO103" s="494"/>
      <c r="AP103" s="494"/>
      <c r="AQ103" s="494"/>
      <c r="AR103" s="494"/>
      <c r="AS103" s="494"/>
      <c r="AT103" s="494"/>
      <c r="AU103" s="494"/>
      <c r="AV103" s="494"/>
      <c r="AW103" s="494"/>
      <c r="AX103" s="494"/>
      <c r="AY103" s="494"/>
      <c r="AZ103" s="494"/>
      <c r="BA103" s="494"/>
      <c r="BB103" s="494"/>
      <c r="BC103" s="494"/>
      <c r="BD103" s="494"/>
      <c r="BE103" s="494"/>
      <c r="BF103" s="494"/>
      <c r="BG103" s="15"/>
      <c r="BH103" s="15"/>
    </row>
    <row r="104" spans="1:64" s="1" customFormat="1" ht="35.1" hidden="1" customHeight="1" x14ac:dyDescent="0.25">
      <c r="A104" s="494" t="s">
        <v>65</v>
      </c>
      <c r="B104" s="494"/>
      <c r="C104" s="494"/>
      <c r="D104" s="494" t="s">
        <v>430</v>
      </c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4"/>
      <c r="AF104" s="494"/>
      <c r="AG104" s="494"/>
      <c r="AH104" s="494"/>
      <c r="AI104" s="494"/>
      <c r="AJ104" s="494"/>
      <c r="AK104" s="494"/>
      <c r="AL104" s="494"/>
      <c r="AM104" s="494"/>
      <c r="AN104" s="494"/>
      <c r="AO104" s="494"/>
      <c r="AP104" s="494"/>
      <c r="AQ104" s="494"/>
      <c r="AR104" s="494"/>
      <c r="AS104" s="494"/>
      <c r="AT104" s="494"/>
      <c r="AU104" s="494"/>
      <c r="AV104" s="494"/>
      <c r="AW104" s="494"/>
      <c r="AX104" s="494"/>
      <c r="AY104" s="494"/>
      <c r="AZ104" s="494"/>
      <c r="BA104" s="494"/>
      <c r="BB104" s="494"/>
      <c r="BC104" s="494"/>
      <c r="BD104" s="494"/>
      <c r="BE104" s="494"/>
      <c r="BF104" s="494"/>
      <c r="BG104" s="15"/>
      <c r="BH104" s="15"/>
    </row>
    <row r="105" spans="1:64" s="1" customFormat="1" ht="35.1" hidden="1" customHeight="1" x14ac:dyDescent="0.25">
      <c r="A105" s="494" t="s">
        <v>179</v>
      </c>
      <c r="B105" s="494"/>
      <c r="C105" s="494"/>
      <c r="D105" s="494" t="s">
        <v>430</v>
      </c>
      <c r="E105" s="494"/>
      <c r="F105" s="494"/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4"/>
      <c r="AK105" s="494"/>
      <c r="AL105" s="494"/>
      <c r="AM105" s="494"/>
      <c r="AN105" s="494"/>
      <c r="AO105" s="494"/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4"/>
      <c r="BF105" s="494"/>
      <c r="BG105" s="15"/>
      <c r="BH105" s="15"/>
    </row>
    <row r="106" spans="1:64" s="1" customFormat="1" ht="35.1" hidden="1" customHeight="1" x14ac:dyDescent="0.25">
      <c r="A106" s="494" t="s">
        <v>65</v>
      </c>
      <c r="B106" s="494"/>
      <c r="C106" s="494"/>
      <c r="D106" s="494" t="s">
        <v>430</v>
      </c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  <c r="AA106" s="494"/>
      <c r="AB106" s="494"/>
      <c r="AC106" s="494"/>
      <c r="AD106" s="494"/>
      <c r="AE106" s="494"/>
      <c r="AF106" s="494"/>
      <c r="AG106" s="494"/>
      <c r="AH106" s="494"/>
      <c r="AI106" s="494"/>
      <c r="AJ106" s="494"/>
      <c r="AK106" s="494"/>
      <c r="AL106" s="494"/>
      <c r="AM106" s="494"/>
      <c r="AN106" s="494"/>
      <c r="AO106" s="494"/>
      <c r="AP106" s="494"/>
      <c r="AQ106" s="494"/>
      <c r="AR106" s="494"/>
      <c r="AS106" s="494"/>
      <c r="AT106" s="494"/>
      <c r="AU106" s="494"/>
      <c r="AV106" s="494"/>
      <c r="AW106" s="494"/>
      <c r="AX106" s="494"/>
      <c r="AY106" s="494"/>
      <c r="AZ106" s="494"/>
      <c r="BA106" s="494"/>
      <c r="BB106" s="494"/>
      <c r="BC106" s="494"/>
      <c r="BD106" s="494"/>
      <c r="BE106" s="494"/>
      <c r="BF106" s="494"/>
      <c r="BG106" s="15"/>
      <c r="BH106" s="15"/>
    </row>
    <row r="107" spans="1:64" s="28" customFormat="1" ht="28.5" customHeight="1" x14ac:dyDescent="0.25">
      <c r="A107" s="690" t="s">
        <v>32</v>
      </c>
      <c r="B107" s="691"/>
      <c r="C107" s="691"/>
      <c r="D107" s="691" t="s">
        <v>430</v>
      </c>
      <c r="E107" s="691"/>
      <c r="F107" s="691"/>
      <c r="G107" s="691"/>
      <c r="H107" s="691"/>
      <c r="I107" s="691"/>
      <c r="J107" s="691"/>
      <c r="K107" s="691"/>
      <c r="L107" s="691"/>
      <c r="M107" s="691"/>
      <c r="N107" s="691"/>
      <c r="O107" s="691"/>
      <c r="P107" s="691"/>
      <c r="Q107" s="691"/>
      <c r="R107" s="691"/>
      <c r="S107" s="691"/>
      <c r="T107" s="691"/>
      <c r="U107" s="691"/>
      <c r="V107" s="691"/>
      <c r="W107" s="691"/>
      <c r="X107" s="691"/>
      <c r="Y107" s="691"/>
      <c r="Z107" s="691"/>
      <c r="AA107" s="691"/>
      <c r="AB107" s="691"/>
      <c r="AC107" s="691"/>
      <c r="AD107" s="691"/>
      <c r="AE107" s="691"/>
      <c r="AF107" s="691"/>
      <c r="AG107" s="691"/>
      <c r="AH107" s="691"/>
      <c r="AI107" s="691"/>
      <c r="AJ107" s="691"/>
      <c r="AK107" s="691"/>
      <c r="AL107" s="691"/>
      <c r="AM107" s="691"/>
      <c r="AN107" s="691"/>
      <c r="AO107" s="691"/>
      <c r="AP107" s="691"/>
      <c r="AQ107" s="691"/>
      <c r="AR107" s="691"/>
      <c r="AS107" s="691"/>
      <c r="AT107" s="691"/>
      <c r="AU107" s="691"/>
      <c r="AV107" s="691"/>
      <c r="AW107" s="691"/>
      <c r="AX107" s="691"/>
      <c r="AY107" s="691"/>
      <c r="AZ107" s="691"/>
      <c r="BA107" s="691"/>
      <c r="BB107" s="691"/>
      <c r="BC107" s="691"/>
      <c r="BD107" s="691"/>
      <c r="BE107" s="691"/>
      <c r="BF107" s="691"/>
      <c r="BG107" s="622"/>
      <c r="BH107" s="622"/>
      <c r="BI107" s="622"/>
      <c r="BJ107" s="622"/>
      <c r="BK107" s="622"/>
      <c r="BL107" s="623"/>
    </row>
    <row r="108" spans="1:64" s="1" customFormat="1" ht="35.1" customHeight="1" x14ac:dyDescent="0.25">
      <c r="A108" s="494" t="s">
        <v>180</v>
      </c>
      <c r="B108" s="494"/>
      <c r="C108" s="494"/>
      <c r="D108" s="494" t="s">
        <v>430</v>
      </c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  <c r="AA108" s="494"/>
      <c r="AB108" s="494"/>
      <c r="AC108" s="494"/>
      <c r="AD108" s="494"/>
      <c r="AE108" s="494"/>
      <c r="AF108" s="494"/>
      <c r="AG108" s="494"/>
      <c r="AH108" s="494"/>
      <c r="AI108" s="494"/>
      <c r="AJ108" s="494"/>
      <c r="AK108" s="494"/>
      <c r="AL108" s="494"/>
      <c r="AM108" s="494"/>
      <c r="AN108" s="494"/>
      <c r="AO108" s="494"/>
      <c r="AP108" s="494"/>
      <c r="AQ108" s="494"/>
      <c r="AR108" s="494"/>
      <c r="AS108" s="494"/>
      <c r="AT108" s="494"/>
      <c r="AU108" s="494"/>
      <c r="AV108" s="494"/>
      <c r="AW108" s="494"/>
      <c r="AX108" s="494"/>
      <c r="AY108" s="494"/>
      <c r="AZ108" s="494"/>
      <c r="BA108" s="494"/>
      <c r="BB108" s="494"/>
      <c r="BC108" s="494"/>
      <c r="BD108" s="494"/>
      <c r="BE108" s="494"/>
      <c r="BF108" s="494"/>
      <c r="BG108" s="15"/>
      <c r="BH108" s="15"/>
    </row>
    <row r="109" spans="1:64" s="1" customFormat="1" ht="70.5" customHeight="1" x14ac:dyDescent="0.25">
      <c r="A109" s="249" t="s">
        <v>247</v>
      </c>
      <c r="B109" s="22" t="s">
        <v>431</v>
      </c>
      <c r="C109" s="5">
        <v>30.83333</v>
      </c>
      <c r="D109" s="45" t="s">
        <v>430</v>
      </c>
      <c r="E109" s="5">
        <v>0</v>
      </c>
      <c r="F109" s="5">
        <v>20</v>
      </c>
      <c r="G109" s="5">
        <v>0</v>
      </c>
      <c r="H109" s="5">
        <v>0</v>
      </c>
      <c r="I109" s="5">
        <v>0</v>
      </c>
      <c r="J109" s="5">
        <v>0</v>
      </c>
      <c r="K109" s="45" t="s">
        <v>430</v>
      </c>
      <c r="L109" s="5">
        <v>0</v>
      </c>
      <c r="M109" s="5">
        <v>9.1514100000000003</v>
      </c>
      <c r="N109" s="5">
        <v>0</v>
      </c>
      <c r="O109" s="5">
        <v>0</v>
      </c>
      <c r="P109" s="5">
        <v>0</v>
      </c>
      <c r="Q109" s="5">
        <v>0</v>
      </c>
      <c r="R109" s="45" t="s">
        <v>430</v>
      </c>
      <c r="S109" s="5">
        <v>0</v>
      </c>
      <c r="T109" s="5">
        <v>1.6819200000000001</v>
      </c>
      <c r="U109" s="5">
        <v>0</v>
      </c>
      <c r="V109" s="5">
        <v>0</v>
      </c>
      <c r="W109" s="5">
        <v>0</v>
      </c>
      <c r="X109" s="5">
        <v>0</v>
      </c>
      <c r="Y109" s="45" t="s">
        <v>430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45" t="s">
        <v>430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45" t="s">
        <v>430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45" t="s">
        <v>430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f t="shared" si="2"/>
        <v>0</v>
      </c>
      <c r="BB109" s="5">
        <f t="shared" si="3"/>
        <v>30.83333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</row>
    <row r="110" spans="1:64" s="1" customFormat="1" ht="101.25" customHeight="1" x14ac:dyDescent="0.25">
      <c r="A110" s="249" t="s">
        <v>248</v>
      </c>
      <c r="B110" s="22" t="s">
        <v>432</v>
      </c>
      <c r="C110" s="5">
        <v>4.1156300000000003</v>
      </c>
      <c r="D110" s="45" t="s">
        <v>430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45" t="s">
        <v>430</v>
      </c>
      <c r="L110" s="5">
        <v>3.9950700000000001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45" t="s">
        <v>430</v>
      </c>
      <c r="S110" s="5">
        <v>0.12076000000000001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45" t="s">
        <v>430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45" t="s">
        <v>430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45" t="s">
        <v>430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45" t="s">
        <v>430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f t="shared" si="2"/>
        <v>4.1158299999999999</v>
      </c>
      <c r="BB110" s="5">
        <f t="shared" si="3"/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</row>
    <row r="111" spans="1:64" s="1" customFormat="1" ht="80.25" customHeight="1" x14ac:dyDescent="0.25">
      <c r="A111" s="249" t="s">
        <v>249</v>
      </c>
      <c r="B111" s="22" t="s">
        <v>433</v>
      </c>
      <c r="C111" s="5">
        <v>3.0526</v>
      </c>
      <c r="D111" s="45" t="s">
        <v>430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45" t="s">
        <v>430</v>
      </c>
      <c r="L111" s="5">
        <v>2.95668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45" t="s">
        <v>430</v>
      </c>
      <c r="S111" s="5">
        <v>9.5920000000000005E-2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45" t="s">
        <v>430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45" t="s">
        <v>430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45" t="s">
        <v>430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45" t="s">
        <v>430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f t="shared" si="2"/>
        <v>3.0526</v>
      </c>
      <c r="BB111" s="5">
        <f t="shared" si="3"/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</row>
    <row r="112" spans="1:64" s="1" customFormat="1" ht="87.75" customHeight="1" x14ac:dyDescent="0.25">
      <c r="A112" s="249" t="s">
        <v>250</v>
      </c>
      <c r="B112" s="22" t="s">
        <v>434</v>
      </c>
      <c r="C112" s="5">
        <v>0.37290000000000001</v>
      </c>
      <c r="D112" s="45" t="s">
        <v>430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45" t="s">
        <v>430</v>
      </c>
      <c r="L112" s="5">
        <v>0.37290000000000001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45" t="s">
        <v>430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45" t="s">
        <v>430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45" t="s">
        <v>430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45" t="s">
        <v>430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45" t="s">
        <v>430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f t="shared" si="2"/>
        <v>0.37290000000000001</v>
      </c>
      <c r="BB112" s="5">
        <f t="shared" si="3"/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</row>
    <row r="113" spans="1:64" s="1" customFormat="1" ht="87" customHeight="1" x14ac:dyDescent="0.25">
      <c r="A113" s="249" t="s">
        <v>251</v>
      </c>
      <c r="B113" s="22" t="s">
        <v>112</v>
      </c>
      <c r="C113" s="5">
        <v>2.7569499999999998</v>
      </c>
      <c r="D113" s="45" t="s">
        <v>430</v>
      </c>
      <c r="E113" s="5">
        <v>0.29718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45" t="s">
        <v>430</v>
      </c>
      <c r="L113" s="5">
        <v>0</v>
      </c>
      <c r="M113" s="5">
        <v>1.63984</v>
      </c>
      <c r="N113" s="5">
        <v>0</v>
      </c>
      <c r="O113" s="5">
        <v>0</v>
      </c>
      <c r="P113" s="5">
        <v>0</v>
      </c>
      <c r="Q113" s="5">
        <v>0</v>
      </c>
      <c r="R113" s="45" t="s">
        <v>430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45" t="s">
        <v>430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45" t="s">
        <v>430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45" t="s">
        <v>430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45" t="s">
        <v>430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f t="shared" si="2"/>
        <v>0.29718</v>
      </c>
      <c r="BB113" s="5">
        <f t="shared" si="3"/>
        <v>1.63984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</row>
    <row r="114" spans="1:64" s="1" customFormat="1" ht="90.75" customHeight="1" x14ac:dyDescent="0.25">
      <c r="A114" s="249" t="s">
        <v>252</v>
      </c>
      <c r="B114" s="22" t="s">
        <v>113</v>
      </c>
      <c r="C114" s="5">
        <v>47.437759999999997</v>
      </c>
      <c r="D114" s="45" t="s">
        <v>430</v>
      </c>
      <c r="E114" s="5">
        <v>2.7614399999999999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45" t="s">
        <v>430</v>
      </c>
      <c r="L114" s="5">
        <v>0.10599</v>
      </c>
      <c r="M114" s="5">
        <v>9.5236800000000006</v>
      </c>
      <c r="N114" s="5">
        <v>0</v>
      </c>
      <c r="O114" s="5">
        <v>0</v>
      </c>
      <c r="P114" s="5">
        <v>0</v>
      </c>
      <c r="Q114" s="5">
        <v>0</v>
      </c>
      <c r="R114" s="45" t="s">
        <v>430</v>
      </c>
      <c r="S114" s="5">
        <v>0</v>
      </c>
      <c r="T114" s="5">
        <v>2.6059899999999998</v>
      </c>
      <c r="U114" s="5">
        <v>0</v>
      </c>
      <c r="V114" s="5">
        <v>0</v>
      </c>
      <c r="W114" s="5">
        <v>0</v>
      </c>
      <c r="X114" s="5">
        <v>0</v>
      </c>
      <c r="Y114" s="45" t="s">
        <v>430</v>
      </c>
      <c r="Z114" s="5">
        <v>0</v>
      </c>
      <c r="AA114" s="5">
        <v>18.62257</v>
      </c>
      <c r="AB114" s="5">
        <v>0</v>
      </c>
      <c r="AC114" s="5">
        <v>0</v>
      </c>
      <c r="AD114" s="5">
        <v>0</v>
      </c>
      <c r="AE114" s="5">
        <v>0</v>
      </c>
      <c r="AF114" s="45" t="s">
        <v>430</v>
      </c>
      <c r="AG114" s="5">
        <v>0</v>
      </c>
      <c r="AH114" s="5">
        <v>13.81809</v>
      </c>
      <c r="AI114" s="5">
        <v>0</v>
      </c>
      <c r="AJ114" s="5">
        <v>0</v>
      </c>
      <c r="AK114" s="5">
        <v>0</v>
      </c>
      <c r="AL114" s="5">
        <v>0</v>
      </c>
      <c r="AM114" s="45" t="s">
        <v>430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45" t="s">
        <v>430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f t="shared" si="2"/>
        <v>2.8674299999999997</v>
      </c>
      <c r="BB114" s="5">
        <f t="shared" si="3"/>
        <v>44.570329999999998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</row>
    <row r="115" spans="1:64" s="1" customFormat="1" ht="75" customHeight="1" x14ac:dyDescent="0.25">
      <c r="A115" s="249" t="s">
        <v>253</v>
      </c>
      <c r="B115" s="22" t="s">
        <v>435</v>
      </c>
      <c r="C115" s="5">
        <v>28.99</v>
      </c>
      <c r="D115" s="45" t="s">
        <v>430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45" t="s">
        <v>430</v>
      </c>
      <c r="L115" s="5">
        <v>0</v>
      </c>
      <c r="M115" s="5">
        <v>10.15</v>
      </c>
      <c r="N115" s="5">
        <v>0</v>
      </c>
      <c r="O115" s="5">
        <v>0</v>
      </c>
      <c r="P115" s="5">
        <v>0</v>
      </c>
      <c r="Q115" s="5">
        <v>0</v>
      </c>
      <c r="R115" s="45" t="s">
        <v>430</v>
      </c>
      <c r="S115" s="5">
        <v>0</v>
      </c>
      <c r="T115" s="5">
        <v>18.84</v>
      </c>
      <c r="U115" s="5">
        <v>0</v>
      </c>
      <c r="V115" s="5">
        <v>0</v>
      </c>
      <c r="W115" s="5">
        <v>0</v>
      </c>
      <c r="X115" s="5">
        <v>0</v>
      </c>
      <c r="Y115" s="45" t="s">
        <v>430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45" t="s">
        <v>430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45" t="s">
        <v>430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45" t="s">
        <v>430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f t="shared" si="2"/>
        <v>0</v>
      </c>
      <c r="BB115" s="5">
        <f t="shared" si="3"/>
        <v>28.990000000000002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</row>
    <row r="116" spans="1:64" s="1" customFormat="1" ht="54" customHeight="1" x14ac:dyDescent="0.25">
      <c r="A116" s="249" t="s">
        <v>254</v>
      </c>
      <c r="B116" s="22" t="s">
        <v>115</v>
      </c>
      <c r="C116" s="5">
        <v>2.90638</v>
      </c>
      <c r="D116" s="45" t="s">
        <v>430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45" t="s">
        <v>430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45" t="s">
        <v>430</v>
      </c>
      <c r="S116" s="5">
        <v>8.5949999999999999E-2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45" t="s">
        <v>430</v>
      </c>
      <c r="Z116" s="5">
        <v>0.50800000000000001</v>
      </c>
      <c r="AA116" s="5">
        <v>2.31243</v>
      </c>
      <c r="AB116" s="5">
        <v>0</v>
      </c>
      <c r="AC116" s="5">
        <v>0</v>
      </c>
      <c r="AD116" s="5">
        <v>0</v>
      </c>
      <c r="AE116" s="5">
        <v>0</v>
      </c>
      <c r="AF116" s="45" t="s">
        <v>430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45" t="s">
        <v>430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45" t="s">
        <v>430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f t="shared" si="2"/>
        <v>0.59394999999999998</v>
      </c>
      <c r="BB116" s="5">
        <f t="shared" si="3"/>
        <v>2.31243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</row>
    <row r="117" spans="1:64" s="1" customFormat="1" ht="68.25" customHeight="1" x14ac:dyDescent="0.25">
      <c r="A117" s="249" t="s">
        <v>255</v>
      </c>
      <c r="B117" s="22" t="s">
        <v>116</v>
      </c>
      <c r="C117" s="5">
        <v>3.5025499999999998</v>
      </c>
      <c r="D117" s="45" t="s">
        <v>430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45" t="s">
        <v>430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45" t="s">
        <v>430</v>
      </c>
      <c r="S117" s="5">
        <v>7.9079999999999998E-2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45" t="s">
        <v>430</v>
      </c>
      <c r="Z117" s="5">
        <v>0.48899999999999999</v>
      </c>
      <c r="AA117" s="5">
        <v>2.9344700000000001</v>
      </c>
      <c r="AB117" s="5">
        <v>0</v>
      </c>
      <c r="AC117" s="5">
        <v>0</v>
      </c>
      <c r="AD117" s="5">
        <v>0</v>
      </c>
      <c r="AE117" s="5">
        <v>0</v>
      </c>
      <c r="AF117" s="45" t="s">
        <v>430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45" t="s">
        <v>430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45" t="s">
        <v>430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f t="shared" si="2"/>
        <v>0.56808000000000003</v>
      </c>
      <c r="BB117" s="5">
        <f t="shared" si="3"/>
        <v>2.9344700000000001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</row>
    <row r="118" spans="1:64" s="1" customFormat="1" ht="35.1" hidden="1" customHeight="1" x14ac:dyDescent="0.25">
      <c r="A118" s="494" t="s">
        <v>181</v>
      </c>
      <c r="B118" s="494"/>
      <c r="C118" s="494"/>
      <c r="D118" s="494" t="s">
        <v>430</v>
      </c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494"/>
      <c r="V118" s="494"/>
      <c r="W118" s="494"/>
      <c r="X118" s="494"/>
      <c r="Y118" s="494"/>
      <c r="Z118" s="494"/>
      <c r="AA118" s="494"/>
      <c r="AB118" s="494"/>
      <c r="AC118" s="494"/>
      <c r="AD118" s="494"/>
      <c r="AE118" s="494"/>
      <c r="AF118" s="494"/>
      <c r="AG118" s="494"/>
      <c r="AH118" s="494"/>
      <c r="AI118" s="494"/>
      <c r="AJ118" s="494"/>
      <c r="AK118" s="494"/>
      <c r="AL118" s="494"/>
      <c r="AM118" s="494"/>
      <c r="AN118" s="494"/>
      <c r="AO118" s="494"/>
      <c r="AP118" s="494"/>
      <c r="AQ118" s="494"/>
      <c r="AR118" s="494"/>
      <c r="AS118" s="494"/>
      <c r="AT118" s="494"/>
      <c r="AU118" s="494"/>
      <c r="AV118" s="494"/>
      <c r="AW118" s="494"/>
      <c r="AX118" s="494"/>
      <c r="AY118" s="494"/>
      <c r="AZ118" s="494"/>
      <c r="BA118" s="494"/>
      <c r="BB118" s="494"/>
      <c r="BC118" s="494"/>
      <c r="BD118" s="494"/>
      <c r="BE118" s="494"/>
      <c r="BF118" s="494"/>
      <c r="BG118" s="15"/>
      <c r="BH118" s="15"/>
    </row>
    <row r="119" spans="1:64" s="1" customFormat="1" ht="35.1" hidden="1" customHeight="1" x14ac:dyDescent="0.25">
      <c r="A119" s="494" t="s">
        <v>65</v>
      </c>
      <c r="B119" s="494"/>
      <c r="C119" s="494"/>
      <c r="D119" s="494" t="s">
        <v>430</v>
      </c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4"/>
      <c r="Q119" s="494"/>
      <c r="R119" s="494"/>
      <c r="S119" s="494"/>
      <c r="T119" s="494"/>
      <c r="U119" s="494"/>
      <c r="V119" s="494"/>
      <c r="W119" s="494"/>
      <c r="X119" s="494"/>
      <c r="Y119" s="494"/>
      <c r="Z119" s="494"/>
      <c r="AA119" s="494"/>
      <c r="AB119" s="494"/>
      <c r="AC119" s="494"/>
      <c r="AD119" s="494"/>
      <c r="AE119" s="494"/>
      <c r="AF119" s="494"/>
      <c r="AG119" s="494"/>
      <c r="AH119" s="494"/>
      <c r="AI119" s="494"/>
      <c r="AJ119" s="494"/>
      <c r="AK119" s="494"/>
      <c r="AL119" s="494"/>
      <c r="AM119" s="494"/>
      <c r="AN119" s="494"/>
      <c r="AO119" s="494"/>
      <c r="AP119" s="494"/>
      <c r="AQ119" s="494"/>
      <c r="AR119" s="494"/>
      <c r="AS119" s="494"/>
      <c r="AT119" s="494"/>
      <c r="AU119" s="494"/>
      <c r="AV119" s="494"/>
      <c r="AW119" s="494"/>
      <c r="AX119" s="494"/>
      <c r="AY119" s="494"/>
      <c r="AZ119" s="494"/>
      <c r="BA119" s="494"/>
      <c r="BB119" s="494"/>
      <c r="BC119" s="494"/>
      <c r="BD119" s="494"/>
      <c r="BE119" s="494"/>
      <c r="BF119" s="494"/>
      <c r="BG119" s="15"/>
      <c r="BH119" s="15"/>
    </row>
    <row r="120" spans="1:64" s="1" customFormat="1" ht="35.1" hidden="1" customHeight="1" x14ac:dyDescent="0.25">
      <c r="A120" s="494" t="s">
        <v>182</v>
      </c>
      <c r="B120" s="494"/>
      <c r="C120" s="494"/>
      <c r="D120" s="494" t="s">
        <v>430</v>
      </c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494"/>
      <c r="AK120" s="494"/>
      <c r="AL120" s="494"/>
      <c r="AM120" s="494"/>
      <c r="AN120" s="494"/>
      <c r="AO120" s="494"/>
      <c r="AP120" s="494"/>
      <c r="AQ120" s="494"/>
      <c r="AR120" s="494"/>
      <c r="AS120" s="494"/>
      <c r="AT120" s="494"/>
      <c r="AU120" s="494"/>
      <c r="AV120" s="494"/>
      <c r="AW120" s="494"/>
      <c r="AX120" s="494"/>
      <c r="AY120" s="494"/>
      <c r="AZ120" s="494"/>
      <c r="BA120" s="494"/>
      <c r="BB120" s="494"/>
      <c r="BC120" s="494"/>
      <c r="BD120" s="494"/>
      <c r="BE120" s="494"/>
      <c r="BF120" s="494"/>
      <c r="BG120" s="15"/>
      <c r="BH120" s="15"/>
    </row>
    <row r="121" spans="1:64" s="1" customFormat="1" ht="35.1" hidden="1" customHeight="1" x14ac:dyDescent="0.25">
      <c r="A121" s="494" t="s">
        <v>65</v>
      </c>
      <c r="B121" s="494"/>
      <c r="C121" s="494"/>
      <c r="D121" s="494" t="s">
        <v>430</v>
      </c>
      <c r="E121" s="494"/>
      <c r="F121" s="494"/>
      <c r="G121" s="494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  <c r="AA121" s="494"/>
      <c r="AB121" s="494"/>
      <c r="AC121" s="494"/>
      <c r="AD121" s="494"/>
      <c r="AE121" s="494"/>
      <c r="AF121" s="494"/>
      <c r="AG121" s="494"/>
      <c r="AH121" s="494"/>
      <c r="AI121" s="494"/>
      <c r="AJ121" s="494"/>
      <c r="AK121" s="494"/>
      <c r="AL121" s="494"/>
      <c r="AM121" s="494"/>
      <c r="AN121" s="494"/>
      <c r="AO121" s="494"/>
      <c r="AP121" s="494"/>
      <c r="AQ121" s="494"/>
      <c r="AR121" s="494"/>
      <c r="AS121" s="494"/>
      <c r="AT121" s="494"/>
      <c r="AU121" s="494"/>
      <c r="AV121" s="494"/>
      <c r="AW121" s="494"/>
      <c r="AX121" s="494"/>
      <c r="AY121" s="494"/>
      <c r="AZ121" s="494"/>
      <c r="BA121" s="494"/>
      <c r="BB121" s="494"/>
      <c r="BC121" s="494"/>
      <c r="BD121" s="494"/>
      <c r="BE121" s="494"/>
      <c r="BF121" s="494"/>
      <c r="BG121" s="15"/>
      <c r="BH121" s="15"/>
    </row>
    <row r="122" spans="1:64" s="1" customFormat="1" ht="35.1" hidden="1" customHeight="1" x14ac:dyDescent="0.25">
      <c r="A122" s="494" t="s">
        <v>183</v>
      </c>
      <c r="B122" s="494"/>
      <c r="C122" s="494"/>
      <c r="D122" s="494" t="s">
        <v>430</v>
      </c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4"/>
      <c r="AA122" s="494"/>
      <c r="AB122" s="494"/>
      <c r="AC122" s="494"/>
      <c r="AD122" s="494"/>
      <c r="AE122" s="494"/>
      <c r="AF122" s="494"/>
      <c r="AG122" s="494"/>
      <c r="AH122" s="494"/>
      <c r="AI122" s="494"/>
      <c r="AJ122" s="494"/>
      <c r="AK122" s="494"/>
      <c r="AL122" s="494"/>
      <c r="AM122" s="494"/>
      <c r="AN122" s="494"/>
      <c r="AO122" s="494"/>
      <c r="AP122" s="494"/>
      <c r="AQ122" s="494"/>
      <c r="AR122" s="494"/>
      <c r="AS122" s="494"/>
      <c r="AT122" s="494"/>
      <c r="AU122" s="494"/>
      <c r="AV122" s="494"/>
      <c r="AW122" s="494"/>
      <c r="AX122" s="494"/>
      <c r="AY122" s="494"/>
      <c r="AZ122" s="494"/>
      <c r="BA122" s="494"/>
      <c r="BB122" s="494"/>
      <c r="BC122" s="494"/>
      <c r="BD122" s="494"/>
      <c r="BE122" s="494"/>
      <c r="BF122" s="494"/>
      <c r="BG122" s="15"/>
      <c r="BH122" s="15"/>
    </row>
    <row r="123" spans="1:64" s="1" customFormat="1" ht="35.1" hidden="1" customHeight="1" x14ac:dyDescent="0.25">
      <c r="A123" s="494" t="s">
        <v>65</v>
      </c>
      <c r="B123" s="494"/>
      <c r="C123" s="494"/>
      <c r="D123" s="494" t="s">
        <v>430</v>
      </c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494"/>
      <c r="T123" s="494"/>
      <c r="U123" s="494"/>
      <c r="V123" s="494"/>
      <c r="W123" s="494"/>
      <c r="X123" s="494"/>
      <c r="Y123" s="494"/>
      <c r="Z123" s="494"/>
      <c r="AA123" s="494"/>
      <c r="AB123" s="494"/>
      <c r="AC123" s="494"/>
      <c r="AD123" s="494"/>
      <c r="AE123" s="494"/>
      <c r="AF123" s="494"/>
      <c r="AG123" s="494"/>
      <c r="AH123" s="494"/>
      <c r="AI123" s="494"/>
      <c r="AJ123" s="494"/>
      <c r="AK123" s="494"/>
      <c r="AL123" s="494"/>
      <c r="AM123" s="494"/>
      <c r="AN123" s="494"/>
      <c r="AO123" s="494"/>
      <c r="AP123" s="494"/>
      <c r="AQ123" s="494"/>
      <c r="AR123" s="494"/>
      <c r="AS123" s="494"/>
      <c r="AT123" s="494"/>
      <c r="AU123" s="494"/>
      <c r="AV123" s="494"/>
      <c r="AW123" s="494"/>
      <c r="AX123" s="494"/>
      <c r="AY123" s="494"/>
      <c r="AZ123" s="494"/>
      <c r="BA123" s="494"/>
      <c r="BB123" s="494"/>
      <c r="BC123" s="494"/>
      <c r="BD123" s="494"/>
      <c r="BE123" s="494"/>
      <c r="BF123" s="494"/>
      <c r="BG123" s="15"/>
      <c r="BH123" s="15"/>
    </row>
    <row r="124" spans="1:64" s="33" customFormat="1" ht="40.5" customHeight="1" x14ac:dyDescent="0.25">
      <c r="A124" s="692" t="s">
        <v>34</v>
      </c>
      <c r="B124" s="693"/>
      <c r="C124" s="693"/>
      <c r="D124" s="693" t="s">
        <v>430</v>
      </c>
      <c r="E124" s="693"/>
      <c r="F124" s="693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693"/>
      <c r="V124" s="693"/>
      <c r="W124" s="693"/>
      <c r="X124" s="693"/>
      <c r="Y124" s="693"/>
      <c r="Z124" s="693"/>
      <c r="AA124" s="693"/>
      <c r="AB124" s="693"/>
      <c r="AC124" s="693"/>
      <c r="AD124" s="693"/>
      <c r="AE124" s="693"/>
      <c r="AF124" s="693"/>
      <c r="AG124" s="693"/>
      <c r="AH124" s="693"/>
      <c r="AI124" s="693"/>
      <c r="AJ124" s="693"/>
      <c r="AK124" s="693"/>
      <c r="AL124" s="693"/>
      <c r="AM124" s="693"/>
      <c r="AN124" s="693"/>
      <c r="AO124" s="693"/>
      <c r="AP124" s="693"/>
      <c r="AQ124" s="693"/>
      <c r="AR124" s="693"/>
      <c r="AS124" s="693"/>
      <c r="AT124" s="693"/>
      <c r="AU124" s="693"/>
      <c r="AV124" s="693"/>
      <c r="AW124" s="693"/>
      <c r="AX124" s="693"/>
      <c r="AY124" s="693"/>
      <c r="AZ124" s="693"/>
      <c r="BA124" s="693"/>
      <c r="BB124" s="693"/>
      <c r="BC124" s="693"/>
      <c r="BD124" s="693"/>
      <c r="BE124" s="693"/>
      <c r="BF124" s="693"/>
      <c r="BG124" s="694"/>
      <c r="BH124" s="694"/>
      <c r="BI124" s="694"/>
      <c r="BJ124" s="694"/>
      <c r="BK124" s="694"/>
      <c r="BL124" s="694"/>
    </row>
    <row r="125" spans="1:64" s="1" customFormat="1" ht="35.1" customHeight="1" x14ac:dyDescent="0.25">
      <c r="A125" s="494" t="s">
        <v>184</v>
      </c>
      <c r="B125" s="494"/>
      <c r="C125" s="494"/>
      <c r="D125" s="494" t="s">
        <v>430</v>
      </c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4"/>
      <c r="AA125" s="494"/>
      <c r="AB125" s="494"/>
      <c r="AC125" s="494"/>
      <c r="AD125" s="494"/>
      <c r="AE125" s="494"/>
      <c r="AF125" s="494"/>
      <c r="AG125" s="494"/>
      <c r="AH125" s="494"/>
      <c r="AI125" s="494"/>
      <c r="AJ125" s="494"/>
      <c r="AK125" s="494"/>
      <c r="AL125" s="494"/>
      <c r="AM125" s="494"/>
      <c r="AN125" s="494"/>
      <c r="AO125" s="494"/>
      <c r="AP125" s="494"/>
      <c r="AQ125" s="494"/>
      <c r="AR125" s="494"/>
      <c r="AS125" s="494"/>
      <c r="AT125" s="494"/>
      <c r="AU125" s="494"/>
      <c r="AV125" s="494"/>
      <c r="AW125" s="494"/>
      <c r="AX125" s="494"/>
      <c r="AY125" s="494"/>
      <c r="AZ125" s="494"/>
      <c r="BA125" s="494"/>
      <c r="BB125" s="494"/>
      <c r="BC125" s="494"/>
      <c r="BD125" s="494"/>
      <c r="BE125" s="494"/>
      <c r="BF125" s="494"/>
      <c r="BG125" s="15"/>
      <c r="BH125" s="15"/>
    </row>
    <row r="126" spans="1:64" s="1" customFormat="1" ht="51" customHeight="1" x14ac:dyDescent="0.25">
      <c r="A126" s="252" t="s">
        <v>256</v>
      </c>
      <c r="B126" s="22" t="s">
        <v>466</v>
      </c>
      <c r="C126" s="5">
        <v>8.6969305000000006</v>
      </c>
      <c r="D126" s="45" t="s">
        <v>430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45" t="s">
        <v>430</v>
      </c>
      <c r="L126" s="5">
        <v>0.98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45" t="s">
        <v>430</v>
      </c>
      <c r="S126" s="5">
        <v>0.02</v>
      </c>
      <c r="T126" s="5">
        <v>4.6024799999999999</v>
      </c>
      <c r="U126" s="5">
        <v>0</v>
      </c>
      <c r="V126" s="5">
        <v>0</v>
      </c>
      <c r="W126" s="5">
        <v>0</v>
      </c>
      <c r="X126" s="5">
        <v>0</v>
      </c>
      <c r="Y126" s="45" t="s">
        <v>430</v>
      </c>
      <c r="Z126" s="5">
        <v>0</v>
      </c>
      <c r="AA126" s="5">
        <v>0.42048000000000002</v>
      </c>
      <c r="AB126" s="5">
        <v>0</v>
      </c>
      <c r="AC126" s="5">
        <v>0</v>
      </c>
      <c r="AD126" s="5">
        <v>0</v>
      </c>
      <c r="AE126" s="5">
        <v>0</v>
      </c>
      <c r="AF126" s="45" t="s">
        <v>430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45" t="s">
        <v>430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45" t="s">
        <v>430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f t="shared" si="2"/>
        <v>1</v>
      </c>
      <c r="BB126" s="5">
        <f>F126+M126+T126+AA126+AH126+AO126+AV126</f>
        <v>5.0229600000000003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</row>
    <row r="127" spans="1:64" s="1" customFormat="1" ht="35.1" hidden="1" customHeight="1" x14ac:dyDescent="0.25">
      <c r="A127" s="494" t="s">
        <v>185</v>
      </c>
      <c r="B127" s="494"/>
      <c r="C127" s="494"/>
      <c r="D127" s="494" t="s">
        <v>430</v>
      </c>
      <c r="E127" s="494"/>
      <c r="F127" s="494"/>
      <c r="G127" s="494"/>
      <c r="H127" s="494"/>
      <c r="I127" s="494"/>
      <c r="J127" s="494"/>
      <c r="K127" s="494"/>
      <c r="L127" s="494"/>
      <c r="M127" s="494"/>
      <c r="N127" s="494"/>
      <c r="O127" s="494"/>
      <c r="P127" s="494"/>
      <c r="Q127" s="494"/>
      <c r="R127" s="494"/>
      <c r="S127" s="494"/>
      <c r="T127" s="494"/>
      <c r="U127" s="494"/>
      <c r="V127" s="494"/>
      <c r="W127" s="494"/>
      <c r="X127" s="494"/>
      <c r="Y127" s="494"/>
      <c r="Z127" s="494"/>
      <c r="AA127" s="494"/>
      <c r="AB127" s="494"/>
      <c r="AC127" s="494"/>
      <c r="AD127" s="494"/>
      <c r="AE127" s="494"/>
      <c r="AF127" s="494"/>
      <c r="AG127" s="494"/>
      <c r="AH127" s="494"/>
      <c r="AI127" s="494"/>
      <c r="AJ127" s="494"/>
      <c r="AK127" s="494"/>
      <c r="AL127" s="494"/>
      <c r="AM127" s="494"/>
      <c r="AN127" s="494"/>
      <c r="AO127" s="494"/>
      <c r="AP127" s="494"/>
      <c r="AQ127" s="494"/>
      <c r="AR127" s="494"/>
      <c r="AS127" s="494"/>
      <c r="AT127" s="494"/>
      <c r="AU127" s="494"/>
      <c r="AV127" s="494"/>
      <c r="AW127" s="494"/>
      <c r="AX127" s="494"/>
      <c r="AY127" s="494"/>
      <c r="AZ127" s="494"/>
      <c r="BA127" s="494"/>
      <c r="BB127" s="494"/>
      <c r="BC127" s="494"/>
      <c r="BD127" s="494"/>
      <c r="BE127" s="494"/>
      <c r="BF127" s="494"/>
      <c r="BG127" s="15"/>
      <c r="BH127" s="15"/>
    </row>
    <row r="128" spans="1:64" s="1" customFormat="1" ht="35.1" hidden="1" customHeight="1" x14ac:dyDescent="0.25">
      <c r="A128" s="494" t="s">
        <v>65</v>
      </c>
      <c r="B128" s="494"/>
      <c r="C128" s="494"/>
      <c r="D128" s="494" t="s">
        <v>430</v>
      </c>
      <c r="E128" s="494"/>
      <c r="F128" s="494"/>
      <c r="G128" s="494"/>
      <c r="H128" s="494"/>
      <c r="I128" s="494"/>
      <c r="J128" s="494"/>
      <c r="K128" s="494"/>
      <c r="L128" s="494"/>
      <c r="M128" s="494"/>
      <c r="N128" s="494"/>
      <c r="O128" s="494"/>
      <c r="P128" s="494"/>
      <c r="Q128" s="494"/>
      <c r="R128" s="494"/>
      <c r="S128" s="494"/>
      <c r="T128" s="494"/>
      <c r="U128" s="494"/>
      <c r="V128" s="494"/>
      <c r="W128" s="494"/>
      <c r="X128" s="494"/>
      <c r="Y128" s="494"/>
      <c r="Z128" s="494"/>
      <c r="AA128" s="494"/>
      <c r="AB128" s="494"/>
      <c r="AC128" s="494"/>
      <c r="AD128" s="494"/>
      <c r="AE128" s="494"/>
      <c r="AF128" s="494"/>
      <c r="AG128" s="494"/>
      <c r="AH128" s="494"/>
      <c r="AI128" s="494"/>
      <c r="AJ128" s="494"/>
      <c r="AK128" s="494"/>
      <c r="AL128" s="494"/>
      <c r="AM128" s="494"/>
      <c r="AN128" s="494"/>
      <c r="AO128" s="494"/>
      <c r="AP128" s="494"/>
      <c r="AQ128" s="494"/>
      <c r="AR128" s="494"/>
      <c r="AS128" s="494"/>
      <c r="AT128" s="494"/>
      <c r="AU128" s="494"/>
      <c r="AV128" s="494"/>
      <c r="AW128" s="494"/>
      <c r="AX128" s="494"/>
      <c r="AY128" s="494"/>
      <c r="AZ128" s="494"/>
      <c r="BA128" s="494"/>
      <c r="BB128" s="494"/>
      <c r="BC128" s="494"/>
      <c r="BD128" s="494"/>
      <c r="BE128" s="494"/>
      <c r="BF128" s="494"/>
      <c r="BG128" s="15"/>
      <c r="BH128" s="15"/>
    </row>
    <row r="129" spans="1:64" s="1" customFormat="1" ht="35.1" hidden="1" customHeight="1" x14ac:dyDescent="0.25">
      <c r="A129" s="494" t="s">
        <v>186</v>
      </c>
      <c r="B129" s="494"/>
      <c r="C129" s="494"/>
      <c r="D129" s="494" t="s">
        <v>430</v>
      </c>
      <c r="E129" s="494"/>
      <c r="F129" s="494"/>
      <c r="G129" s="494"/>
      <c r="H129" s="494"/>
      <c r="I129" s="494"/>
      <c r="J129" s="494"/>
      <c r="K129" s="494"/>
      <c r="L129" s="494"/>
      <c r="M129" s="494"/>
      <c r="N129" s="494"/>
      <c r="O129" s="494"/>
      <c r="P129" s="494"/>
      <c r="Q129" s="494"/>
      <c r="R129" s="494"/>
      <c r="S129" s="494"/>
      <c r="T129" s="494"/>
      <c r="U129" s="494"/>
      <c r="V129" s="494"/>
      <c r="W129" s="494"/>
      <c r="X129" s="494"/>
      <c r="Y129" s="494"/>
      <c r="Z129" s="494"/>
      <c r="AA129" s="494"/>
      <c r="AB129" s="494"/>
      <c r="AC129" s="494"/>
      <c r="AD129" s="494"/>
      <c r="AE129" s="494"/>
      <c r="AF129" s="494"/>
      <c r="AG129" s="494"/>
      <c r="AH129" s="494"/>
      <c r="AI129" s="494"/>
      <c r="AJ129" s="494"/>
      <c r="AK129" s="494"/>
      <c r="AL129" s="494"/>
      <c r="AM129" s="494"/>
      <c r="AN129" s="494"/>
      <c r="AO129" s="494"/>
      <c r="AP129" s="494"/>
      <c r="AQ129" s="494"/>
      <c r="AR129" s="494"/>
      <c r="AS129" s="494"/>
      <c r="AT129" s="494"/>
      <c r="AU129" s="494"/>
      <c r="AV129" s="494"/>
      <c r="AW129" s="494"/>
      <c r="AX129" s="494"/>
      <c r="AY129" s="494"/>
      <c r="AZ129" s="494"/>
      <c r="BA129" s="494"/>
      <c r="BB129" s="494"/>
      <c r="BC129" s="494"/>
      <c r="BD129" s="494"/>
      <c r="BE129" s="494"/>
      <c r="BF129" s="494"/>
      <c r="BG129" s="15"/>
      <c r="BH129" s="15"/>
    </row>
    <row r="130" spans="1:64" s="1" customFormat="1" ht="35.1" hidden="1" customHeight="1" x14ac:dyDescent="0.25">
      <c r="A130" s="494" t="s">
        <v>65</v>
      </c>
      <c r="B130" s="494"/>
      <c r="C130" s="494"/>
      <c r="D130" s="494" t="s">
        <v>430</v>
      </c>
      <c r="E130" s="494"/>
      <c r="F130" s="494"/>
      <c r="G130" s="494"/>
      <c r="H130" s="494"/>
      <c r="I130" s="494"/>
      <c r="J130" s="494"/>
      <c r="K130" s="494"/>
      <c r="L130" s="494"/>
      <c r="M130" s="494"/>
      <c r="N130" s="494"/>
      <c r="O130" s="494"/>
      <c r="P130" s="494"/>
      <c r="Q130" s="494"/>
      <c r="R130" s="494"/>
      <c r="S130" s="494"/>
      <c r="T130" s="494"/>
      <c r="U130" s="494"/>
      <c r="V130" s="494"/>
      <c r="W130" s="494"/>
      <c r="X130" s="494"/>
      <c r="Y130" s="494"/>
      <c r="Z130" s="494"/>
      <c r="AA130" s="494"/>
      <c r="AB130" s="494"/>
      <c r="AC130" s="494"/>
      <c r="AD130" s="494"/>
      <c r="AE130" s="494"/>
      <c r="AF130" s="494"/>
      <c r="AG130" s="494"/>
      <c r="AH130" s="494"/>
      <c r="AI130" s="494"/>
      <c r="AJ130" s="494"/>
      <c r="AK130" s="494"/>
      <c r="AL130" s="494"/>
      <c r="AM130" s="494"/>
      <c r="AN130" s="494"/>
      <c r="AO130" s="494"/>
      <c r="AP130" s="494"/>
      <c r="AQ130" s="494"/>
      <c r="AR130" s="494"/>
      <c r="AS130" s="494"/>
      <c r="AT130" s="494"/>
      <c r="AU130" s="494"/>
      <c r="AV130" s="494"/>
      <c r="AW130" s="494"/>
      <c r="AX130" s="494"/>
      <c r="AY130" s="494"/>
      <c r="AZ130" s="494"/>
      <c r="BA130" s="494"/>
      <c r="BB130" s="494"/>
      <c r="BC130" s="494"/>
      <c r="BD130" s="494"/>
      <c r="BE130" s="494"/>
      <c r="BF130" s="494"/>
      <c r="BG130" s="15"/>
      <c r="BH130" s="15"/>
    </row>
    <row r="131" spans="1:64" s="1" customFormat="1" ht="35.1" hidden="1" customHeight="1" x14ac:dyDescent="0.25">
      <c r="A131" s="494" t="s">
        <v>187</v>
      </c>
      <c r="B131" s="494"/>
      <c r="C131" s="494"/>
      <c r="D131" s="494" t="s">
        <v>430</v>
      </c>
      <c r="E131" s="494"/>
      <c r="F131" s="494"/>
      <c r="G131" s="494"/>
      <c r="H131" s="494"/>
      <c r="I131" s="494"/>
      <c r="J131" s="494"/>
      <c r="K131" s="494"/>
      <c r="L131" s="494"/>
      <c r="M131" s="494"/>
      <c r="N131" s="494"/>
      <c r="O131" s="494"/>
      <c r="P131" s="494"/>
      <c r="Q131" s="494"/>
      <c r="R131" s="494"/>
      <c r="S131" s="494"/>
      <c r="T131" s="494"/>
      <c r="U131" s="494"/>
      <c r="V131" s="494"/>
      <c r="W131" s="494"/>
      <c r="X131" s="494"/>
      <c r="Y131" s="494"/>
      <c r="Z131" s="494"/>
      <c r="AA131" s="494"/>
      <c r="AB131" s="494"/>
      <c r="AC131" s="494"/>
      <c r="AD131" s="494"/>
      <c r="AE131" s="494"/>
      <c r="AF131" s="494"/>
      <c r="AG131" s="494"/>
      <c r="AH131" s="494"/>
      <c r="AI131" s="494"/>
      <c r="AJ131" s="494"/>
      <c r="AK131" s="494"/>
      <c r="AL131" s="494"/>
      <c r="AM131" s="494"/>
      <c r="AN131" s="494"/>
      <c r="AO131" s="494"/>
      <c r="AP131" s="494"/>
      <c r="AQ131" s="494"/>
      <c r="AR131" s="494"/>
      <c r="AS131" s="494"/>
      <c r="AT131" s="494"/>
      <c r="AU131" s="494"/>
      <c r="AV131" s="494"/>
      <c r="AW131" s="494"/>
      <c r="AX131" s="494"/>
      <c r="AY131" s="494"/>
      <c r="AZ131" s="494"/>
      <c r="BA131" s="494"/>
      <c r="BB131" s="494"/>
      <c r="BC131" s="494"/>
      <c r="BD131" s="494"/>
      <c r="BE131" s="494"/>
      <c r="BF131" s="494"/>
      <c r="BG131" s="15"/>
      <c r="BH131" s="15"/>
    </row>
    <row r="132" spans="1:64" s="1" customFormat="1" ht="35.1" hidden="1" customHeight="1" x14ac:dyDescent="0.25">
      <c r="A132" s="494" t="s">
        <v>65</v>
      </c>
      <c r="B132" s="494"/>
      <c r="C132" s="494"/>
      <c r="D132" s="494" t="s">
        <v>430</v>
      </c>
      <c r="E132" s="494"/>
      <c r="F132" s="494"/>
      <c r="G132" s="494"/>
      <c r="H132" s="494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4"/>
      <c r="X132" s="494"/>
      <c r="Y132" s="494"/>
      <c r="Z132" s="494"/>
      <c r="AA132" s="494"/>
      <c r="AB132" s="494"/>
      <c r="AC132" s="494"/>
      <c r="AD132" s="494"/>
      <c r="AE132" s="494"/>
      <c r="AF132" s="494"/>
      <c r="AG132" s="494"/>
      <c r="AH132" s="494"/>
      <c r="AI132" s="494"/>
      <c r="AJ132" s="494"/>
      <c r="AK132" s="494"/>
      <c r="AL132" s="494"/>
      <c r="AM132" s="494"/>
      <c r="AN132" s="494"/>
      <c r="AO132" s="494"/>
      <c r="AP132" s="494"/>
      <c r="AQ132" s="494"/>
      <c r="AR132" s="494"/>
      <c r="AS132" s="494"/>
      <c r="AT132" s="494"/>
      <c r="AU132" s="494"/>
      <c r="AV132" s="494"/>
      <c r="AW132" s="494"/>
      <c r="AX132" s="494"/>
      <c r="AY132" s="494"/>
      <c r="AZ132" s="494"/>
      <c r="BA132" s="494"/>
      <c r="BB132" s="494"/>
      <c r="BC132" s="494"/>
      <c r="BD132" s="494"/>
      <c r="BE132" s="494"/>
      <c r="BF132" s="494"/>
      <c r="BG132" s="15"/>
      <c r="BH132" s="15"/>
    </row>
    <row r="133" spans="1:64" s="33" customFormat="1" ht="19.5" hidden="1" customHeight="1" x14ac:dyDescent="0.25">
      <c r="A133" s="692" t="s">
        <v>35</v>
      </c>
      <c r="B133" s="693"/>
      <c r="C133" s="693"/>
      <c r="D133" s="693" t="s">
        <v>430</v>
      </c>
      <c r="E133" s="693"/>
      <c r="F133" s="693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693"/>
      <c r="R133" s="693"/>
      <c r="S133" s="693"/>
      <c r="T133" s="693"/>
      <c r="U133" s="693"/>
      <c r="V133" s="693"/>
      <c r="W133" s="693"/>
      <c r="X133" s="693"/>
      <c r="Y133" s="693"/>
      <c r="Z133" s="693"/>
      <c r="AA133" s="693"/>
      <c r="AB133" s="693"/>
      <c r="AC133" s="693"/>
      <c r="AD133" s="693"/>
      <c r="AE133" s="693"/>
      <c r="AF133" s="693"/>
      <c r="AG133" s="693"/>
      <c r="AH133" s="693"/>
      <c r="AI133" s="693"/>
      <c r="AJ133" s="693"/>
      <c r="AK133" s="693"/>
      <c r="AL133" s="693"/>
      <c r="AM133" s="693"/>
      <c r="AN133" s="693"/>
      <c r="AO133" s="693"/>
      <c r="AP133" s="693"/>
      <c r="AQ133" s="693"/>
      <c r="AR133" s="693"/>
      <c r="AS133" s="693"/>
      <c r="AT133" s="693"/>
      <c r="AU133" s="693"/>
      <c r="AV133" s="693"/>
      <c r="AW133" s="693"/>
      <c r="AX133" s="693"/>
      <c r="AY133" s="693"/>
      <c r="AZ133" s="693"/>
      <c r="BA133" s="693"/>
      <c r="BB133" s="693"/>
      <c r="BC133" s="693"/>
      <c r="BD133" s="693"/>
      <c r="BE133" s="693"/>
      <c r="BF133" s="693"/>
      <c r="BG133" s="694"/>
      <c r="BH133" s="694"/>
      <c r="BI133" s="694"/>
      <c r="BJ133" s="694"/>
      <c r="BK133" s="694"/>
      <c r="BL133" s="694"/>
    </row>
    <row r="134" spans="1:64" s="28" customFormat="1" ht="24.75" hidden="1" customHeight="1" x14ac:dyDescent="0.25">
      <c r="A134" s="690" t="s">
        <v>36</v>
      </c>
      <c r="B134" s="691"/>
      <c r="C134" s="691"/>
      <c r="D134" s="691" t="s">
        <v>430</v>
      </c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Q134" s="691"/>
      <c r="R134" s="691"/>
      <c r="S134" s="691"/>
      <c r="T134" s="691"/>
      <c r="U134" s="691"/>
      <c r="V134" s="691"/>
      <c r="W134" s="691"/>
      <c r="X134" s="691"/>
      <c r="Y134" s="691"/>
      <c r="Z134" s="691"/>
      <c r="AA134" s="691"/>
      <c r="AB134" s="691"/>
      <c r="AC134" s="691"/>
      <c r="AD134" s="691"/>
      <c r="AE134" s="691"/>
      <c r="AF134" s="691"/>
      <c r="AG134" s="691"/>
      <c r="AH134" s="691"/>
      <c r="AI134" s="691"/>
      <c r="AJ134" s="691"/>
      <c r="AK134" s="691"/>
      <c r="AL134" s="691"/>
      <c r="AM134" s="691"/>
      <c r="AN134" s="691"/>
      <c r="AO134" s="691"/>
      <c r="AP134" s="691"/>
      <c r="AQ134" s="691"/>
      <c r="AR134" s="691"/>
      <c r="AS134" s="691"/>
      <c r="AT134" s="691"/>
      <c r="AU134" s="691"/>
      <c r="AV134" s="691"/>
      <c r="AW134" s="691"/>
      <c r="AX134" s="691"/>
      <c r="AY134" s="691"/>
      <c r="AZ134" s="691"/>
      <c r="BA134" s="691"/>
      <c r="BB134" s="691"/>
      <c r="BC134" s="691"/>
      <c r="BD134" s="691"/>
      <c r="BE134" s="691"/>
      <c r="BF134" s="691"/>
      <c r="BG134" s="622"/>
      <c r="BH134" s="622"/>
      <c r="BI134" s="622"/>
      <c r="BJ134" s="622"/>
      <c r="BK134" s="622"/>
      <c r="BL134" s="623"/>
    </row>
    <row r="135" spans="1:64" s="1" customFormat="1" ht="35.1" hidden="1" customHeight="1" x14ac:dyDescent="0.25">
      <c r="A135" s="494" t="s">
        <v>188</v>
      </c>
      <c r="B135" s="494"/>
      <c r="C135" s="494"/>
      <c r="D135" s="494" t="s">
        <v>430</v>
      </c>
      <c r="E135" s="494"/>
      <c r="F135" s="494"/>
      <c r="G135" s="494"/>
      <c r="H135" s="494"/>
      <c r="I135" s="494"/>
      <c r="J135" s="494"/>
      <c r="K135" s="494"/>
      <c r="L135" s="494"/>
      <c r="M135" s="494"/>
      <c r="N135" s="494"/>
      <c r="O135" s="494"/>
      <c r="P135" s="494"/>
      <c r="Q135" s="494"/>
      <c r="R135" s="494"/>
      <c r="S135" s="494"/>
      <c r="T135" s="494"/>
      <c r="U135" s="494"/>
      <c r="V135" s="494"/>
      <c r="W135" s="494"/>
      <c r="X135" s="494"/>
      <c r="Y135" s="494"/>
      <c r="Z135" s="494"/>
      <c r="AA135" s="494"/>
      <c r="AB135" s="494"/>
      <c r="AC135" s="494"/>
      <c r="AD135" s="494"/>
      <c r="AE135" s="494"/>
      <c r="AF135" s="494"/>
      <c r="AG135" s="494"/>
      <c r="AH135" s="494"/>
      <c r="AI135" s="494"/>
      <c r="AJ135" s="494"/>
      <c r="AK135" s="494"/>
      <c r="AL135" s="494"/>
      <c r="AM135" s="494"/>
      <c r="AN135" s="494"/>
      <c r="AO135" s="494"/>
      <c r="AP135" s="494"/>
      <c r="AQ135" s="494"/>
      <c r="AR135" s="494"/>
      <c r="AS135" s="494"/>
      <c r="AT135" s="494"/>
      <c r="AU135" s="494"/>
      <c r="AV135" s="494"/>
      <c r="AW135" s="494"/>
      <c r="AX135" s="494"/>
      <c r="AY135" s="494"/>
      <c r="AZ135" s="494"/>
      <c r="BA135" s="494"/>
      <c r="BB135" s="494"/>
      <c r="BC135" s="494"/>
      <c r="BD135" s="494"/>
      <c r="BE135" s="494"/>
      <c r="BF135" s="494"/>
      <c r="BG135" s="15"/>
      <c r="BH135" s="15"/>
    </row>
    <row r="136" spans="1:64" s="1" customFormat="1" ht="35.1" hidden="1" customHeight="1" x14ac:dyDescent="0.25">
      <c r="A136" s="494" t="s">
        <v>65</v>
      </c>
      <c r="B136" s="494"/>
      <c r="C136" s="494"/>
      <c r="D136" s="494" t="s">
        <v>430</v>
      </c>
      <c r="E136" s="494"/>
      <c r="F136" s="494"/>
      <c r="G136" s="494"/>
      <c r="H136" s="494"/>
      <c r="I136" s="494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  <c r="AA136" s="494"/>
      <c r="AB136" s="494"/>
      <c r="AC136" s="494"/>
      <c r="AD136" s="494"/>
      <c r="AE136" s="494"/>
      <c r="AF136" s="494"/>
      <c r="AG136" s="494"/>
      <c r="AH136" s="494"/>
      <c r="AI136" s="494"/>
      <c r="AJ136" s="494"/>
      <c r="AK136" s="494"/>
      <c r="AL136" s="494"/>
      <c r="AM136" s="494"/>
      <c r="AN136" s="494"/>
      <c r="AO136" s="494"/>
      <c r="AP136" s="494"/>
      <c r="AQ136" s="494"/>
      <c r="AR136" s="494"/>
      <c r="AS136" s="494"/>
      <c r="AT136" s="494"/>
      <c r="AU136" s="494"/>
      <c r="AV136" s="494"/>
      <c r="AW136" s="494"/>
      <c r="AX136" s="494"/>
      <c r="AY136" s="494"/>
      <c r="AZ136" s="494"/>
      <c r="BA136" s="494"/>
      <c r="BB136" s="494"/>
      <c r="BC136" s="494"/>
      <c r="BD136" s="494"/>
      <c r="BE136" s="494"/>
      <c r="BF136" s="494"/>
      <c r="BG136" s="15"/>
      <c r="BH136" s="15"/>
    </row>
    <row r="137" spans="1:64" s="1" customFormat="1" ht="35.1" hidden="1" customHeight="1" x14ac:dyDescent="0.25">
      <c r="A137" s="494" t="s">
        <v>189</v>
      </c>
      <c r="B137" s="494"/>
      <c r="C137" s="494"/>
      <c r="D137" s="494" t="s">
        <v>430</v>
      </c>
      <c r="E137" s="494"/>
      <c r="F137" s="494"/>
      <c r="G137" s="494"/>
      <c r="H137" s="494"/>
      <c r="I137" s="494"/>
      <c r="J137" s="494"/>
      <c r="K137" s="494"/>
      <c r="L137" s="494"/>
      <c r="M137" s="494"/>
      <c r="N137" s="494"/>
      <c r="O137" s="494"/>
      <c r="P137" s="494"/>
      <c r="Q137" s="494"/>
      <c r="R137" s="494"/>
      <c r="S137" s="494"/>
      <c r="T137" s="494"/>
      <c r="U137" s="494"/>
      <c r="V137" s="494"/>
      <c r="W137" s="494"/>
      <c r="X137" s="494"/>
      <c r="Y137" s="494"/>
      <c r="Z137" s="494"/>
      <c r="AA137" s="494"/>
      <c r="AB137" s="494"/>
      <c r="AC137" s="494"/>
      <c r="AD137" s="494"/>
      <c r="AE137" s="494"/>
      <c r="AF137" s="494"/>
      <c r="AG137" s="494"/>
      <c r="AH137" s="494"/>
      <c r="AI137" s="494"/>
      <c r="AJ137" s="494"/>
      <c r="AK137" s="494"/>
      <c r="AL137" s="494"/>
      <c r="AM137" s="494"/>
      <c r="AN137" s="494"/>
      <c r="AO137" s="494"/>
      <c r="AP137" s="494"/>
      <c r="AQ137" s="494"/>
      <c r="AR137" s="494"/>
      <c r="AS137" s="494"/>
      <c r="AT137" s="494"/>
      <c r="AU137" s="494"/>
      <c r="AV137" s="494"/>
      <c r="AW137" s="494"/>
      <c r="AX137" s="494"/>
      <c r="AY137" s="494"/>
      <c r="AZ137" s="494"/>
      <c r="BA137" s="494"/>
      <c r="BB137" s="494"/>
      <c r="BC137" s="494"/>
      <c r="BD137" s="494"/>
      <c r="BE137" s="494"/>
      <c r="BF137" s="494"/>
      <c r="BG137" s="15"/>
      <c r="BH137" s="15"/>
    </row>
    <row r="138" spans="1:64" s="1" customFormat="1" ht="35.1" hidden="1" customHeight="1" x14ac:dyDescent="0.25">
      <c r="A138" s="494" t="s">
        <v>65</v>
      </c>
      <c r="B138" s="494"/>
      <c r="C138" s="494"/>
      <c r="D138" s="494" t="s">
        <v>430</v>
      </c>
      <c r="E138" s="494"/>
      <c r="F138" s="494"/>
      <c r="G138" s="494"/>
      <c r="H138" s="494"/>
      <c r="I138" s="494"/>
      <c r="J138" s="494"/>
      <c r="K138" s="494"/>
      <c r="L138" s="494"/>
      <c r="M138" s="494"/>
      <c r="N138" s="494"/>
      <c r="O138" s="494"/>
      <c r="P138" s="494"/>
      <c r="Q138" s="494"/>
      <c r="R138" s="494"/>
      <c r="S138" s="494"/>
      <c r="T138" s="494"/>
      <c r="U138" s="494"/>
      <c r="V138" s="494"/>
      <c r="W138" s="494"/>
      <c r="X138" s="494"/>
      <c r="Y138" s="494"/>
      <c r="Z138" s="494"/>
      <c r="AA138" s="494"/>
      <c r="AB138" s="494"/>
      <c r="AC138" s="494"/>
      <c r="AD138" s="494"/>
      <c r="AE138" s="494"/>
      <c r="AF138" s="494"/>
      <c r="AG138" s="494"/>
      <c r="AH138" s="494"/>
      <c r="AI138" s="494"/>
      <c r="AJ138" s="494"/>
      <c r="AK138" s="494"/>
      <c r="AL138" s="494"/>
      <c r="AM138" s="494"/>
      <c r="AN138" s="494"/>
      <c r="AO138" s="494"/>
      <c r="AP138" s="494"/>
      <c r="AQ138" s="494"/>
      <c r="AR138" s="494"/>
      <c r="AS138" s="494"/>
      <c r="AT138" s="494"/>
      <c r="AU138" s="494"/>
      <c r="AV138" s="494"/>
      <c r="AW138" s="494"/>
      <c r="AX138" s="494"/>
      <c r="AY138" s="494"/>
      <c r="AZ138" s="494"/>
      <c r="BA138" s="494"/>
      <c r="BB138" s="494"/>
      <c r="BC138" s="494"/>
      <c r="BD138" s="494"/>
      <c r="BE138" s="494"/>
      <c r="BF138" s="494"/>
      <c r="BG138" s="15"/>
      <c r="BH138" s="15"/>
    </row>
    <row r="139" spans="1:64" s="1" customFormat="1" ht="35.1" hidden="1" customHeight="1" x14ac:dyDescent="0.25">
      <c r="A139" s="494" t="s">
        <v>190</v>
      </c>
      <c r="B139" s="494"/>
      <c r="C139" s="494"/>
      <c r="D139" s="494" t="s">
        <v>430</v>
      </c>
      <c r="E139" s="494"/>
      <c r="F139" s="494"/>
      <c r="G139" s="494"/>
      <c r="H139" s="494"/>
      <c r="I139" s="494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494"/>
      <c r="V139" s="494"/>
      <c r="W139" s="494"/>
      <c r="X139" s="494"/>
      <c r="Y139" s="494"/>
      <c r="Z139" s="494"/>
      <c r="AA139" s="494"/>
      <c r="AB139" s="494"/>
      <c r="AC139" s="494"/>
      <c r="AD139" s="494"/>
      <c r="AE139" s="494"/>
      <c r="AF139" s="494"/>
      <c r="AG139" s="494"/>
      <c r="AH139" s="494"/>
      <c r="AI139" s="494"/>
      <c r="AJ139" s="494"/>
      <c r="AK139" s="494"/>
      <c r="AL139" s="494"/>
      <c r="AM139" s="494"/>
      <c r="AN139" s="494"/>
      <c r="AO139" s="494"/>
      <c r="AP139" s="494"/>
      <c r="AQ139" s="494"/>
      <c r="AR139" s="494"/>
      <c r="AS139" s="494"/>
      <c r="AT139" s="494"/>
      <c r="AU139" s="494"/>
      <c r="AV139" s="494"/>
      <c r="AW139" s="494"/>
      <c r="AX139" s="494"/>
      <c r="AY139" s="494"/>
      <c r="AZ139" s="494"/>
      <c r="BA139" s="494"/>
      <c r="BB139" s="494"/>
      <c r="BC139" s="494"/>
      <c r="BD139" s="494"/>
      <c r="BE139" s="494"/>
      <c r="BF139" s="494"/>
      <c r="BG139" s="15"/>
      <c r="BH139" s="15"/>
    </row>
    <row r="140" spans="1:64" s="1" customFormat="1" ht="35.1" hidden="1" customHeight="1" x14ac:dyDescent="0.25">
      <c r="A140" s="494" t="s">
        <v>65</v>
      </c>
      <c r="B140" s="494"/>
      <c r="C140" s="494"/>
      <c r="D140" s="494" t="s">
        <v>430</v>
      </c>
      <c r="E140" s="494"/>
      <c r="F140" s="494"/>
      <c r="G140" s="494"/>
      <c r="H140" s="494"/>
      <c r="I140" s="494"/>
      <c r="J140" s="494"/>
      <c r="K140" s="494"/>
      <c r="L140" s="494"/>
      <c r="M140" s="494"/>
      <c r="N140" s="494"/>
      <c r="O140" s="494"/>
      <c r="P140" s="494"/>
      <c r="Q140" s="494"/>
      <c r="R140" s="494"/>
      <c r="S140" s="494"/>
      <c r="T140" s="494"/>
      <c r="U140" s="494"/>
      <c r="V140" s="494"/>
      <c r="W140" s="494"/>
      <c r="X140" s="494"/>
      <c r="Y140" s="494"/>
      <c r="Z140" s="494"/>
      <c r="AA140" s="494"/>
      <c r="AB140" s="494"/>
      <c r="AC140" s="494"/>
      <c r="AD140" s="494"/>
      <c r="AE140" s="494"/>
      <c r="AF140" s="494"/>
      <c r="AG140" s="494"/>
      <c r="AH140" s="494"/>
      <c r="AI140" s="494"/>
      <c r="AJ140" s="494"/>
      <c r="AK140" s="494"/>
      <c r="AL140" s="494"/>
      <c r="AM140" s="494"/>
      <c r="AN140" s="494"/>
      <c r="AO140" s="494"/>
      <c r="AP140" s="494"/>
      <c r="AQ140" s="494"/>
      <c r="AR140" s="494"/>
      <c r="AS140" s="494"/>
      <c r="AT140" s="494"/>
      <c r="AU140" s="494"/>
      <c r="AV140" s="494"/>
      <c r="AW140" s="494"/>
      <c r="AX140" s="494"/>
      <c r="AY140" s="494"/>
      <c r="AZ140" s="494"/>
      <c r="BA140" s="494"/>
      <c r="BB140" s="494"/>
      <c r="BC140" s="494"/>
      <c r="BD140" s="494"/>
      <c r="BE140" s="494"/>
      <c r="BF140" s="494"/>
      <c r="BG140" s="15"/>
      <c r="BH140" s="15"/>
    </row>
    <row r="141" spans="1:64" s="1" customFormat="1" ht="35.1" hidden="1" customHeight="1" x14ac:dyDescent="0.25">
      <c r="A141" s="494" t="s">
        <v>191</v>
      </c>
      <c r="B141" s="494"/>
      <c r="C141" s="494"/>
      <c r="D141" s="494" t="s">
        <v>430</v>
      </c>
      <c r="E141" s="494"/>
      <c r="F141" s="494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494"/>
      <c r="T141" s="494"/>
      <c r="U141" s="494"/>
      <c r="V141" s="494"/>
      <c r="W141" s="494"/>
      <c r="X141" s="494"/>
      <c r="Y141" s="494"/>
      <c r="Z141" s="494"/>
      <c r="AA141" s="494"/>
      <c r="AB141" s="494"/>
      <c r="AC141" s="494"/>
      <c r="AD141" s="494"/>
      <c r="AE141" s="494"/>
      <c r="AF141" s="494"/>
      <c r="AG141" s="494"/>
      <c r="AH141" s="494"/>
      <c r="AI141" s="494"/>
      <c r="AJ141" s="494"/>
      <c r="AK141" s="494"/>
      <c r="AL141" s="494"/>
      <c r="AM141" s="494"/>
      <c r="AN141" s="494"/>
      <c r="AO141" s="494"/>
      <c r="AP141" s="494"/>
      <c r="AQ141" s="494"/>
      <c r="AR141" s="494"/>
      <c r="AS141" s="494"/>
      <c r="AT141" s="494"/>
      <c r="AU141" s="494"/>
      <c r="AV141" s="494"/>
      <c r="AW141" s="494"/>
      <c r="AX141" s="494"/>
      <c r="AY141" s="494"/>
      <c r="AZ141" s="494"/>
      <c r="BA141" s="494"/>
      <c r="BB141" s="494"/>
      <c r="BC141" s="494"/>
      <c r="BD141" s="494"/>
      <c r="BE141" s="494"/>
      <c r="BF141" s="494"/>
      <c r="BG141" s="15"/>
      <c r="BH141" s="15"/>
    </row>
    <row r="142" spans="1:64" s="1" customFormat="1" ht="35.1" hidden="1" customHeight="1" x14ac:dyDescent="0.25">
      <c r="A142" s="494" t="s">
        <v>65</v>
      </c>
      <c r="B142" s="494"/>
      <c r="C142" s="494"/>
      <c r="D142" s="494" t="s">
        <v>430</v>
      </c>
      <c r="E142" s="494"/>
      <c r="F142" s="494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494"/>
      <c r="T142" s="494"/>
      <c r="U142" s="494"/>
      <c r="V142" s="494"/>
      <c r="W142" s="494"/>
      <c r="X142" s="494"/>
      <c r="Y142" s="494"/>
      <c r="Z142" s="494"/>
      <c r="AA142" s="494"/>
      <c r="AB142" s="494"/>
      <c r="AC142" s="494"/>
      <c r="AD142" s="494"/>
      <c r="AE142" s="494"/>
      <c r="AF142" s="494"/>
      <c r="AG142" s="494"/>
      <c r="AH142" s="494"/>
      <c r="AI142" s="494"/>
      <c r="AJ142" s="494"/>
      <c r="AK142" s="494"/>
      <c r="AL142" s="494"/>
      <c r="AM142" s="494"/>
      <c r="AN142" s="494"/>
      <c r="AO142" s="494"/>
      <c r="AP142" s="494"/>
      <c r="AQ142" s="494"/>
      <c r="AR142" s="494"/>
      <c r="AS142" s="494"/>
      <c r="AT142" s="494"/>
      <c r="AU142" s="494"/>
      <c r="AV142" s="494"/>
      <c r="AW142" s="494"/>
      <c r="AX142" s="494"/>
      <c r="AY142" s="494"/>
      <c r="AZ142" s="494"/>
      <c r="BA142" s="494"/>
      <c r="BB142" s="494"/>
      <c r="BC142" s="494"/>
      <c r="BD142" s="494"/>
      <c r="BE142" s="494"/>
      <c r="BF142" s="494"/>
      <c r="BG142" s="15"/>
      <c r="BH142" s="15"/>
    </row>
    <row r="143" spans="1:64" s="28" customFormat="1" ht="24.75" hidden="1" customHeight="1" x14ac:dyDescent="0.25">
      <c r="A143" s="690" t="s">
        <v>37</v>
      </c>
      <c r="B143" s="691"/>
      <c r="C143" s="691"/>
      <c r="D143" s="691" t="s">
        <v>430</v>
      </c>
      <c r="E143" s="691"/>
      <c r="F143" s="691"/>
      <c r="G143" s="691"/>
      <c r="H143" s="691"/>
      <c r="I143" s="691"/>
      <c r="J143" s="691"/>
      <c r="K143" s="691"/>
      <c r="L143" s="691"/>
      <c r="M143" s="691"/>
      <c r="N143" s="691"/>
      <c r="O143" s="691"/>
      <c r="P143" s="691"/>
      <c r="Q143" s="691"/>
      <c r="R143" s="691"/>
      <c r="S143" s="691"/>
      <c r="T143" s="691"/>
      <c r="U143" s="691"/>
      <c r="V143" s="691"/>
      <c r="W143" s="691"/>
      <c r="X143" s="691"/>
      <c r="Y143" s="691"/>
      <c r="Z143" s="691"/>
      <c r="AA143" s="691"/>
      <c r="AB143" s="691"/>
      <c r="AC143" s="691"/>
      <c r="AD143" s="691"/>
      <c r="AE143" s="691"/>
      <c r="AF143" s="691"/>
      <c r="AG143" s="691"/>
      <c r="AH143" s="691"/>
      <c r="AI143" s="691"/>
      <c r="AJ143" s="691"/>
      <c r="AK143" s="691"/>
      <c r="AL143" s="691"/>
      <c r="AM143" s="691"/>
      <c r="AN143" s="691"/>
      <c r="AO143" s="691"/>
      <c r="AP143" s="691"/>
      <c r="AQ143" s="691"/>
      <c r="AR143" s="691"/>
      <c r="AS143" s="691"/>
      <c r="AT143" s="691"/>
      <c r="AU143" s="691"/>
      <c r="AV143" s="691"/>
      <c r="AW143" s="691"/>
      <c r="AX143" s="691"/>
      <c r="AY143" s="691"/>
      <c r="AZ143" s="691"/>
      <c r="BA143" s="691"/>
      <c r="BB143" s="691"/>
      <c r="BC143" s="691"/>
      <c r="BD143" s="691"/>
      <c r="BE143" s="691"/>
      <c r="BF143" s="691"/>
      <c r="BG143" s="622"/>
      <c r="BH143" s="622"/>
      <c r="BI143" s="622"/>
      <c r="BJ143" s="622"/>
      <c r="BK143" s="622"/>
      <c r="BL143" s="623"/>
    </row>
    <row r="144" spans="1:64" s="1" customFormat="1" ht="35.1" hidden="1" customHeight="1" x14ac:dyDescent="0.25">
      <c r="A144" s="494" t="s">
        <v>192</v>
      </c>
      <c r="B144" s="494"/>
      <c r="C144" s="494"/>
      <c r="D144" s="494" t="s">
        <v>430</v>
      </c>
      <c r="E144" s="494"/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494"/>
      <c r="V144" s="494"/>
      <c r="W144" s="494"/>
      <c r="X144" s="494"/>
      <c r="Y144" s="494"/>
      <c r="Z144" s="494"/>
      <c r="AA144" s="494"/>
      <c r="AB144" s="494"/>
      <c r="AC144" s="494"/>
      <c r="AD144" s="494"/>
      <c r="AE144" s="494"/>
      <c r="AF144" s="494"/>
      <c r="AG144" s="494"/>
      <c r="AH144" s="494"/>
      <c r="AI144" s="494"/>
      <c r="AJ144" s="494"/>
      <c r="AK144" s="494"/>
      <c r="AL144" s="494"/>
      <c r="AM144" s="494"/>
      <c r="AN144" s="494"/>
      <c r="AO144" s="494"/>
      <c r="AP144" s="494"/>
      <c r="AQ144" s="494"/>
      <c r="AR144" s="494"/>
      <c r="AS144" s="494"/>
      <c r="AT144" s="494"/>
      <c r="AU144" s="494"/>
      <c r="AV144" s="494"/>
      <c r="AW144" s="494"/>
      <c r="AX144" s="494"/>
      <c r="AY144" s="494"/>
      <c r="AZ144" s="494"/>
      <c r="BA144" s="494"/>
      <c r="BB144" s="494"/>
      <c r="BC144" s="494"/>
      <c r="BD144" s="494"/>
      <c r="BE144" s="494"/>
      <c r="BF144" s="494"/>
      <c r="BG144" s="15"/>
      <c r="BH144" s="15"/>
    </row>
    <row r="145" spans="1:64" s="1" customFormat="1" ht="35.1" hidden="1" customHeight="1" x14ac:dyDescent="0.25">
      <c r="A145" s="494" t="s">
        <v>65</v>
      </c>
      <c r="B145" s="494"/>
      <c r="C145" s="494"/>
      <c r="D145" s="494" t="s">
        <v>430</v>
      </c>
      <c r="E145" s="494"/>
      <c r="F145" s="494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494"/>
      <c r="T145" s="494"/>
      <c r="U145" s="494"/>
      <c r="V145" s="494"/>
      <c r="W145" s="494"/>
      <c r="X145" s="494"/>
      <c r="Y145" s="494"/>
      <c r="Z145" s="494"/>
      <c r="AA145" s="494"/>
      <c r="AB145" s="494"/>
      <c r="AC145" s="494"/>
      <c r="AD145" s="494"/>
      <c r="AE145" s="494"/>
      <c r="AF145" s="494"/>
      <c r="AG145" s="494"/>
      <c r="AH145" s="494"/>
      <c r="AI145" s="494"/>
      <c r="AJ145" s="494"/>
      <c r="AK145" s="494"/>
      <c r="AL145" s="494"/>
      <c r="AM145" s="494"/>
      <c r="AN145" s="494"/>
      <c r="AO145" s="494"/>
      <c r="AP145" s="494"/>
      <c r="AQ145" s="494"/>
      <c r="AR145" s="494"/>
      <c r="AS145" s="494"/>
      <c r="AT145" s="494"/>
      <c r="AU145" s="494"/>
      <c r="AV145" s="494"/>
      <c r="AW145" s="494"/>
      <c r="AX145" s="494"/>
      <c r="AY145" s="494"/>
      <c r="AZ145" s="494"/>
      <c r="BA145" s="494"/>
      <c r="BB145" s="494"/>
      <c r="BC145" s="494"/>
      <c r="BD145" s="494"/>
      <c r="BE145" s="494"/>
      <c r="BF145" s="494"/>
      <c r="BG145" s="15"/>
      <c r="BH145" s="15"/>
    </row>
    <row r="146" spans="1:64" s="1" customFormat="1" ht="35.1" hidden="1" customHeight="1" x14ac:dyDescent="0.25">
      <c r="A146" s="494" t="s">
        <v>193</v>
      </c>
      <c r="B146" s="494"/>
      <c r="C146" s="494"/>
      <c r="D146" s="494" t="s">
        <v>430</v>
      </c>
      <c r="E146" s="494"/>
      <c r="F146" s="494"/>
      <c r="G146" s="494"/>
      <c r="H146" s="494"/>
      <c r="I146" s="494"/>
      <c r="J146" s="494"/>
      <c r="K146" s="494"/>
      <c r="L146" s="494"/>
      <c r="M146" s="494"/>
      <c r="N146" s="494"/>
      <c r="O146" s="494"/>
      <c r="P146" s="494"/>
      <c r="Q146" s="494"/>
      <c r="R146" s="494"/>
      <c r="S146" s="494"/>
      <c r="T146" s="494"/>
      <c r="U146" s="494"/>
      <c r="V146" s="494"/>
      <c r="W146" s="494"/>
      <c r="X146" s="494"/>
      <c r="Y146" s="494"/>
      <c r="Z146" s="494"/>
      <c r="AA146" s="494"/>
      <c r="AB146" s="494"/>
      <c r="AC146" s="494"/>
      <c r="AD146" s="494"/>
      <c r="AE146" s="494"/>
      <c r="AF146" s="494"/>
      <c r="AG146" s="494"/>
      <c r="AH146" s="494"/>
      <c r="AI146" s="494"/>
      <c r="AJ146" s="494"/>
      <c r="AK146" s="494"/>
      <c r="AL146" s="494"/>
      <c r="AM146" s="494"/>
      <c r="AN146" s="494"/>
      <c r="AO146" s="494"/>
      <c r="AP146" s="494"/>
      <c r="AQ146" s="494"/>
      <c r="AR146" s="494"/>
      <c r="AS146" s="494"/>
      <c r="AT146" s="494"/>
      <c r="AU146" s="494"/>
      <c r="AV146" s="494"/>
      <c r="AW146" s="494"/>
      <c r="AX146" s="494"/>
      <c r="AY146" s="494"/>
      <c r="AZ146" s="494"/>
      <c r="BA146" s="494"/>
      <c r="BB146" s="494"/>
      <c r="BC146" s="494"/>
      <c r="BD146" s="494"/>
      <c r="BE146" s="494"/>
      <c r="BF146" s="494"/>
      <c r="BG146" s="15"/>
      <c r="BH146" s="15"/>
    </row>
    <row r="147" spans="1:64" s="1" customFormat="1" ht="35.1" hidden="1" customHeight="1" x14ac:dyDescent="0.25">
      <c r="A147" s="494" t="s">
        <v>65</v>
      </c>
      <c r="B147" s="494"/>
      <c r="C147" s="494"/>
      <c r="D147" s="494" t="s">
        <v>430</v>
      </c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  <c r="AA147" s="494"/>
      <c r="AB147" s="494"/>
      <c r="AC147" s="494"/>
      <c r="AD147" s="494"/>
      <c r="AE147" s="494"/>
      <c r="AF147" s="494"/>
      <c r="AG147" s="494"/>
      <c r="AH147" s="494"/>
      <c r="AI147" s="494"/>
      <c r="AJ147" s="494"/>
      <c r="AK147" s="494"/>
      <c r="AL147" s="494"/>
      <c r="AM147" s="494"/>
      <c r="AN147" s="494"/>
      <c r="AO147" s="494"/>
      <c r="AP147" s="494"/>
      <c r="AQ147" s="494"/>
      <c r="AR147" s="494"/>
      <c r="AS147" s="494"/>
      <c r="AT147" s="494"/>
      <c r="AU147" s="494"/>
      <c r="AV147" s="494"/>
      <c r="AW147" s="494"/>
      <c r="AX147" s="494"/>
      <c r="AY147" s="494"/>
      <c r="AZ147" s="494"/>
      <c r="BA147" s="494"/>
      <c r="BB147" s="494"/>
      <c r="BC147" s="494"/>
      <c r="BD147" s="494"/>
      <c r="BE147" s="494"/>
      <c r="BF147" s="494"/>
      <c r="BG147" s="15"/>
      <c r="BH147" s="15"/>
    </row>
    <row r="148" spans="1:64" s="1" customFormat="1" ht="35.1" hidden="1" customHeight="1" x14ac:dyDescent="0.25">
      <c r="A148" s="494" t="s">
        <v>194</v>
      </c>
      <c r="B148" s="494"/>
      <c r="C148" s="494"/>
      <c r="D148" s="494" t="s">
        <v>430</v>
      </c>
      <c r="E148" s="494"/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494"/>
      <c r="V148" s="494"/>
      <c r="W148" s="494"/>
      <c r="X148" s="494"/>
      <c r="Y148" s="494"/>
      <c r="Z148" s="494"/>
      <c r="AA148" s="494"/>
      <c r="AB148" s="494"/>
      <c r="AC148" s="494"/>
      <c r="AD148" s="494"/>
      <c r="AE148" s="494"/>
      <c r="AF148" s="494"/>
      <c r="AG148" s="494"/>
      <c r="AH148" s="494"/>
      <c r="AI148" s="494"/>
      <c r="AJ148" s="494"/>
      <c r="AK148" s="494"/>
      <c r="AL148" s="494"/>
      <c r="AM148" s="494"/>
      <c r="AN148" s="494"/>
      <c r="AO148" s="494"/>
      <c r="AP148" s="494"/>
      <c r="AQ148" s="494"/>
      <c r="AR148" s="494"/>
      <c r="AS148" s="494"/>
      <c r="AT148" s="494"/>
      <c r="AU148" s="494"/>
      <c r="AV148" s="494"/>
      <c r="AW148" s="494"/>
      <c r="AX148" s="494"/>
      <c r="AY148" s="494"/>
      <c r="AZ148" s="494"/>
      <c r="BA148" s="494"/>
      <c r="BB148" s="494"/>
      <c r="BC148" s="494"/>
      <c r="BD148" s="494"/>
      <c r="BE148" s="494"/>
      <c r="BF148" s="494"/>
      <c r="BG148" s="15"/>
      <c r="BH148" s="15"/>
    </row>
    <row r="149" spans="1:64" s="1" customFormat="1" ht="35.1" hidden="1" customHeight="1" x14ac:dyDescent="0.25">
      <c r="A149" s="494" t="s">
        <v>65</v>
      </c>
      <c r="B149" s="494"/>
      <c r="C149" s="494"/>
      <c r="D149" s="494" t="s">
        <v>430</v>
      </c>
      <c r="E149" s="494"/>
      <c r="F149" s="494"/>
      <c r="G149" s="494"/>
      <c r="H149" s="494"/>
      <c r="I149" s="494"/>
      <c r="J149" s="494"/>
      <c r="K149" s="494"/>
      <c r="L149" s="494"/>
      <c r="M149" s="494"/>
      <c r="N149" s="494"/>
      <c r="O149" s="494"/>
      <c r="P149" s="494"/>
      <c r="Q149" s="494"/>
      <c r="R149" s="494"/>
      <c r="S149" s="494"/>
      <c r="T149" s="494"/>
      <c r="U149" s="494"/>
      <c r="V149" s="494"/>
      <c r="W149" s="494"/>
      <c r="X149" s="494"/>
      <c r="Y149" s="494"/>
      <c r="Z149" s="494"/>
      <c r="AA149" s="494"/>
      <c r="AB149" s="494"/>
      <c r="AC149" s="494"/>
      <c r="AD149" s="494"/>
      <c r="AE149" s="494"/>
      <c r="AF149" s="494"/>
      <c r="AG149" s="494"/>
      <c r="AH149" s="494"/>
      <c r="AI149" s="494"/>
      <c r="AJ149" s="494"/>
      <c r="AK149" s="494"/>
      <c r="AL149" s="494"/>
      <c r="AM149" s="494"/>
      <c r="AN149" s="494"/>
      <c r="AO149" s="494"/>
      <c r="AP149" s="494"/>
      <c r="AQ149" s="494"/>
      <c r="AR149" s="494"/>
      <c r="AS149" s="494"/>
      <c r="AT149" s="494"/>
      <c r="AU149" s="494"/>
      <c r="AV149" s="494"/>
      <c r="AW149" s="494"/>
      <c r="AX149" s="494"/>
      <c r="AY149" s="494"/>
      <c r="AZ149" s="494"/>
      <c r="BA149" s="494"/>
      <c r="BB149" s="494"/>
      <c r="BC149" s="494"/>
      <c r="BD149" s="494"/>
      <c r="BE149" s="494"/>
      <c r="BF149" s="494"/>
      <c r="BG149" s="15"/>
      <c r="BH149" s="15"/>
    </row>
    <row r="150" spans="1:64" s="1" customFormat="1" ht="35.1" hidden="1" customHeight="1" x14ac:dyDescent="0.25">
      <c r="A150" s="494" t="s">
        <v>195</v>
      </c>
      <c r="B150" s="494"/>
      <c r="C150" s="494"/>
      <c r="D150" s="494" t="s">
        <v>430</v>
      </c>
      <c r="E150" s="494"/>
      <c r="F150" s="494"/>
      <c r="G150" s="494"/>
      <c r="H150" s="494"/>
      <c r="I150" s="494"/>
      <c r="J150" s="494"/>
      <c r="K150" s="494"/>
      <c r="L150" s="494"/>
      <c r="M150" s="494"/>
      <c r="N150" s="494"/>
      <c r="O150" s="494"/>
      <c r="P150" s="494"/>
      <c r="Q150" s="494"/>
      <c r="R150" s="494"/>
      <c r="S150" s="494"/>
      <c r="T150" s="494"/>
      <c r="U150" s="494"/>
      <c r="V150" s="494"/>
      <c r="W150" s="494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494"/>
      <c r="AK150" s="494"/>
      <c r="AL150" s="494"/>
      <c r="AM150" s="494"/>
      <c r="AN150" s="494"/>
      <c r="AO150" s="494"/>
      <c r="AP150" s="494"/>
      <c r="AQ150" s="494"/>
      <c r="AR150" s="494"/>
      <c r="AS150" s="494"/>
      <c r="AT150" s="494"/>
      <c r="AU150" s="494"/>
      <c r="AV150" s="494"/>
      <c r="AW150" s="494"/>
      <c r="AX150" s="494"/>
      <c r="AY150" s="494"/>
      <c r="AZ150" s="494"/>
      <c r="BA150" s="494"/>
      <c r="BB150" s="494"/>
      <c r="BC150" s="494"/>
      <c r="BD150" s="494"/>
      <c r="BE150" s="494"/>
      <c r="BF150" s="494"/>
      <c r="BG150" s="15"/>
      <c r="BH150" s="15"/>
    </row>
    <row r="151" spans="1:64" s="1" customFormat="1" ht="35.1" hidden="1" customHeight="1" x14ac:dyDescent="0.25">
      <c r="A151" s="494" t="s">
        <v>65</v>
      </c>
      <c r="B151" s="494"/>
      <c r="C151" s="494"/>
      <c r="D151" s="494" t="s">
        <v>430</v>
      </c>
      <c r="E151" s="494"/>
      <c r="F151" s="494"/>
      <c r="G151" s="494"/>
      <c r="H151" s="494"/>
      <c r="I151" s="494"/>
      <c r="J151" s="494"/>
      <c r="K151" s="494"/>
      <c r="L151" s="494"/>
      <c r="M151" s="494"/>
      <c r="N151" s="494"/>
      <c r="O151" s="494"/>
      <c r="P151" s="494"/>
      <c r="Q151" s="494"/>
      <c r="R151" s="494"/>
      <c r="S151" s="494"/>
      <c r="T151" s="494"/>
      <c r="U151" s="494"/>
      <c r="V151" s="494"/>
      <c r="W151" s="494"/>
      <c r="X151" s="494"/>
      <c r="Y151" s="494"/>
      <c r="Z151" s="494"/>
      <c r="AA151" s="494"/>
      <c r="AB151" s="494"/>
      <c r="AC151" s="494"/>
      <c r="AD151" s="494"/>
      <c r="AE151" s="494"/>
      <c r="AF151" s="494"/>
      <c r="AG151" s="494"/>
      <c r="AH151" s="494"/>
      <c r="AI151" s="494"/>
      <c r="AJ151" s="494"/>
      <c r="AK151" s="494"/>
      <c r="AL151" s="494"/>
      <c r="AM151" s="494"/>
      <c r="AN151" s="494"/>
      <c r="AO151" s="494"/>
      <c r="AP151" s="494"/>
      <c r="AQ151" s="494"/>
      <c r="AR151" s="494"/>
      <c r="AS151" s="494"/>
      <c r="AT151" s="494"/>
      <c r="AU151" s="494"/>
      <c r="AV151" s="494"/>
      <c r="AW151" s="494"/>
      <c r="AX151" s="494"/>
      <c r="AY151" s="494"/>
      <c r="AZ151" s="494"/>
      <c r="BA151" s="494"/>
      <c r="BB151" s="494"/>
      <c r="BC151" s="494"/>
      <c r="BD151" s="494"/>
      <c r="BE151" s="494"/>
      <c r="BF151" s="494"/>
      <c r="BG151" s="15"/>
      <c r="BH151" s="15"/>
    </row>
    <row r="152" spans="1:64" s="33" customFormat="1" ht="19.5" hidden="1" customHeight="1" x14ac:dyDescent="0.25">
      <c r="A152" s="692" t="s">
        <v>38</v>
      </c>
      <c r="B152" s="693"/>
      <c r="C152" s="693"/>
      <c r="D152" s="693" t="s">
        <v>430</v>
      </c>
      <c r="E152" s="693"/>
      <c r="F152" s="693"/>
      <c r="G152" s="693"/>
      <c r="H152" s="693"/>
      <c r="I152" s="693"/>
      <c r="J152" s="693"/>
      <c r="K152" s="693"/>
      <c r="L152" s="693"/>
      <c r="M152" s="693"/>
      <c r="N152" s="693"/>
      <c r="O152" s="693"/>
      <c r="P152" s="693"/>
      <c r="Q152" s="693"/>
      <c r="R152" s="693"/>
      <c r="S152" s="693"/>
      <c r="T152" s="693"/>
      <c r="U152" s="693"/>
      <c r="V152" s="693"/>
      <c r="W152" s="693"/>
      <c r="X152" s="693"/>
      <c r="Y152" s="693"/>
      <c r="Z152" s="693"/>
      <c r="AA152" s="693"/>
      <c r="AB152" s="693"/>
      <c r="AC152" s="693"/>
      <c r="AD152" s="693"/>
      <c r="AE152" s="693"/>
      <c r="AF152" s="693"/>
      <c r="AG152" s="693"/>
      <c r="AH152" s="693"/>
      <c r="AI152" s="693"/>
      <c r="AJ152" s="693"/>
      <c r="AK152" s="693"/>
      <c r="AL152" s="693"/>
      <c r="AM152" s="693"/>
      <c r="AN152" s="693"/>
      <c r="AO152" s="693"/>
      <c r="AP152" s="693"/>
      <c r="AQ152" s="693"/>
      <c r="AR152" s="693"/>
      <c r="AS152" s="693"/>
      <c r="AT152" s="693"/>
      <c r="AU152" s="693"/>
      <c r="AV152" s="693"/>
      <c r="AW152" s="693"/>
      <c r="AX152" s="693"/>
      <c r="AY152" s="693"/>
      <c r="AZ152" s="693"/>
      <c r="BA152" s="693"/>
      <c r="BB152" s="693"/>
      <c r="BC152" s="693"/>
      <c r="BD152" s="693"/>
      <c r="BE152" s="693"/>
      <c r="BF152" s="693"/>
      <c r="BG152" s="694"/>
      <c r="BH152" s="694"/>
      <c r="BI152" s="694"/>
      <c r="BJ152" s="694"/>
      <c r="BK152" s="694"/>
      <c r="BL152" s="694"/>
    </row>
    <row r="153" spans="1:64" s="1" customFormat="1" ht="35.1" hidden="1" customHeight="1" x14ac:dyDescent="0.25">
      <c r="A153" s="494" t="s">
        <v>196</v>
      </c>
      <c r="B153" s="494"/>
      <c r="C153" s="494"/>
      <c r="D153" s="494" t="s">
        <v>430</v>
      </c>
      <c r="E153" s="494"/>
      <c r="F153" s="494"/>
      <c r="G153" s="494"/>
      <c r="H153" s="494"/>
      <c r="I153" s="494"/>
      <c r="J153" s="494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4"/>
      <c r="AN153" s="494"/>
      <c r="AO153" s="494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94"/>
      <c r="BA153" s="494"/>
      <c r="BB153" s="494"/>
      <c r="BC153" s="494"/>
      <c r="BD153" s="494"/>
      <c r="BE153" s="494"/>
      <c r="BF153" s="494"/>
      <c r="BG153" s="15"/>
      <c r="BH153" s="15"/>
    </row>
    <row r="154" spans="1:64" s="1" customFormat="1" ht="35.1" hidden="1" customHeight="1" x14ac:dyDescent="0.25">
      <c r="A154" s="494" t="s">
        <v>65</v>
      </c>
      <c r="B154" s="494"/>
      <c r="C154" s="494"/>
      <c r="D154" s="494" t="s">
        <v>430</v>
      </c>
      <c r="E154" s="494"/>
      <c r="F154" s="494"/>
      <c r="G154" s="494"/>
      <c r="H154" s="494"/>
      <c r="I154" s="494"/>
      <c r="J154" s="494"/>
      <c r="K154" s="494"/>
      <c r="L154" s="494"/>
      <c r="M154" s="494"/>
      <c r="N154" s="494"/>
      <c r="O154" s="494"/>
      <c r="P154" s="494"/>
      <c r="Q154" s="494"/>
      <c r="R154" s="494"/>
      <c r="S154" s="494"/>
      <c r="T154" s="494"/>
      <c r="U154" s="494"/>
      <c r="V154" s="494"/>
      <c r="W154" s="494"/>
      <c r="X154" s="494"/>
      <c r="Y154" s="494"/>
      <c r="Z154" s="494"/>
      <c r="AA154" s="494"/>
      <c r="AB154" s="494"/>
      <c r="AC154" s="494"/>
      <c r="AD154" s="494"/>
      <c r="AE154" s="494"/>
      <c r="AF154" s="494"/>
      <c r="AG154" s="494"/>
      <c r="AH154" s="494"/>
      <c r="AI154" s="494"/>
      <c r="AJ154" s="494"/>
      <c r="AK154" s="494"/>
      <c r="AL154" s="494"/>
      <c r="AM154" s="494"/>
      <c r="AN154" s="494"/>
      <c r="AO154" s="494"/>
      <c r="AP154" s="494"/>
      <c r="AQ154" s="494"/>
      <c r="AR154" s="494"/>
      <c r="AS154" s="494"/>
      <c r="AT154" s="494"/>
      <c r="AU154" s="494"/>
      <c r="AV154" s="494"/>
      <c r="AW154" s="494"/>
      <c r="AX154" s="494"/>
      <c r="AY154" s="494"/>
      <c r="AZ154" s="494"/>
      <c r="BA154" s="494"/>
      <c r="BB154" s="494"/>
      <c r="BC154" s="494"/>
      <c r="BD154" s="494"/>
      <c r="BE154" s="494"/>
      <c r="BF154" s="494"/>
      <c r="BG154" s="15"/>
      <c r="BH154" s="15"/>
    </row>
    <row r="155" spans="1:64" s="1" customFormat="1" ht="35.1" hidden="1" customHeight="1" x14ac:dyDescent="0.25">
      <c r="A155" s="494" t="s">
        <v>197</v>
      </c>
      <c r="B155" s="494"/>
      <c r="C155" s="494"/>
      <c r="D155" s="494" t="s">
        <v>430</v>
      </c>
      <c r="E155" s="494"/>
      <c r="F155" s="494"/>
      <c r="G155" s="494"/>
      <c r="H155" s="494"/>
      <c r="I155" s="494"/>
      <c r="J155" s="494"/>
      <c r="K155" s="494"/>
      <c r="L155" s="494"/>
      <c r="M155" s="494"/>
      <c r="N155" s="494"/>
      <c r="O155" s="494"/>
      <c r="P155" s="494"/>
      <c r="Q155" s="494"/>
      <c r="R155" s="494"/>
      <c r="S155" s="494"/>
      <c r="T155" s="494"/>
      <c r="U155" s="494"/>
      <c r="V155" s="494"/>
      <c r="W155" s="494"/>
      <c r="X155" s="494"/>
      <c r="Y155" s="494"/>
      <c r="Z155" s="494"/>
      <c r="AA155" s="494"/>
      <c r="AB155" s="494"/>
      <c r="AC155" s="494"/>
      <c r="AD155" s="494"/>
      <c r="AE155" s="494"/>
      <c r="AF155" s="494"/>
      <c r="AG155" s="494"/>
      <c r="AH155" s="494"/>
      <c r="AI155" s="494"/>
      <c r="AJ155" s="494"/>
      <c r="AK155" s="494"/>
      <c r="AL155" s="494"/>
      <c r="AM155" s="494"/>
      <c r="AN155" s="494"/>
      <c r="AO155" s="494"/>
      <c r="AP155" s="494"/>
      <c r="AQ155" s="494"/>
      <c r="AR155" s="494"/>
      <c r="AS155" s="494"/>
      <c r="AT155" s="494"/>
      <c r="AU155" s="494"/>
      <c r="AV155" s="494"/>
      <c r="AW155" s="494"/>
      <c r="AX155" s="494"/>
      <c r="AY155" s="494"/>
      <c r="AZ155" s="494"/>
      <c r="BA155" s="494"/>
      <c r="BB155" s="494"/>
      <c r="BC155" s="494"/>
      <c r="BD155" s="494"/>
      <c r="BE155" s="494"/>
      <c r="BF155" s="494"/>
      <c r="BG155" s="15"/>
      <c r="BH155" s="15"/>
    </row>
    <row r="156" spans="1:64" s="1" customFormat="1" ht="35.1" hidden="1" customHeight="1" x14ac:dyDescent="0.25">
      <c r="A156" s="494" t="s">
        <v>65</v>
      </c>
      <c r="B156" s="494"/>
      <c r="C156" s="494"/>
      <c r="D156" s="494" t="s">
        <v>430</v>
      </c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4"/>
      <c r="T156" s="494"/>
      <c r="U156" s="494"/>
      <c r="V156" s="494"/>
      <c r="W156" s="494"/>
      <c r="X156" s="494"/>
      <c r="Y156" s="494"/>
      <c r="Z156" s="494"/>
      <c r="AA156" s="494"/>
      <c r="AB156" s="494"/>
      <c r="AC156" s="494"/>
      <c r="AD156" s="494"/>
      <c r="AE156" s="494"/>
      <c r="AF156" s="494"/>
      <c r="AG156" s="494"/>
      <c r="AH156" s="494"/>
      <c r="AI156" s="494"/>
      <c r="AJ156" s="494"/>
      <c r="AK156" s="494"/>
      <c r="AL156" s="494"/>
      <c r="AM156" s="494"/>
      <c r="AN156" s="494"/>
      <c r="AO156" s="494"/>
      <c r="AP156" s="494"/>
      <c r="AQ156" s="494"/>
      <c r="AR156" s="494"/>
      <c r="AS156" s="494"/>
      <c r="AT156" s="494"/>
      <c r="AU156" s="494"/>
      <c r="AV156" s="494"/>
      <c r="AW156" s="494"/>
      <c r="AX156" s="494"/>
      <c r="AY156" s="494"/>
      <c r="AZ156" s="494"/>
      <c r="BA156" s="494"/>
      <c r="BB156" s="494"/>
      <c r="BC156" s="494"/>
      <c r="BD156" s="494"/>
      <c r="BE156" s="494"/>
      <c r="BF156" s="494"/>
      <c r="BG156" s="15"/>
      <c r="BH156" s="15"/>
    </row>
    <row r="157" spans="1:64" s="1" customFormat="1" ht="35.1" hidden="1" customHeight="1" x14ac:dyDescent="0.25">
      <c r="A157" s="494" t="s">
        <v>198</v>
      </c>
      <c r="B157" s="494"/>
      <c r="C157" s="494"/>
      <c r="D157" s="494" t="s">
        <v>430</v>
      </c>
      <c r="E157" s="494"/>
      <c r="F157" s="494"/>
      <c r="G157" s="494"/>
      <c r="H157" s="494"/>
      <c r="I157" s="494"/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494"/>
      <c r="V157" s="494"/>
      <c r="W157" s="494"/>
      <c r="X157" s="494"/>
      <c r="Y157" s="494"/>
      <c r="Z157" s="494"/>
      <c r="AA157" s="494"/>
      <c r="AB157" s="494"/>
      <c r="AC157" s="494"/>
      <c r="AD157" s="494"/>
      <c r="AE157" s="494"/>
      <c r="AF157" s="494"/>
      <c r="AG157" s="494"/>
      <c r="AH157" s="494"/>
      <c r="AI157" s="494"/>
      <c r="AJ157" s="494"/>
      <c r="AK157" s="494"/>
      <c r="AL157" s="494"/>
      <c r="AM157" s="494"/>
      <c r="AN157" s="494"/>
      <c r="AO157" s="494"/>
      <c r="AP157" s="494"/>
      <c r="AQ157" s="494"/>
      <c r="AR157" s="494"/>
      <c r="AS157" s="494"/>
      <c r="AT157" s="494"/>
      <c r="AU157" s="494"/>
      <c r="AV157" s="494"/>
      <c r="AW157" s="494"/>
      <c r="AX157" s="494"/>
      <c r="AY157" s="494"/>
      <c r="AZ157" s="494"/>
      <c r="BA157" s="494"/>
      <c r="BB157" s="494"/>
      <c r="BC157" s="494"/>
      <c r="BD157" s="494"/>
      <c r="BE157" s="494"/>
      <c r="BF157" s="494"/>
      <c r="BG157" s="15"/>
      <c r="BH157" s="15"/>
    </row>
    <row r="158" spans="1:64" s="1" customFormat="1" ht="35.1" hidden="1" customHeight="1" x14ac:dyDescent="0.25">
      <c r="A158" s="494" t="s">
        <v>65</v>
      </c>
      <c r="B158" s="494"/>
      <c r="C158" s="494"/>
      <c r="D158" s="494" t="s">
        <v>430</v>
      </c>
      <c r="E158" s="494"/>
      <c r="F158" s="494"/>
      <c r="G158" s="494"/>
      <c r="H158" s="494"/>
      <c r="I158" s="494"/>
      <c r="J158" s="494"/>
      <c r="K158" s="494"/>
      <c r="L158" s="494"/>
      <c r="M158" s="494"/>
      <c r="N158" s="494"/>
      <c r="O158" s="494"/>
      <c r="P158" s="494"/>
      <c r="Q158" s="494"/>
      <c r="R158" s="494"/>
      <c r="S158" s="494"/>
      <c r="T158" s="494"/>
      <c r="U158" s="494"/>
      <c r="V158" s="494"/>
      <c r="W158" s="494"/>
      <c r="X158" s="494"/>
      <c r="Y158" s="494"/>
      <c r="Z158" s="494"/>
      <c r="AA158" s="494"/>
      <c r="AB158" s="494"/>
      <c r="AC158" s="494"/>
      <c r="AD158" s="494"/>
      <c r="AE158" s="494"/>
      <c r="AF158" s="494"/>
      <c r="AG158" s="494"/>
      <c r="AH158" s="494"/>
      <c r="AI158" s="494"/>
      <c r="AJ158" s="494"/>
      <c r="AK158" s="494"/>
      <c r="AL158" s="494"/>
      <c r="AM158" s="494"/>
      <c r="AN158" s="494"/>
      <c r="AO158" s="494"/>
      <c r="AP158" s="494"/>
      <c r="AQ158" s="494"/>
      <c r="AR158" s="494"/>
      <c r="AS158" s="494"/>
      <c r="AT158" s="494"/>
      <c r="AU158" s="494"/>
      <c r="AV158" s="494"/>
      <c r="AW158" s="494"/>
      <c r="AX158" s="494"/>
      <c r="AY158" s="494"/>
      <c r="AZ158" s="494"/>
      <c r="BA158" s="494"/>
      <c r="BB158" s="494"/>
      <c r="BC158" s="494"/>
      <c r="BD158" s="494"/>
      <c r="BE158" s="494"/>
      <c r="BF158" s="494"/>
      <c r="BG158" s="15"/>
      <c r="BH158" s="15"/>
    </row>
    <row r="159" spans="1:64" s="1" customFormat="1" ht="35.1" hidden="1" customHeight="1" x14ac:dyDescent="0.25">
      <c r="A159" s="494" t="s">
        <v>199</v>
      </c>
      <c r="B159" s="494"/>
      <c r="C159" s="494"/>
      <c r="D159" s="494" t="s">
        <v>430</v>
      </c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494"/>
      <c r="AK159" s="494"/>
      <c r="AL159" s="494"/>
      <c r="AM159" s="494"/>
      <c r="AN159" s="494"/>
      <c r="AO159" s="494"/>
      <c r="AP159" s="494"/>
      <c r="AQ159" s="494"/>
      <c r="AR159" s="494"/>
      <c r="AS159" s="494"/>
      <c r="AT159" s="494"/>
      <c r="AU159" s="494"/>
      <c r="AV159" s="494"/>
      <c r="AW159" s="494"/>
      <c r="AX159" s="494"/>
      <c r="AY159" s="494"/>
      <c r="AZ159" s="494"/>
      <c r="BA159" s="494"/>
      <c r="BB159" s="494"/>
      <c r="BC159" s="494"/>
      <c r="BD159" s="494"/>
      <c r="BE159" s="494"/>
      <c r="BF159" s="494"/>
      <c r="BG159" s="15"/>
      <c r="BH159" s="15"/>
    </row>
    <row r="160" spans="1:64" s="1" customFormat="1" ht="35.1" hidden="1" customHeight="1" x14ac:dyDescent="0.25">
      <c r="A160" s="494" t="s">
        <v>65</v>
      </c>
      <c r="B160" s="494"/>
      <c r="C160" s="494"/>
      <c r="D160" s="494" t="s">
        <v>430</v>
      </c>
      <c r="E160" s="494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494"/>
      <c r="U160" s="494"/>
      <c r="V160" s="494"/>
      <c r="W160" s="494"/>
      <c r="X160" s="494"/>
      <c r="Y160" s="494"/>
      <c r="Z160" s="494"/>
      <c r="AA160" s="494"/>
      <c r="AB160" s="494"/>
      <c r="AC160" s="494"/>
      <c r="AD160" s="494"/>
      <c r="AE160" s="494"/>
      <c r="AF160" s="494"/>
      <c r="AG160" s="494"/>
      <c r="AH160" s="494"/>
      <c r="AI160" s="494"/>
      <c r="AJ160" s="494"/>
      <c r="AK160" s="494"/>
      <c r="AL160" s="494"/>
      <c r="AM160" s="494"/>
      <c r="AN160" s="494"/>
      <c r="AO160" s="494"/>
      <c r="AP160" s="494"/>
      <c r="AQ160" s="494"/>
      <c r="AR160" s="494"/>
      <c r="AS160" s="494"/>
      <c r="AT160" s="494"/>
      <c r="AU160" s="494"/>
      <c r="AV160" s="494"/>
      <c r="AW160" s="494"/>
      <c r="AX160" s="494"/>
      <c r="AY160" s="494"/>
      <c r="AZ160" s="494"/>
      <c r="BA160" s="494"/>
      <c r="BB160" s="494"/>
      <c r="BC160" s="494"/>
      <c r="BD160" s="494"/>
      <c r="BE160" s="494"/>
      <c r="BF160" s="494"/>
      <c r="BG160" s="15"/>
      <c r="BH160" s="15"/>
    </row>
    <row r="162" spans="2:42" x14ac:dyDescent="0.25">
      <c r="B162" s="115" t="s">
        <v>946</v>
      </c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115" t="s">
        <v>911</v>
      </c>
      <c r="AJ162" s="115" t="s">
        <v>911</v>
      </c>
      <c r="AP162" s="29" t="s">
        <v>911</v>
      </c>
    </row>
    <row r="164" spans="2:42" x14ac:dyDescent="0.25">
      <c r="B164" s="115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115"/>
      <c r="AJ164" s="115"/>
    </row>
    <row r="165" spans="2:42" x14ac:dyDescent="0.25">
      <c r="B165" s="115" t="s">
        <v>914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115" t="s">
        <v>915</v>
      </c>
      <c r="AJ165" s="115" t="s">
        <v>915</v>
      </c>
      <c r="AP165" s="29" t="s">
        <v>915</v>
      </c>
    </row>
  </sheetData>
  <mergeCells count="117"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30:BF30"/>
    <mergeCell ref="AH9:AL9"/>
    <mergeCell ref="AM9:AM10"/>
    <mergeCell ref="AO9:AS9"/>
    <mergeCell ref="AT9:AT10"/>
    <mergeCell ref="AV9:AZ9"/>
    <mergeCell ref="BB9:BF9"/>
    <mergeCell ref="K9:K10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129:BF129"/>
    <mergeCell ref="A130:BF130"/>
    <mergeCell ref="A131:BF131"/>
    <mergeCell ref="A132:BF132"/>
    <mergeCell ref="A133:BL133"/>
    <mergeCell ref="A134:BL134"/>
    <mergeCell ref="A143:BL143"/>
    <mergeCell ref="A102:BF102"/>
    <mergeCell ref="A103:BF103"/>
    <mergeCell ref="A104:BF104"/>
    <mergeCell ref="A105:BF105"/>
    <mergeCell ref="A106:BF106"/>
    <mergeCell ref="A127:BF127"/>
    <mergeCell ref="A128:BF128"/>
    <mergeCell ref="A151:BF151"/>
    <mergeCell ref="A141:BF141"/>
    <mergeCell ref="A142:BF142"/>
    <mergeCell ref="A144:BF144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59:BF159"/>
    <mergeCell ref="A160:BF160"/>
    <mergeCell ref="D9:D10"/>
    <mergeCell ref="F9:J9"/>
    <mergeCell ref="A15:BF15"/>
    <mergeCell ref="A18:BF18"/>
    <mergeCell ref="A21:BF21"/>
    <mergeCell ref="A23:BF23"/>
    <mergeCell ref="A26:BF26"/>
    <mergeCell ref="A27:BF27"/>
    <mergeCell ref="A28:BF28"/>
    <mergeCell ref="A29:BF29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</mergeCells>
  <pageMargins left="0.23622047244094491" right="0.23622047244094491" top="0.35433070866141736" bottom="0.35433070866141736" header="0.31496062992125984" footer="0.31496062992125984"/>
  <pageSetup paperSize="9" scale="62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A208"/>
  <sheetViews>
    <sheetView topLeftCell="A3" zoomScaleNormal="100" workbookViewId="0">
      <selection activeCell="V3" sqref="V3:V4"/>
    </sheetView>
  </sheetViews>
  <sheetFormatPr defaultColWidth="9.140625" defaultRowHeight="15.75" x14ac:dyDescent="0.25"/>
  <cols>
    <col min="1" max="1" width="6.28515625" style="26" customWidth="1"/>
    <col min="2" max="2" width="63.140625" style="27" customWidth="1"/>
    <col min="3" max="3" width="19.28515625" style="28" customWidth="1"/>
    <col min="4" max="4" width="18.140625" style="28" customWidth="1"/>
    <col min="5" max="5" width="24.5703125" style="28" customWidth="1"/>
    <col min="6" max="6" width="16.28515625" style="28" hidden="1" customWidth="1"/>
    <col min="7" max="7" width="13.28515625" style="28" hidden="1" customWidth="1"/>
    <col min="8" max="8" width="12.28515625" style="28" hidden="1" customWidth="1"/>
    <col min="9" max="9" width="14.85546875" style="28" hidden="1" customWidth="1"/>
    <col min="10" max="10" width="15.28515625" style="28" hidden="1" customWidth="1"/>
    <col min="11" max="11" width="13.85546875" style="28" hidden="1" customWidth="1"/>
    <col min="12" max="12" width="16.85546875" style="28" hidden="1" customWidth="1"/>
    <col min="13" max="13" width="14.5703125" style="28" hidden="1" customWidth="1"/>
    <col min="14" max="14" width="13.5703125" style="28" hidden="1" customWidth="1"/>
    <col min="15" max="15" width="14" style="28" hidden="1" customWidth="1"/>
    <col min="16" max="16" width="13.140625" style="28" customWidth="1"/>
    <col min="17" max="17" width="13" style="28" hidden="1" customWidth="1"/>
    <col min="18" max="19" width="12.140625" style="28" hidden="1" customWidth="1"/>
    <col min="20" max="20" width="14.28515625" style="28" hidden="1" customWidth="1"/>
    <col min="21" max="21" width="14.28515625" style="304" customWidth="1"/>
    <col min="22" max="22" width="18" style="296" customWidth="1"/>
    <col min="23" max="16384" width="9.140625" style="29"/>
  </cols>
  <sheetData>
    <row r="1" spans="1:27" hidden="1" x14ac:dyDescent="0.25"/>
    <row r="2" spans="1:27" hidden="1" x14ac:dyDescent="0.25">
      <c r="A2" s="272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7" x14ac:dyDescent="0.25">
      <c r="V3" s="390" t="s">
        <v>904</v>
      </c>
    </row>
    <row r="4" spans="1:27" x14ac:dyDescent="0.25">
      <c r="V4" s="390" t="s">
        <v>905</v>
      </c>
    </row>
    <row r="5" spans="1:27" x14ac:dyDescent="0.25">
      <c r="V5" s="225" t="s">
        <v>995</v>
      </c>
    </row>
    <row r="6" spans="1:27" x14ac:dyDescent="0.25">
      <c r="V6" s="226" t="s">
        <v>906</v>
      </c>
    </row>
    <row r="7" spans="1:27" s="31" customFormat="1" ht="18.75" x14ac:dyDescent="0.3">
      <c r="A7" s="708" t="s">
        <v>1006</v>
      </c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305"/>
      <c r="V7" s="297"/>
    </row>
    <row r="8" spans="1:27" s="31" customFormat="1" ht="18.75" x14ac:dyDescent="0.3">
      <c r="A8" s="709" t="s">
        <v>869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1"/>
      <c r="U8" s="306"/>
      <c r="V8" s="298"/>
      <c r="W8" s="32"/>
      <c r="X8" s="32"/>
      <c r="Y8" s="32"/>
      <c r="Z8" s="32"/>
      <c r="AA8" s="32"/>
    </row>
    <row r="9" spans="1:27" s="28" customFormat="1" ht="81" customHeight="1" x14ac:dyDescent="0.25">
      <c r="A9" s="712" t="s">
        <v>387</v>
      </c>
      <c r="B9" s="402" t="s">
        <v>388</v>
      </c>
      <c r="C9" s="402" t="s">
        <v>389</v>
      </c>
      <c r="D9" s="402" t="s">
        <v>2</v>
      </c>
      <c r="E9" s="402" t="s">
        <v>390</v>
      </c>
      <c r="F9" s="402" t="s">
        <v>391</v>
      </c>
      <c r="G9" s="402"/>
      <c r="H9" s="402"/>
      <c r="I9" s="402"/>
      <c r="J9" s="402"/>
      <c r="K9" s="402" t="s">
        <v>392</v>
      </c>
      <c r="L9" s="402"/>
      <c r="M9" s="446" t="s">
        <v>992</v>
      </c>
      <c r="N9" s="660"/>
      <c r="O9" s="660"/>
      <c r="P9" s="660"/>
      <c r="Q9" s="660"/>
      <c r="R9" s="660"/>
      <c r="S9" s="660"/>
      <c r="T9" s="660"/>
      <c r="U9" s="647"/>
      <c r="V9" s="299"/>
    </row>
    <row r="10" spans="1:27" s="28" customFormat="1" ht="29.25" customHeight="1" x14ac:dyDescent="0.25">
      <c r="A10" s="712"/>
      <c r="B10" s="402"/>
      <c r="C10" s="402"/>
      <c r="D10" s="402"/>
      <c r="E10" s="402"/>
      <c r="F10" s="402" t="s">
        <v>351</v>
      </c>
      <c r="G10" s="402"/>
      <c r="H10" s="402"/>
      <c r="I10" s="402"/>
      <c r="J10" s="402"/>
      <c r="K10" s="402" t="s">
        <v>393</v>
      </c>
      <c r="L10" s="402"/>
      <c r="M10" s="25" t="s">
        <v>394</v>
      </c>
      <c r="N10" s="25" t="s">
        <v>395</v>
      </c>
      <c r="O10" s="25" t="s">
        <v>353</v>
      </c>
      <c r="P10" s="7" t="s">
        <v>993</v>
      </c>
      <c r="Q10" s="25" t="s">
        <v>396</v>
      </c>
      <c r="R10" s="25" t="s">
        <v>397</v>
      </c>
      <c r="S10" s="25" t="s">
        <v>398</v>
      </c>
      <c r="T10" s="402" t="s">
        <v>0</v>
      </c>
      <c r="U10" s="25" t="s">
        <v>981</v>
      </c>
      <c r="V10" s="300" t="s">
        <v>982</v>
      </c>
    </row>
    <row r="11" spans="1:27" s="28" customFormat="1" ht="48.75" customHeight="1" x14ac:dyDescent="0.25">
      <c r="A11" s="712"/>
      <c r="B11" s="402"/>
      <c r="C11" s="402"/>
      <c r="D11" s="402"/>
      <c r="E11" s="402"/>
      <c r="F11" s="7" t="s">
        <v>399</v>
      </c>
      <c r="G11" s="7" t="s">
        <v>400</v>
      </c>
      <c r="H11" s="7" t="s">
        <v>401</v>
      </c>
      <c r="I11" s="7" t="s">
        <v>402</v>
      </c>
      <c r="J11" s="7" t="s">
        <v>403</v>
      </c>
      <c r="K11" s="7" t="s">
        <v>404</v>
      </c>
      <c r="L11" s="7" t="s">
        <v>405</v>
      </c>
      <c r="M11" s="7" t="s">
        <v>352</v>
      </c>
      <c r="N11" s="7" t="s">
        <v>352</v>
      </c>
      <c r="O11" s="7" t="s">
        <v>352</v>
      </c>
      <c r="P11" s="7" t="s">
        <v>991</v>
      </c>
      <c r="Q11" s="7" t="s">
        <v>350</v>
      </c>
      <c r="R11" s="7" t="s">
        <v>350</v>
      </c>
      <c r="S11" s="7" t="s">
        <v>350</v>
      </c>
      <c r="T11" s="402"/>
      <c r="U11" s="307" t="s">
        <v>984</v>
      </c>
      <c r="V11" s="301"/>
    </row>
    <row r="12" spans="1:27" s="28" customFormat="1" ht="17.2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  <c r="R12" s="7">
        <v>18</v>
      </c>
      <c r="S12" s="7">
        <v>19</v>
      </c>
      <c r="T12" s="7">
        <v>20</v>
      </c>
      <c r="U12" s="308"/>
      <c r="V12" s="302"/>
    </row>
    <row r="13" spans="1:27" s="33" customFormat="1" ht="19.5" customHeight="1" x14ac:dyDescent="0.25">
      <c r="A13" s="703" t="s">
        <v>23</v>
      </c>
      <c r="B13" s="703"/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309"/>
      <c r="V13" s="309"/>
    </row>
    <row r="14" spans="1:27" s="28" customFormat="1" ht="16.5" customHeight="1" x14ac:dyDescent="0.25">
      <c r="A14" s="704" t="s">
        <v>24</v>
      </c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310"/>
      <c r="V14" s="310"/>
    </row>
    <row r="15" spans="1:27" s="1" customFormat="1" ht="15.75" customHeight="1" x14ac:dyDescent="0.25">
      <c r="A15" s="494" t="s">
        <v>150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311"/>
      <c r="V15" s="303"/>
    </row>
    <row r="16" spans="1:27" s="1" customFormat="1" ht="38.25" customHeight="1" x14ac:dyDescent="0.25">
      <c r="A16" s="707"/>
      <c r="B16" s="22" t="s">
        <v>63</v>
      </c>
      <c r="C16" s="23">
        <v>2021</v>
      </c>
      <c r="D16" s="23">
        <v>2023</v>
      </c>
      <c r="E16" s="5">
        <v>6.8157399999999999</v>
      </c>
      <c r="F16" s="5">
        <f>G16+H16</f>
        <v>6.8157399999999999</v>
      </c>
      <c r="G16" s="5">
        <v>7.1999999999999998E-3</v>
      </c>
      <c r="H16" s="5">
        <v>6.8085399999999998</v>
      </c>
      <c r="I16" s="5" t="s">
        <v>296</v>
      </c>
      <c r="J16" s="5" t="s">
        <v>296</v>
      </c>
      <c r="K16" s="5" t="s">
        <v>296</v>
      </c>
      <c r="L16" s="5">
        <f>P16+Q16+R16+S16</f>
        <v>6.8085399999999998</v>
      </c>
      <c r="M16" s="5">
        <v>0</v>
      </c>
      <c r="N16" s="5">
        <v>0</v>
      </c>
      <c r="O16" s="5">
        <v>7.1999999999999998E-3</v>
      </c>
      <c r="P16" s="5">
        <v>0</v>
      </c>
      <c r="Q16" s="5">
        <v>6.8085399999999998</v>
      </c>
      <c r="R16" s="5">
        <v>0</v>
      </c>
      <c r="S16" s="5">
        <v>0</v>
      </c>
      <c r="T16" s="5">
        <f>SUM(M16:S16)</f>
        <v>6.8157399999999999</v>
      </c>
      <c r="U16" s="9">
        <v>0</v>
      </c>
      <c r="V16" s="303"/>
    </row>
    <row r="17" spans="1:22" s="1" customFormat="1" ht="33" customHeight="1" x14ac:dyDescent="0.25">
      <c r="A17" s="707"/>
      <c r="B17" s="22" t="s">
        <v>64</v>
      </c>
      <c r="C17" s="23">
        <v>2023</v>
      </c>
      <c r="D17" s="23">
        <v>2023</v>
      </c>
      <c r="E17" s="5">
        <v>2.5399099999999999</v>
      </c>
      <c r="F17" s="5">
        <f t="shared" ref="F17:F77" si="0">G17+H17</f>
        <v>2.5399099999999999</v>
      </c>
      <c r="G17" s="5">
        <v>1.0231399999999999</v>
      </c>
      <c r="H17" s="5">
        <v>1.51677</v>
      </c>
      <c r="I17" s="5" t="s">
        <v>296</v>
      </c>
      <c r="J17" s="5" t="s">
        <v>296</v>
      </c>
      <c r="K17" s="5" t="s">
        <v>296</v>
      </c>
      <c r="L17" s="5">
        <f t="shared" ref="L17:L77" si="1">P17+Q17+R17+S17</f>
        <v>2.5399099999999999</v>
      </c>
      <c r="M17" s="4">
        <v>0</v>
      </c>
      <c r="N17" s="4">
        <v>0</v>
      </c>
      <c r="O17" s="4">
        <v>0</v>
      </c>
      <c r="P17" s="4">
        <v>1.0231399999999999</v>
      </c>
      <c r="Q17" s="4">
        <v>1.51677</v>
      </c>
      <c r="R17" s="4">
        <v>0</v>
      </c>
      <c r="S17" s="4">
        <v>0</v>
      </c>
      <c r="T17" s="5">
        <v>2.5399099999999999</v>
      </c>
      <c r="U17" s="9">
        <v>0</v>
      </c>
      <c r="V17" s="303"/>
    </row>
    <row r="18" spans="1:22" s="1" customFormat="1" ht="15.75" customHeight="1" x14ac:dyDescent="0.25">
      <c r="A18" s="494" t="s">
        <v>153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311"/>
      <c r="V18" s="303"/>
    </row>
    <row r="19" spans="1:22" s="1" customFormat="1" ht="51.75" customHeight="1" x14ac:dyDescent="0.25">
      <c r="A19" s="707"/>
      <c r="B19" s="22" t="s">
        <v>62</v>
      </c>
      <c r="C19" s="23">
        <v>2023</v>
      </c>
      <c r="D19" s="23">
        <v>2025</v>
      </c>
      <c r="E19" s="5">
        <v>17.071010000000001</v>
      </c>
      <c r="F19" s="5">
        <f t="shared" si="0"/>
        <v>3.87</v>
      </c>
      <c r="G19" s="5">
        <v>1.8800399999999999</v>
      </c>
      <c r="H19" s="5">
        <v>1.98996</v>
      </c>
      <c r="I19" s="5" t="s">
        <v>296</v>
      </c>
      <c r="J19" s="5" t="s">
        <v>296</v>
      </c>
      <c r="K19" s="5" t="s">
        <v>296</v>
      </c>
      <c r="L19" s="5">
        <v>17.071000000000002</v>
      </c>
      <c r="M19" s="5">
        <v>0</v>
      </c>
      <c r="N19" s="5">
        <v>0</v>
      </c>
      <c r="O19" s="5">
        <v>0</v>
      </c>
      <c r="P19" s="5">
        <v>0</v>
      </c>
      <c r="Q19" s="5">
        <v>1.29</v>
      </c>
      <c r="R19" s="5">
        <v>1.29</v>
      </c>
      <c r="S19" s="5">
        <v>1.29</v>
      </c>
      <c r="T19" s="5">
        <f>SUM(M19:S19)</f>
        <v>3.87</v>
      </c>
      <c r="U19" s="9">
        <v>0</v>
      </c>
      <c r="V19" s="303"/>
    </row>
    <row r="20" spans="1:22" s="1" customFormat="1" ht="84.75" customHeight="1" x14ac:dyDescent="0.25">
      <c r="A20" s="707"/>
      <c r="B20" s="22" t="s">
        <v>877</v>
      </c>
      <c r="C20" s="23">
        <v>2023</v>
      </c>
      <c r="D20" s="23">
        <v>2025</v>
      </c>
      <c r="E20" s="5">
        <v>22.295649999999998</v>
      </c>
      <c r="F20" s="5">
        <f t="shared" si="0"/>
        <v>3.87</v>
      </c>
      <c r="G20" s="5">
        <v>1.8980999999999999</v>
      </c>
      <c r="H20" s="5">
        <v>1.9719</v>
      </c>
      <c r="I20" s="5" t="s">
        <v>296</v>
      </c>
      <c r="J20" s="5" t="s">
        <v>296</v>
      </c>
      <c r="K20" s="5" t="s">
        <v>296</v>
      </c>
      <c r="L20" s="5">
        <v>22.295999999999999</v>
      </c>
      <c r="M20" s="4">
        <v>0</v>
      </c>
      <c r="N20" s="4">
        <v>0</v>
      </c>
      <c r="O20" s="4">
        <v>0</v>
      </c>
      <c r="P20" s="4">
        <v>0</v>
      </c>
      <c r="Q20" s="4">
        <v>1.29</v>
      </c>
      <c r="R20" s="4">
        <v>1.29</v>
      </c>
      <c r="S20" s="4">
        <v>1.29</v>
      </c>
      <c r="T20" s="5">
        <f>SUM(M20:S20)</f>
        <v>3.87</v>
      </c>
      <c r="U20" s="9">
        <v>0</v>
      </c>
      <c r="V20" s="303"/>
    </row>
    <row r="21" spans="1:22" s="1" customFormat="1" ht="15.75" customHeight="1" x14ac:dyDescent="0.25">
      <c r="A21" s="494" t="s">
        <v>154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311"/>
      <c r="V21" s="303"/>
    </row>
    <row r="22" spans="1:22" s="1" customFormat="1" ht="15.75" customHeight="1" x14ac:dyDescent="0.25">
      <c r="A22" s="34"/>
      <c r="B22" s="22" t="s">
        <v>60</v>
      </c>
      <c r="C22" s="23">
        <v>2023</v>
      </c>
      <c r="D22" s="23">
        <v>2025</v>
      </c>
      <c r="E22" s="5">
        <v>3.4368099999999999</v>
      </c>
      <c r="F22" s="5">
        <f t="shared" si="0"/>
        <v>3.4368099999999999</v>
      </c>
      <c r="G22" s="5">
        <v>3.4368099999999999</v>
      </c>
      <c r="H22" s="5">
        <v>0</v>
      </c>
      <c r="I22" s="5" t="s">
        <v>296</v>
      </c>
      <c r="J22" s="5" t="s">
        <v>296</v>
      </c>
      <c r="K22" s="5" t="s">
        <v>296</v>
      </c>
      <c r="L22" s="5">
        <f t="shared" si="1"/>
        <v>3.4361999999999999</v>
      </c>
      <c r="M22" s="4">
        <v>0</v>
      </c>
      <c r="N22" s="4">
        <v>0</v>
      </c>
      <c r="O22" s="4">
        <v>0</v>
      </c>
      <c r="P22" s="4">
        <v>0</v>
      </c>
      <c r="Q22" s="4">
        <v>1.1456</v>
      </c>
      <c r="R22" s="4">
        <v>1.1456</v>
      </c>
      <c r="S22" s="4">
        <v>1.145</v>
      </c>
      <c r="T22" s="5">
        <f>SUM(M22:S22)</f>
        <v>3.4361999999999999</v>
      </c>
      <c r="U22" s="9">
        <v>0</v>
      </c>
      <c r="V22" s="303"/>
    </row>
    <row r="23" spans="1:22" s="1" customFormat="1" ht="15.75" customHeight="1" x14ac:dyDescent="0.25">
      <c r="A23" s="494" t="s">
        <v>155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311"/>
      <c r="V23" s="303"/>
    </row>
    <row r="24" spans="1:22" s="1" customFormat="1" ht="15.75" customHeight="1" x14ac:dyDescent="0.25">
      <c r="A24" s="34"/>
      <c r="B24" s="22" t="s">
        <v>61</v>
      </c>
      <c r="C24" s="23">
        <v>2022</v>
      </c>
      <c r="D24" s="23">
        <v>2023</v>
      </c>
      <c r="E24" s="5">
        <v>1.18391</v>
      </c>
      <c r="F24" s="5">
        <f t="shared" si="0"/>
        <v>1.18391</v>
      </c>
      <c r="G24" s="5">
        <v>1.18391</v>
      </c>
      <c r="H24" s="5">
        <v>0</v>
      </c>
      <c r="I24" s="5" t="s">
        <v>296</v>
      </c>
      <c r="J24" s="5" t="s">
        <v>296</v>
      </c>
      <c r="K24" s="5" t="s">
        <v>296</v>
      </c>
      <c r="L24" s="5">
        <v>1.1839999999999999</v>
      </c>
      <c r="M24" s="4">
        <v>0</v>
      </c>
      <c r="N24" s="4">
        <v>0</v>
      </c>
      <c r="O24" s="4">
        <v>0</v>
      </c>
      <c r="P24" s="4">
        <v>0</v>
      </c>
      <c r="Q24" s="14">
        <v>1.48E-3</v>
      </c>
      <c r="R24" s="14">
        <v>1.48E-3</v>
      </c>
      <c r="S24" s="14">
        <v>1.48E-3</v>
      </c>
      <c r="T24" s="14">
        <f>SUM(M24:S24)</f>
        <v>4.4399999999999995E-3</v>
      </c>
      <c r="U24" s="86">
        <v>0</v>
      </c>
      <c r="V24" s="303"/>
    </row>
    <row r="25" spans="1:22" s="28" customFormat="1" ht="15.75" customHeight="1" x14ac:dyDescent="0.25">
      <c r="A25" s="704" t="s">
        <v>27</v>
      </c>
      <c r="B25" s="704"/>
      <c r="C25" s="704"/>
      <c r="D25" s="704"/>
      <c r="E25" s="704"/>
      <c r="F25" s="704"/>
      <c r="G25" s="704"/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4"/>
      <c r="U25" s="310"/>
      <c r="V25" s="310"/>
    </row>
    <row r="26" spans="1:22" s="1" customFormat="1" ht="15.75" customHeight="1" x14ac:dyDescent="0.25">
      <c r="A26" s="494" t="s">
        <v>156</v>
      </c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311"/>
      <c r="V26" s="303"/>
    </row>
    <row r="27" spans="1:22" s="1" customFormat="1" ht="23.25" customHeight="1" x14ac:dyDescent="0.25">
      <c r="A27" s="495" t="s">
        <v>65</v>
      </c>
      <c r="B27" s="495"/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312"/>
      <c r="V27" s="303"/>
    </row>
    <row r="28" spans="1:22" s="1" customFormat="1" ht="15.75" customHeight="1" x14ac:dyDescent="0.25">
      <c r="A28" s="494" t="s">
        <v>157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311"/>
      <c r="V28" s="303"/>
    </row>
    <row r="29" spans="1:22" s="1" customFormat="1" ht="23.25" customHeight="1" x14ac:dyDescent="0.25">
      <c r="A29" s="495" t="s">
        <v>65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312"/>
      <c r="V29" s="303"/>
    </row>
    <row r="30" spans="1:22" s="1" customFormat="1" ht="15.75" customHeight="1" x14ac:dyDescent="0.25">
      <c r="A30" s="494" t="s">
        <v>158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311"/>
      <c r="V30" s="303"/>
    </row>
    <row r="31" spans="1:22" s="1" customFormat="1" ht="19.5" customHeight="1" x14ac:dyDescent="0.25">
      <c r="A31" s="705"/>
      <c r="B31" s="46" t="s">
        <v>67</v>
      </c>
      <c r="C31" s="23">
        <v>2023</v>
      </c>
      <c r="D31" s="23">
        <v>2023</v>
      </c>
      <c r="E31" s="5">
        <v>981.74878000000001</v>
      </c>
      <c r="F31" s="5">
        <f t="shared" si="0"/>
        <v>981.74878000000001</v>
      </c>
      <c r="G31" s="5">
        <v>0</v>
      </c>
      <c r="H31" s="5">
        <v>981.74878000000001</v>
      </c>
      <c r="I31" s="5" t="s">
        <v>296</v>
      </c>
      <c r="J31" s="5" t="s">
        <v>296</v>
      </c>
      <c r="K31" s="5" t="s">
        <v>296</v>
      </c>
      <c r="L31" s="5">
        <f t="shared" si="1"/>
        <v>981.74878000000001</v>
      </c>
      <c r="M31" s="5">
        <v>0</v>
      </c>
      <c r="N31" s="5">
        <v>0</v>
      </c>
      <c r="O31" s="5">
        <v>0</v>
      </c>
      <c r="P31" s="5">
        <v>0</v>
      </c>
      <c r="Q31" s="5">
        <v>396.73378000000002</v>
      </c>
      <c r="R31" s="5">
        <v>585.01499999999999</v>
      </c>
      <c r="S31" s="5">
        <v>0</v>
      </c>
      <c r="T31" s="5">
        <f>SUM(M31:S31)</f>
        <v>981.74878000000001</v>
      </c>
      <c r="U31" s="9">
        <v>0</v>
      </c>
      <c r="V31" s="303"/>
    </row>
    <row r="32" spans="1:22" s="1" customFormat="1" ht="19.5" customHeight="1" x14ac:dyDescent="0.25">
      <c r="A32" s="705"/>
      <c r="B32" s="46" t="s">
        <v>68</v>
      </c>
      <c r="C32" s="23">
        <v>2023</v>
      </c>
      <c r="D32" s="23">
        <v>2023</v>
      </c>
      <c r="E32" s="5">
        <v>97.070650000000001</v>
      </c>
      <c r="F32" s="5">
        <f t="shared" si="0"/>
        <v>97.070650000000001</v>
      </c>
      <c r="G32" s="5">
        <v>97.070650000000001</v>
      </c>
      <c r="H32" s="5">
        <v>0</v>
      </c>
      <c r="I32" s="5" t="s">
        <v>296</v>
      </c>
      <c r="J32" s="5" t="s">
        <v>296</v>
      </c>
      <c r="K32" s="5" t="s">
        <v>296</v>
      </c>
      <c r="L32" s="5">
        <f t="shared" si="1"/>
        <v>97.070650000000001</v>
      </c>
      <c r="M32" s="5">
        <v>0</v>
      </c>
      <c r="N32" s="5">
        <v>0</v>
      </c>
      <c r="O32" s="5">
        <v>0</v>
      </c>
      <c r="P32" s="5">
        <v>0</v>
      </c>
      <c r="Q32" s="5">
        <v>23.657599999999999</v>
      </c>
      <c r="R32" s="5">
        <v>73.413049999999998</v>
      </c>
      <c r="S32" s="5">
        <v>0</v>
      </c>
      <c r="T32" s="5">
        <f>SUM(M32:S32)</f>
        <v>97.070650000000001</v>
      </c>
      <c r="U32" s="9">
        <v>0</v>
      </c>
      <c r="V32" s="303"/>
    </row>
    <row r="33" spans="1:22" s="1" customFormat="1" ht="15.75" customHeight="1" x14ac:dyDescent="0.25">
      <c r="A33" s="494" t="s">
        <v>159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311"/>
      <c r="V33" s="303"/>
    </row>
    <row r="34" spans="1:22" s="1" customFormat="1" ht="29.25" customHeight="1" x14ac:dyDescent="0.25">
      <c r="A34" s="495" t="s">
        <v>65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312"/>
      <c r="V34" s="303"/>
    </row>
    <row r="35" spans="1:22" s="28" customFormat="1" ht="18" customHeight="1" x14ac:dyDescent="0.25">
      <c r="A35" s="704" t="s">
        <v>25</v>
      </c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310"/>
      <c r="V35" s="310"/>
    </row>
    <row r="36" spans="1:22" s="1" customFormat="1" ht="15.75" customHeight="1" x14ac:dyDescent="0.25">
      <c r="A36" s="494" t="s">
        <v>160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311"/>
      <c r="V36" s="303"/>
    </row>
    <row r="37" spans="1:22" s="1" customFormat="1" ht="51.75" customHeight="1" x14ac:dyDescent="0.25">
      <c r="A37" s="705"/>
      <c r="B37" s="22" t="s">
        <v>203</v>
      </c>
      <c r="C37" s="23">
        <v>2023</v>
      </c>
      <c r="D37" s="23">
        <v>2023</v>
      </c>
      <c r="E37" s="5">
        <v>4.9589999999999996</v>
      </c>
      <c r="F37" s="5">
        <f t="shared" si="0"/>
        <v>4.9589999999999996</v>
      </c>
      <c r="G37" s="5">
        <v>4.9589999999999996</v>
      </c>
      <c r="H37" s="5">
        <v>0</v>
      </c>
      <c r="I37" s="5" t="s">
        <v>296</v>
      </c>
      <c r="J37" s="5" t="s">
        <v>296</v>
      </c>
      <c r="K37" s="5" t="s">
        <v>296</v>
      </c>
      <c r="L37" s="5">
        <f t="shared" si="1"/>
        <v>4.9589999999999996</v>
      </c>
      <c r="M37" s="5">
        <v>0</v>
      </c>
      <c r="N37" s="5">
        <v>0</v>
      </c>
      <c r="O37" s="5">
        <v>0</v>
      </c>
      <c r="P37" s="5">
        <v>2.23428</v>
      </c>
      <c r="Q37" s="5">
        <v>2.72472</v>
      </c>
      <c r="R37" s="5">
        <v>0</v>
      </c>
      <c r="S37" s="5">
        <v>0</v>
      </c>
      <c r="T37" s="5">
        <f>SUM(M37:S37)</f>
        <v>4.9589999999999996</v>
      </c>
      <c r="U37" s="9">
        <v>0</v>
      </c>
      <c r="V37" s="303" t="s">
        <v>983</v>
      </c>
    </row>
    <row r="38" spans="1:22" s="1" customFormat="1" ht="50.25" customHeight="1" x14ac:dyDescent="0.25">
      <c r="A38" s="705"/>
      <c r="B38" s="22" t="s">
        <v>66</v>
      </c>
      <c r="C38" s="23">
        <v>2023</v>
      </c>
      <c r="D38" s="23">
        <v>2023</v>
      </c>
      <c r="E38" s="5">
        <v>6.0289200000000003</v>
      </c>
      <c r="F38" s="5">
        <f t="shared" si="0"/>
        <v>6.0289200000000003</v>
      </c>
      <c r="G38" s="5">
        <v>6.0289200000000003</v>
      </c>
      <c r="H38" s="5">
        <v>0</v>
      </c>
      <c r="I38" s="5" t="s">
        <v>296</v>
      </c>
      <c r="J38" s="5" t="s">
        <v>296</v>
      </c>
      <c r="K38" s="5" t="s">
        <v>296</v>
      </c>
      <c r="L38" s="5">
        <f t="shared" si="1"/>
        <v>6.0289200000000003</v>
      </c>
      <c r="M38" s="5">
        <v>0</v>
      </c>
      <c r="N38" s="5">
        <v>0</v>
      </c>
      <c r="O38" s="5">
        <v>0</v>
      </c>
      <c r="P38" s="5">
        <v>0</v>
      </c>
      <c r="Q38" s="5">
        <v>6.0289200000000003</v>
      </c>
      <c r="R38" s="5">
        <v>0</v>
      </c>
      <c r="S38" s="5">
        <v>0</v>
      </c>
      <c r="T38" s="5">
        <f>SUM(M38:S38)</f>
        <v>6.0289200000000003</v>
      </c>
      <c r="U38" s="9">
        <v>27.45</v>
      </c>
      <c r="V38" s="303"/>
    </row>
    <row r="39" spans="1:22" s="1" customFormat="1" ht="15.75" customHeight="1" x14ac:dyDescent="0.25">
      <c r="A39" s="494" t="s">
        <v>161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311"/>
      <c r="V39" s="303"/>
    </row>
    <row r="40" spans="1:22" s="1" customFormat="1" ht="19.5" customHeight="1" x14ac:dyDescent="0.25">
      <c r="A40" s="705"/>
      <c r="B40" s="22" t="s">
        <v>69</v>
      </c>
      <c r="C40" s="23">
        <v>2023</v>
      </c>
      <c r="D40" s="23">
        <v>2025</v>
      </c>
      <c r="E40" s="5">
        <v>17.377500000000001</v>
      </c>
      <c r="F40" s="5">
        <f t="shared" si="0"/>
        <v>17.377500000000001</v>
      </c>
      <c r="G40" s="5">
        <v>2.31027</v>
      </c>
      <c r="H40" s="5">
        <v>15.06723</v>
      </c>
      <c r="I40" s="5" t="s">
        <v>296</v>
      </c>
      <c r="J40" s="5" t="s">
        <v>296</v>
      </c>
      <c r="K40" s="5" t="s">
        <v>296</v>
      </c>
      <c r="L40" s="5">
        <f t="shared" si="1"/>
        <v>17.377510000000001</v>
      </c>
      <c r="M40" s="5">
        <v>0</v>
      </c>
      <c r="N40" s="5">
        <v>0</v>
      </c>
      <c r="O40" s="5">
        <v>0</v>
      </c>
      <c r="P40" s="5">
        <v>0</v>
      </c>
      <c r="Q40" s="5">
        <v>7.31027</v>
      </c>
      <c r="R40" s="5">
        <v>5.03362</v>
      </c>
      <c r="S40" s="5">
        <v>5.03362</v>
      </c>
      <c r="T40" s="5">
        <f>SUM(M40:S40)</f>
        <v>17.377510000000001</v>
      </c>
      <c r="U40" s="9">
        <v>0</v>
      </c>
      <c r="V40" s="303"/>
    </row>
    <row r="41" spans="1:22" s="1" customFormat="1" ht="19.5" customHeight="1" x14ac:dyDescent="0.25">
      <c r="A41" s="705"/>
      <c r="B41" s="22" t="s">
        <v>70</v>
      </c>
      <c r="C41" s="23">
        <v>2023</v>
      </c>
      <c r="D41" s="23">
        <v>2023</v>
      </c>
      <c r="E41" s="5">
        <v>10.231680000000001</v>
      </c>
      <c r="F41" s="5">
        <f t="shared" si="0"/>
        <v>10.231679999999999</v>
      </c>
      <c r="G41" s="5">
        <v>1.77864</v>
      </c>
      <c r="H41" s="5">
        <v>8.4530399999999997</v>
      </c>
      <c r="I41" s="5" t="s">
        <v>296</v>
      </c>
      <c r="J41" s="5" t="s">
        <v>296</v>
      </c>
      <c r="K41" s="5" t="s">
        <v>296</v>
      </c>
      <c r="L41" s="5">
        <f t="shared" si="1"/>
        <v>10.231680000000001</v>
      </c>
      <c r="M41" s="5">
        <v>0</v>
      </c>
      <c r="N41" s="5">
        <v>0</v>
      </c>
      <c r="O41" s="5">
        <v>0</v>
      </c>
      <c r="P41" s="5">
        <v>0</v>
      </c>
      <c r="Q41" s="5">
        <v>4.5963200000000004</v>
      </c>
      <c r="R41" s="5">
        <v>2.8176800000000002</v>
      </c>
      <c r="S41" s="5">
        <v>2.8176800000000002</v>
      </c>
      <c r="T41" s="5">
        <f>SUM(M41:S41)</f>
        <v>10.231680000000001</v>
      </c>
      <c r="U41" s="9">
        <v>0</v>
      </c>
      <c r="V41" s="303"/>
    </row>
    <row r="42" spans="1:22" s="1" customFormat="1" ht="15.75" customHeight="1" x14ac:dyDescent="0.25">
      <c r="A42" s="494" t="s">
        <v>162</v>
      </c>
      <c r="B42" s="494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311"/>
      <c r="V42" s="303"/>
    </row>
    <row r="43" spans="1:22" s="1" customFormat="1" ht="19.5" customHeight="1" x14ac:dyDescent="0.25">
      <c r="A43" s="706"/>
      <c r="B43" s="22" t="s">
        <v>71</v>
      </c>
      <c r="C43" s="23">
        <v>2023</v>
      </c>
      <c r="D43" s="23">
        <v>2025</v>
      </c>
      <c r="E43" s="5">
        <v>29.58868</v>
      </c>
      <c r="F43" s="5">
        <f t="shared" si="0"/>
        <v>29.58868</v>
      </c>
      <c r="G43" s="5">
        <v>4.4108499999999999</v>
      </c>
      <c r="H43" s="5">
        <v>25.17783</v>
      </c>
      <c r="I43" s="5" t="s">
        <v>296</v>
      </c>
      <c r="J43" s="5" t="s">
        <v>296</v>
      </c>
      <c r="K43" s="5" t="s">
        <v>296</v>
      </c>
      <c r="L43" s="5">
        <f t="shared" si="1"/>
        <v>29.588679999999997</v>
      </c>
      <c r="M43" s="5">
        <v>0</v>
      </c>
      <c r="N43" s="5">
        <v>0</v>
      </c>
      <c r="O43" s="5">
        <v>0</v>
      </c>
      <c r="P43" s="5">
        <v>0</v>
      </c>
      <c r="Q43" s="5">
        <v>4.4108499999999999</v>
      </c>
      <c r="R43" s="5">
        <v>12.58892</v>
      </c>
      <c r="S43" s="5">
        <v>12.58891</v>
      </c>
      <c r="T43" s="5">
        <f t="shared" ref="T43:T48" si="2">SUM(M43:S43)</f>
        <v>29.588679999999997</v>
      </c>
      <c r="U43" s="9">
        <v>0</v>
      </c>
      <c r="V43" s="303"/>
    </row>
    <row r="44" spans="1:22" s="1" customFormat="1" ht="19.5" customHeight="1" x14ac:dyDescent="0.25">
      <c r="A44" s="706"/>
      <c r="B44" s="22" t="s">
        <v>72</v>
      </c>
      <c r="C44" s="23">
        <v>2023</v>
      </c>
      <c r="D44" s="23">
        <v>2025</v>
      </c>
      <c r="E44" s="5">
        <v>20.32245</v>
      </c>
      <c r="F44" s="5">
        <f t="shared" si="0"/>
        <v>20.32245</v>
      </c>
      <c r="G44" s="5">
        <v>4.7960500000000001</v>
      </c>
      <c r="H44" s="5">
        <v>15.526400000000001</v>
      </c>
      <c r="I44" s="5" t="s">
        <v>296</v>
      </c>
      <c r="J44" s="5" t="s">
        <v>296</v>
      </c>
      <c r="K44" s="5" t="s">
        <v>296</v>
      </c>
      <c r="L44" s="5">
        <f t="shared" si="1"/>
        <v>20.32245</v>
      </c>
      <c r="M44" s="5">
        <v>0</v>
      </c>
      <c r="N44" s="5">
        <v>0</v>
      </c>
      <c r="O44" s="5">
        <v>0</v>
      </c>
      <c r="P44" s="5">
        <v>0</v>
      </c>
      <c r="Q44" s="5">
        <v>4.7960500000000001</v>
      </c>
      <c r="R44" s="5">
        <v>7.7632000000000003</v>
      </c>
      <c r="S44" s="5">
        <v>7.7632000000000003</v>
      </c>
      <c r="T44" s="5">
        <f t="shared" si="2"/>
        <v>20.32245</v>
      </c>
      <c r="U44" s="9">
        <v>0</v>
      </c>
      <c r="V44" s="303"/>
    </row>
    <row r="45" spans="1:22" s="1" customFormat="1" ht="19.5" customHeight="1" x14ac:dyDescent="0.25">
      <c r="A45" s="706"/>
      <c r="B45" s="22" t="s">
        <v>73</v>
      </c>
      <c r="C45" s="23">
        <v>2023</v>
      </c>
      <c r="D45" s="23">
        <v>2023</v>
      </c>
      <c r="E45" s="5">
        <v>3.7021600000000001</v>
      </c>
      <c r="F45" s="5">
        <f t="shared" si="0"/>
        <v>3.7021600000000001</v>
      </c>
      <c r="G45" s="5">
        <v>3.7021600000000001</v>
      </c>
      <c r="H45" s="5">
        <v>0</v>
      </c>
      <c r="I45" s="5" t="s">
        <v>296</v>
      </c>
      <c r="J45" s="5" t="s">
        <v>296</v>
      </c>
      <c r="K45" s="5" t="s">
        <v>296</v>
      </c>
      <c r="L45" s="5">
        <f t="shared" si="1"/>
        <v>3.7021600000000001</v>
      </c>
      <c r="M45" s="5">
        <v>0</v>
      </c>
      <c r="N45" s="5">
        <v>0</v>
      </c>
      <c r="O45" s="5">
        <v>0</v>
      </c>
      <c r="P45" s="5">
        <v>0</v>
      </c>
      <c r="Q45" s="5">
        <v>3.7021600000000001</v>
      </c>
      <c r="R45" s="5">
        <v>0</v>
      </c>
      <c r="S45" s="5">
        <v>0</v>
      </c>
      <c r="T45" s="5">
        <f t="shared" si="2"/>
        <v>3.7021600000000001</v>
      </c>
      <c r="U45" s="9">
        <v>0</v>
      </c>
      <c r="V45" s="303"/>
    </row>
    <row r="46" spans="1:22" s="1" customFormat="1" ht="19.5" customHeight="1" x14ac:dyDescent="0.25">
      <c r="A46" s="706"/>
      <c r="B46" s="22" t="s">
        <v>74</v>
      </c>
      <c r="C46" s="23">
        <v>2023</v>
      </c>
      <c r="D46" s="23">
        <v>2023</v>
      </c>
      <c r="E46" s="5">
        <v>3.8721299999999998</v>
      </c>
      <c r="F46" s="5">
        <f t="shared" si="0"/>
        <v>3.8721299999999998</v>
      </c>
      <c r="G46" s="5">
        <v>3.8721299999999998</v>
      </c>
      <c r="H46" s="5">
        <v>0</v>
      </c>
      <c r="I46" s="5" t="s">
        <v>296</v>
      </c>
      <c r="J46" s="5" t="s">
        <v>296</v>
      </c>
      <c r="K46" s="5" t="s">
        <v>296</v>
      </c>
      <c r="L46" s="5">
        <f t="shared" si="1"/>
        <v>3.8721299999999998</v>
      </c>
      <c r="M46" s="5">
        <v>0</v>
      </c>
      <c r="N46" s="5">
        <v>0</v>
      </c>
      <c r="O46" s="5">
        <v>0</v>
      </c>
      <c r="P46" s="5">
        <v>0</v>
      </c>
      <c r="Q46" s="5">
        <v>3.8721299999999998</v>
      </c>
      <c r="R46" s="5">
        <v>0</v>
      </c>
      <c r="S46" s="5">
        <v>0</v>
      </c>
      <c r="T46" s="5">
        <f t="shared" si="2"/>
        <v>3.8721299999999998</v>
      </c>
      <c r="U46" s="9">
        <v>0</v>
      </c>
      <c r="V46" s="303"/>
    </row>
    <row r="47" spans="1:22" s="1" customFormat="1" ht="19.5" customHeight="1" x14ac:dyDescent="0.25">
      <c r="A47" s="706"/>
      <c r="B47" s="22" t="s">
        <v>75</v>
      </c>
      <c r="C47" s="23">
        <v>2023</v>
      </c>
      <c r="D47" s="23">
        <v>2023</v>
      </c>
      <c r="E47" s="5">
        <v>3.5340400000000001</v>
      </c>
      <c r="F47" s="5">
        <f t="shared" si="0"/>
        <v>3.5340400000000001</v>
      </c>
      <c r="G47" s="5">
        <v>3.5340400000000001</v>
      </c>
      <c r="H47" s="5">
        <v>0</v>
      </c>
      <c r="I47" s="5" t="s">
        <v>296</v>
      </c>
      <c r="J47" s="5" t="s">
        <v>296</v>
      </c>
      <c r="K47" s="5" t="s">
        <v>296</v>
      </c>
      <c r="L47" s="5">
        <f t="shared" si="1"/>
        <v>3.5340400000000001</v>
      </c>
      <c r="M47" s="5">
        <v>0</v>
      </c>
      <c r="N47" s="5">
        <v>0</v>
      </c>
      <c r="O47" s="5">
        <v>0</v>
      </c>
      <c r="P47" s="5">
        <v>0</v>
      </c>
      <c r="Q47" s="5">
        <v>3.5340400000000001</v>
      </c>
      <c r="R47" s="5">
        <v>0</v>
      </c>
      <c r="S47" s="5">
        <v>0</v>
      </c>
      <c r="T47" s="5">
        <f t="shared" si="2"/>
        <v>3.5340400000000001</v>
      </c>
      <c r="U47" s="9">
        <v>0</v>
      </c>
      <c r="V47" s="303"/>
    </row>
    <row r="48" spans="1:22" s="1" customFormat="1" ht="19.5" customHeight="1" x14ac:dyDescent="0.25">
      <c r="A48" s="706"/>
      <c r="B48" s="22" t="s">
        <v>131</v>
      </c>
      <c r="C48" s="23">
        <v>2023</v>
      </c>
      <c r="D48" s="23">
        <v>2023</v>
      </c>
      <c r="E48" s="5">
        <v>5.1384600000000002</v>
      </c>
      <c r="F48" s="5">
        <f t="shared" si="0"/>
        <v>5.1384600000000002</v>
      </c>
      <c r="G48" s="5">
        <v>5.1384600000000002</v>
      </c>
      <c r="H48" s="5">
        <v>0</v>
      </c>
      <c r="I48" s="5" t="s">
        <v>296</v>
      </c>
      <c r="J48" s="5" t="s">
        <v>296</v>
      </c>
      <c r="K48" s="5" t="s">
        <v>296</v>
      </c>
      <c r="L48" s="5">
        <f t="shared" si="1"/>
        <v>5.1384600000000002</v>
      </c>
      <c r="M48" s="5">
        <v>0</v>
      </c>
      <c r="N48" s="5">
        <v>0</v>
      </c>
      <c r="O48" s="5">
        <v>0</v>
      </c>
      <c r="P48" s="5">
        <v>0</v>
      </c>
      <c r="Q48" s="5">
        <v>5.1384600000000002</v>
      </c>
      <c r="R48" s="5">
        <v>0</v>
      </c>
      <c r="S48" s="5">
        <v>0</v>
      </c>
      <c r="T48" s="5">
        <f t="shared" si="2"/>
        <v>5.1384600000000002</v>
      </c>
      <c r="U48" s="9">
        <v>0</v>
      </c>
      <c r="V48" s="303"/>
    </row>
    <row r="49" spans="1:22" s="1" customFormat="1" ht="15.75" customHeight="1" x14ac:dyDescent="0.25">
      <c r="A49" s="494" t="s">
        <v>163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311"/>
      <c r="V49" s="303"/>
    </row>
    <row r="50" spans="1:22" s="1" customFormat="1" ht="19.5" customHeight="1" x14ac:dyDescent="0.25">
      <c r="A50" s="705"/>
      <c r="B50" s="22" t="s">
        <v>76</v>
      </c>
      <c r="C50" s="23">
        <v>2023</v>
      </c>
      <c r="D50" s="23">
        <v>2023</v>
      </c>
      <c r="E50" s="5">
        <v>5.19611</v>
      </c>
      <c r="F50" s="5">
        <f t="shared" si="0"/>
        <v>5.19611</v>
      </c>
      <c r="G50" s="5">
        <v>5.19611</v>
      </c>
      <c r="H50" s="5">
        <v>0</v>
      </c>
      <c r="I50" s="5" t="s">
        <v>296</v>
      </c>
      <c r="J50" s="5" t="s">
        <v>296</v>
      </c>
      <c r="K50" s="5" t="s">
        <v>296</v>
      </c>
      <c r="L50" s="5">
        <f t="shared" si="1"/>
        <v>5.1961200000000005</v>
      </c>
      <c r="M50" s="5">
        <v>0</v>
      </c>
      <c r="N50" s="5">
        <v>0</v>
      </c>
      <c r="O50" s="5">
        <v>0</v>
      </c>
      <c r="P50" s="5">
        <v>0</v>
      </c>
      <c r="Q50" s="5">
        <v>0.65</v>
      </c>
      <c r="R50" s="5">
        <v>2.2730600000000001</v>
      </c>
      <c r="S50" s="5">
        <v>2.2730600000000001</v>
      </c>
      <c r="T50" s="5">
        <f>SUM(M50:S50)</f>
        <v>5.1961200000000005</v>
      </c>
      <c r="U50" s="9">
        <v>0</v>
      </c>
      <c r="V50" s="303"/>
    </row>
    <row r="51" spans="1:22" s="1" customFormat="1" ht="19.5" customHeight="1" x14ac:dyDescent="0.25">
      <c r="A51" s="705"/>
      <c r="B51" s="22" t="s">
        <v>77</v>
      </c>
      <c r="C51" s="23">
        <v>2023</v>
      </c>
      <c r="D51" s="23">
        <v>2024</v>
      </c>
      <c r="E51" s="5">
        <v>6.3138699999999996</v>
      </c>
      <c r="F51" s="5">
        <f t="shared" si="0"/>
        <v>6.3138699999999996</v>
      </c>
      <c r="G51" s="5">
        <v>6.3138699999999996</v>
      </c>
      <c r="H51" s="5">
        <v>0</v>
      </c>
      <c r="I51" s="5" t="s">
        <v>296</v>
      </c>
      <c r="J51" s="5" t="s">
        <v>296</v>
      </c>
      <c r="K51" s="5" t="s">
        <v>296</v>
      </c>
      <c r="L51" s="5">
        <f t="shared" si="1"/>
        <v>6.3138799999999993</v>
      </c>
      <c r="M51" s="5">
        <v>0</v>
      </c>
      <c r="N51" s="5">
        <v>0</v>
      </c>
      <c r="O51" s="5">
        <v>0</v>
      </c>
      <c r="P51" s="5">
        <v>0</v>
      </c>
      <c r="Q51" s="5">
        <v>0.65</v>
      </c>
      <c r="R51" s="5">
        <v>2.8319399999999999</v>
      </c>
      <c r="S51" s="5">
        <v>2.8319399999999999</v>
      </c>
      <c r="T51" s="5">
        <f>SUM(M51:S51)</f>
        <v>6.3138799999999993</v>
      </c>
      <c r="U51" s="9">
        <v>0</v>
      </c>
      <c r="V51" s="303"/>
    </row>
    <row r="52" spans="1:22" s="28" customFormat="1" ht="18" customHeight="1" x14ac:dyDescent="0.25">
      <c r="A52" s="704" t="s">
        <v>26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310"/>
      <c r="V52" s="310"/>
    </row>
    <row r="53" spans="1:22" s="1" customFormat="1" ht="15.75" customHeight="1" x14ac:dyDescent="0.25">
      <c r="A53" s="494" t="s">
        <v>164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311"/>
      <c r="V53" s="303"/>
    </row>
    <row r="54" spans="1:22" s="1" customFormat="1" ht="33.75" customHeight="1" x14ac:dyDescent="0.25">
      <c r="A54" s="705"/>
      <c r="B54" s="22" t="s">
        <v>86</v>
      </c>
      <c r="C54" s="21">
        <v>2017</v>
      </c>
      <c r="D54" s="21" t="s">
        <v>78</v>
      </c>
      <c r="E54" s="5">
        <v>1083.165</v>
      </c>
      <c r="F54" s="5">
        <f t="shared" si="0"/>
        <v>793.83299999999997</v>
      </c>
      <c r="G54" s="5">
        <v>0</v>
      </c>
      <c r="H54" s="5">
        <v>793.83299999999997</v>
      </c>
      <c r="I54" s="5" t="s">
        <v>296</v>
      </c>
      <c r="J54" s="5" t="s">
        <v>296</v>
      </c>
      <c r="K54" s="5" t="s">
        <v>296</v>
      </c>
      <c r="L54" s="5">
        <f t="shared" si="1"/>
        <v>0</v>
      </c>
      <c r="M54" s="5">
        <v>560.86031000000003</v>
      </c>
      <c r="N54" s="5">
        <v>232.97290999999998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ref="T54:T60" si="3">SUM(M54:S54)</f>
        <v>793.83321999999998</v>
      </c>
      <c r="U54" s="9">
        <v>0</v>
      </c>
      <c r="V54" s="303" t="s">
        <v>989</v>
      </c>
    </row>
    <row r="55" spans="1:22" s="1" customFormat="1" ht="19.5" customHeight="1" x14ac:dyDescent="0.25">
      <c r="A55" s="705"/>
      <c r="B55" s="22" t="s">
        <v>89</v>
      </c>
      <c r="C55" s="21" t="s">
        <v>78</v>
      </c>
      <c r="D55" s="21" t="s">
        <v>79</v>
      </c>
      <c r="E55" s="5">
        <v>303.57499999999999</v>
      </c>
      <c r="F55" s="5">
        <f t="shared" si="0"/>
        <v>298.35701999999998</v>
      </c>
      <c r="G55" s="5">
        <v>4.9462599999999997</v>
      </c>
      <c r="H55" s="5">
        <v>293.41075999999998</v>
      </c>
      <c r="I55" s="5" t="s">
        <v>296</v>
      </c>
      <c r="J55" s="5" t="s">
        <v>296</v>
      </c>
      <c r="K55" s="5" t="s">
        <v>296</v>
      </c>
      <c r="L55" s="5">
        <v>130.035</v>
      </c>
      <c r="M55" s="5">
        <v>0</v>
      </c>
      <c r="N55" s="5">
        <v>0</v>
      </c>
      <c r="O55" s="5">
        <v>0</v>
      </c>
      <c r="P55" s="5">
        <v>74</v>
      </c>
      <c r="Q55" s="5">
        <v>89.944000000000003</v>
      </c>
      <c r="R55" s="5">
        <v>67.206860000000006</v>
      </c>
      <c r="S55" s="5">
        <v>67.206860000000006</v>
      </c>
      <c r="T55" s="5">
        <f t="shared" si="3"/>
        <v>298.35772000000003</v>
      </c>
      <c r="U55" s="9">
        <v>0</v>
      </c>
      <c r="V55" s="303"/>
    </row>
    <row r="56" spans="1:22" s="1" customFormat="1" ht="19.5" customHeight="1" x14ac:dyDescent="0.25">
      <c r="A56" s="705"/>
      <c r="B56" s="22" t="s">
        <v>87</v>
      </c>
      <c r="C56" s="21" t="s">
        <v>80</v>
      </c>
      <c r="D56" s="21" t="s">
        <v>81</v>
      </c>
      <c r="E56" s="5">
        <v>367.79300000000001</v>
      </c>
      <c r="F56" s="5">
        <f t="shared" si="0"/>
        <v>241.95932000000002</v>
      </c>
      <c r="G56" s="5">
        <v>31.54364</v>
      </c>
      <c r="H56" s="5">
        <v>210.41568000000001</v>
      </c>
      <c r="I56" s="5" t="s">
        <v>296</v>
      </c>
      <c r="J56" s="5" t="s">
        <v>296</v>
      </c>
      <c r="K56" s="5" t="s">
        <v>296</v>
      </c>
      <c r="L56" s="5">
        <v>320.834</v>
      </c>
      <c r="M56" s="5">
        <v>16.268999999999998</v>
      </c>
      <c r="N56" s="5">
        <v>13.77323</v>
      </c>
      <c r="O56" s="5">
        <v>12.942970000000001</v>
      </c>
      <c r="P56" s="5">
        <v>90</v>
      </c>
      <c r="Q56" s="5">
        <v>8.9741099999999996</v>
      </c>
      <c r="R56" s="5">
        <v>50</v>
      </c>
      <c r="S56" s="5">
        <v>50</v>
      </c>
      <c r="T56" s="5">
        <f t="shared" si="3"/>
        <v>241.95930999999999</v>
      </c>
      <c r="U56" s="9">
        <v>0</v>
      </c>
      <c r="V56" s="303"/>
    </row>
    <row r="57" spans="1:22" s="1" customFormat="1" ht="19.5" customHeight="1" x14ac:dyDescent="0.25">
      <c r="A57" s="705"/>
      <c r="B57" s="22" t="s">
        <v>88</v>
      </c>
      <c r="C57" s="21" t="s">
        <v>82</v>
      </c>
      <c r="D57" s="21" t="s">
        <v>82</v>
      </c>
      <c r="E57" s="5">
        <v>8.2159999999999993</v>
      </c>
      <c r="F57" s="5">
        <f t="shared" si="0"/>
        <v>8.2158999999999995</v>
      </c>
      <c r="G57" s="5">
        <v>1.5194300000000001</v>
      </c>
      <c r="H57" s="5">
        <v>6.6964699999999997</v>
      </c>
      <c r="I57" s="5" t="s">
        <v>296</v>
      </c>
      <c r="J57" s="5" t="s">
        <v>296</v>
      </c>
      <c r="K57" s="5" t="s">
        <v>296</v>
      </c>
      <c r="L57" s="5">
        <f t="shared" si="1"/>
        <v>8.2158999999999995</v>
      </c>
      <c r="M57" s="5">
        <v>0</v>
      </c>
      <c r="N57" s="5">
        <v>0</v>
      </c>
      <c r="O57" s="5">
        <v>0</v>
      </c>
      <c r="P57" s="5">
        <v>8.2158999999999995</v>
      </c>
      <c r="Q57" s="5">
        <v>0</v>
      </c>
      <c r="R57" s="5">
        <v>0</v>
      </c>
      <c r="S57" s="5">
        <v>0</v>
      </c>
      <c r="T57" s="5">
        <f t="shared" si="3"/>
        <v>8.2158999999999995</v>
      </c>
      <c r="U57" s="9">
        <v>0</v>
      </c>
      <c r="V57" s="303"/>
    </row>
    <row r="58" spans="1:22" s="1" customFormat="1" ht="51" customHeight="1" x14ac:dyDescent="0.25">
      <c r="A58" s="705"/>
      <c r="B58" s="22" t="s">
        <v>83</v>
      </c>
      <c r="C58" s="21" t="s">
        <v>82</v>
      </c>
      <c r="D58" s="21" t="s">
        <v>82</v>
      </c>
      <c r="E58" s="5">
        <v>40</v>
      </c>
      <c r="F58" s="5">
        <f t="shared" si="0"/>
        <v>40</v>
      </c>
      <c r="G58" s="5">
        <v>40</v>
      </c>
      <c r="H58" s="5">
        <v>0</v>
      </c>
      <c r="I58" s="5" t="s">
        <v>296</v>
      </c>
      <c r="J58" s="5" t="s">
        <v>296</v>
      </c>
      <c r="K58" s="5" t="s">
        <v>296</v>
      </c>
      <c r="L58" s="5">
        <f t="shared" si="1"/>
        <v>40</v>
      </c>
      <c r="M58" s="5">
        <v>0</v>
      </c>
      <c r="N58" s="5">
        <v>0</v>
      </c>
      <c r="O58" s="5">
        <v>0</v>
      </c>
      <c r="P58" s="5">
        <v>0</v>
      </c>
      <c r="Q58" s="5">
        <v>40</v>
      </c>
      <c r="R58" s="5">
        <v>0</v>
      </c>
      <c r="S58" s="5">
        <v>0</v>
      </c>
      <c r="T58" s="5">
        <f t="shared" si="3"/>
        <v>40</v>
      </c>
      <c r="U58" s="9">
        <v>0</v>
      </c>
      <c r="V58" s="303"/>
    </row>
    <row r="59" spans="1:22" s="1" customFormat="1" ht="48" customHeight="1" x14ac:dyDescent="0.25">
      <c r="A59" s="705"/>
      <c r="B59" s="22" t="s">
        <v>85</v>
      </c>
      <c r="C59" s="21" t="s">
        <v>79</v>
      </c>
      <c r="D59" s="21" t="s">
        <v>82</v>
      </c>
      <c r="E59" s="5">
        <v>417.59899999999999</v>
      </c>
      <c r="F59" s="5">
        <f t="shared" si="0"/>
        <v>417.59899999999999</v>
      </c>
      <c r="G59" s="5">
        <v>0</v>
      </c>
      <c r="H59" s="5">
        <v>417.59899999999999</v>
      </c>
      <c r="I59" s="5" t="s">
        <v>296</v>
      </c>
      <c r="J59" s="5" t="s">
        <v>296</v>
      </c>
      <c r="K59" s="5" t="s">
        <v>296</v>
      </c>
      <c r="L59" s="5">
        <v>317.60000000000002</v>
      </c>
      <c r="M59" s="5">
        <v>0</v>
      </c>
      <c r="N59" s="5">
        <v>0</v>
      </c>
      <c r="O59" s="5">
        <v>0</v>
      </c>
      <c r="P59" s="5">
        <v>0.1</v>
      </c>
      <c r="Q59" s="5">
        <v>85.242699999999999</v>
      </c>
      <c r="R59" s="5">
        <v>50</v>
      </c>
      <c r="S59" s="5">
        <v>50</v>
      </c>
      <c r="T59" s="5">
        <f t="shared" si="3"/>
        <v>185.34269999999998</v>
      </c>
      <c r="U59" s="9">
        <v>1476.57</v>
      </c>
      <c r="V59" s="303"/>
    </row>
    <row r="60" spans="1:22" s="1" customFormat="1" ht="19.5" customHeight="1" x14ac:dyDescent="0.25">
      <c r="A60" s="705"/>
      <c r="B60" s="22" t="s">
        <v>84</v>
      </c>
      <c r="C60" s="21" t="s">
        <v>82</v>
      </c>
      <c r="D60" s="21" t="s">
        <v>82</v>
      </c>
      <c r="E60" s="5">
        <v>1.661</v>
      </c>
      <c r="F60" s="5">
        <f t="shared" si="0"/>
        <v>1.661</v>
      </c>
      <c r="G60" s="5">
        <v>1.661</v>
      </c>
      <c r="H60" s="5">
        <v>0</v>
      </c>
      <c r="I60" s="5" t="s">
        <v>296</v>
      </c>
      <c r="J60" s="5" t="s">
        <v>296</v>
      </c>
      <c r="K60" s="5" t="s">
        <v>296</v>
      </c>
      <c r="L60" s="5">
        <f t="shared" si="1"/>
        <v>1.6612899999999999</v>
      </c>
      <c r="M60" s="5">
        <v>0</v>
      </c>
      <c r="N60" s="5">
        <v>0</v>
      </c>
      <c r="O60" s="5">
        <v>0</v>
      </c>
      <c r="P60" s="5">
        <v>0</v>
      </c>
      <c r="Q60" s="5">
        <v>1.6612899999999999</v>
      </c>
      <c r="R60" s="5">
        <v>0</v>
      </c>
      <c r="S60" s="5">
        <v>0</v>
      </c>
      <c r="T60" s="5">
        <f t="shared" si="3"/>
        <v>1.6612899999999999</v>
      </c>
      <c r="U60" s="9">
        <v>0</v>
      </c>
      <c r="V60" s="303"/>
    </row>
    <row r="61" spans="1:22" s="1" customFormat="1" ht="15.75" customHeight="1" x14ac:dyDescent="0.25">
      <c r="A61" s="494" t="s">
        <v>165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311"/>
      <c r="V61" s="303"/>
    </row>
    <row r="62" spans="1:22" s="1" customFormat="1" ht="19.5" customHeight="1" x14ac:dyDescent="0.25">
      <c r="A62" s="706"/>
      <c r="B62" s="22" t="s">
        <v>90</v>
      </c>
      <c r="C62" s="23">
        <v>2023</v>
      </c>
      <c r="D62" s="23">
        <v>2025</v>
      </c>
      <c r="E62" s="5">
        <v>29.69041</v>
      </c>
      <c r="F62" s="5">
        <f t="shared" si="0"/>
        <v>29.69041</v>
      </c>
      <c r="G62" s="5">
        <v>0</v>
      </c>
      <c r="H62" s="5">
        <v>29.69041</v>
      </c>
      <c r="I62" s="5" t="s">
        <v>296</v>
      </c>
      <c r="J62" s="5" t="s">
        <v>296</v>
      </c>
      <c r="K62" s="5" t="s">
        <v>296</v>
      </c>
      <c r="L62" s="5">
        <f t="shared" si="1"/>
        <v>29.69041</v>
      </c>
      <c r="M62" s="5">
        <v>0</v>
      </c>
      <c r="N62" s="5">
        <v>0</v>
      </c>
      <c r="O62" s="5">
        <v>0</v>
      </c>
      <c r="P62" s="5">
        <v>0</v>
      </c>
      <c r="Q62" s="5">
        <v>9.8968000000000007</v>
      </c>
      <c r="R62" s="5">
        <v>9.8968000000000007</v>
      </c>
      <c r="S62" s="5">
        <v>9.8968100000000003</v>
      </c>
      <c r="T62" s="5">
        <f>SUM(M62:S62)</f>
        <v>29.69041</v>
      </c>
      <c r="U62" s="9">
        <v>0</v>
      </c>
      <c r="V62" s="303"/>
    </row>
    <row r="63" spans="1:22" s="1" customFormat="1" ht="19.5" customHeight="1" x14ac:dyDescent="0.25">
      <c r="A63" s="706"/>
      <c r="B63" s="22" t="s">
        <v>94</v>
      </c>
      <c r="C63" s="23">
        <v>2023</v>
      </c>
      <c r="D63" s="23">
        <v>2025</v>
      </c>
      <c r="E63" s="5">
        <v>19.44285</v>
      </c>
      <c r="F63" s="5">
        <f t="shared" si="0"/>
        <v>19.44285</v>
      </c>
      <c r="G63" s="5">
        <v>4.4184299999999999</v>
      </c>
      <c r="H63" s="5">
        <v>15.024419999999999</v>
      </c>
      <c r="I63" s="5" t="s">
        <v>296</v>
      </c>
      <c r="J63" s="5" t="s">
        <v>296</v>
      </c>
      <c r="K63" s="5" t="s">
        <v>296</v>
      </c>
      <c r="L63" s="5">
        <f t="shared" si="1"/>
        <v>19.44285</v>
      </c>
      <c r="M63" s="5">
        <v>0</v>
      </c>
      <c r="N63" s="5">
        <v>0</v>
      </c>
      <c r="O63" s="5">
        <v>0</v>
      </c>
      <c r="P63" s="5">
        <v>0</v>
      </c>
      <c r="Q63" s="5">
        <v>9.4184300000000007</v>
      </c>
      <c r="R63" s="5">
        <v>5.0122099999999996</v>
      </c>
      <c r="S63" s="5">
        <v>5.0122099999999996</v>
      </c>
      <c r="T63" s="5">
        <f>SUM(M63:S63)</f>
        <v>19.44285</v>
      </c>
      <c r="U63" s="9">
        <v>0</v>
      </c>
      <c r="V63" s="303"/>
    </row>
    <row r="64" spans="1:22" s="1" customFormat="1" ht="19.5" customHeight="1" x14ac:dyDescent="0.25">
      <c r="A64" s="706"/>
      <c r="B64" s="22" t="s">
        <v>92</v>
      </c>
      <c r="C64" s="23">
        <v>2023</v>
      </c>
      <c r="D64" s="23">
        <v>2025</v>
      </c>
      <c r="E64" s="5">
        <v>12.9619</v>
      </c>
      <c r="F64" s="5">
        <f t="shared" si="0"/>
        <v>12.9619</v>
      </c>
      <c r="G64" s="5">
        <v>2.9456199999999999</v>
      </c>
      <c r="H64" s="5">
        <v>10.01628</v>
      </c>
      <c r="I64" s="5" t="s">
        <v>296</v>
      </c>
      <c r="J64" s="5" t="s">
        <v>296</v>
      </c>
      <c r="K64" s="5" t="s">
        <v>296</v>
      </c>
      <c r="L64" s="5">
        <f t="shared" si="1"/>
        <v>12.9619</v>
      </c>
      <c r="M64" s="5">
        <v>0</v>
      </c>
      <c r="N64" s="5">
        <v>0</v>
      </c>
      <c r="O64" s="5">
        <v>0</v>
      </c>
      <c r="P64" s="5">
        <v>0</v>
      </c>
      <c r="Q64" s="5">
        <v>6.3177099999999999</v>
      </c>
      <c r="R64" s="5">
        <v>3.37209</v>
      </c>
      <c r="S64" s="5">
        <v>3.2721</v>
      </c>
      <c r="T64" s="5">
        <f>SUM(M64:S64)</f>
        <v>12.9619</v>
      </c>
      <c r="U64" s="9">
        <v>0</v>
      </c>
      <c r="V64" s="303"/>
    </row>
    <row r="65" spans="1:22" s="1" customFormat="1" ht="19.5" customHeight="1" x14ac:dyDescent="0.25">
      <c r="A65" s="706"/>
      <c r="B65" s="22" t="s">
        <v>93</v>
      </c>
      <c r="C65" s="23">
        <v>2023</v>
      </c>
      <c r="D65" s="23">
        <v>2025</v>
      </c>
      <c r="E65" s="5">
        <v>6.48095</v>
      </c>
      <c r="F65" s="5">
        <f t="shared" si="0"/>
        <v>6.48095</v>
      </c>
      <c r="G65" s="5">
        <v>1.47281</v>
      </c>
      <c r="H65" s="5">
        <v>5.00814</v>
      </c>
      <c r="I65" s="5" t="s">
        <v>296</v>
      </c>
      <c r="J65" s="5" t="s">
        <v>296</v>
      </c>
      <c r="K65" s="5" t="s">
        <v>296</v>
      </c>
      <c r="L65" s="5">
        <f t="shared" si="1"/>
        <v>6.48095</v>
      </c>
      <c r="M65" s="5">
        <v>0</v>
      </c>
      <c r="N65" s="5">
        <v>0</v>
      </c>
      <c r="O65" s="5">
        <v>0</v>
      </c>
      <c r="P65" s="5">
        <v>0</v>
      </c>
      <c r="Q65" s="5">
        <v>3.1421899999999998</v>
      </c>
      <c r="R65" s="5">
        <v>1.6693800000000001</v>
      </c>
      <c r="S65" s="5">
        <v>1.6693800000000001</v>
      </c>
      <c r="T65" s="5">
        <f>SUM(M65:S65)</f>
        <v>6.48095</v>
      </c>
      <c r="U65" s="9">
        <v>0</v>
      </c>
      <c r="V65" s="303"/>
    </row>
    <row r="66" spans="1:22" s="1" customFormat="1" ht="19.5" customHeight="1" x14ac:dyDescent="0.25">
      <c r="A66" s="706"/>
      <c r="B66" s="22" t="s">
        <v>91</v>
      </c>
      <c r="C66" s="23">
        <v>2023</v>
      </c>
      <c r="D66" s="23">
        <v>2025</v>
      </c>
      <c r="E66" s="5">
        <v>19.294509999999999</v>
      </c>
      <c r="F66" s="5">
        <f t="shared" si="0"/>
        <v>19.294509999999999</v>
      </c>
      <c r="G66" s="5">
        <v>0</v>
      </c>
      <c r="H66" s="5">
        <v>19.294509999999999</v>
      </c>
      <c r="I66" s="5" t="s">
        <v>296</v>
      </c>
      <c r="J66" s="5" t="s">
        <v>296</v>
      </c>
      <c r="K66" s="5" t="s">
        <v>296</v>
      </c>
      <c r="L66" s="5">
        <f t="shared" si="1"/>
        <v>19.294509999999999</v>
      </c>
      <c r="M66" s="5">
        <v>0</v>
      </c>
      <c r="N66" s="5">
        <v>0</v>
      </c>
      <c r="O66" s="5">
        <v>0</v>
      </c>
      <c r="P66" s="5">
        <v>0</v>
      </c>
      <c r="Q66" s="5">
        <v>6.4314999999999998</v>
      </c>
      <c r="R66" s="5">
        <v>6.4314999999999998</v>
      </c>
      <c r="S66" s="5">
        <v>6.4315100000000003</v>
      </c>
      <c r="T66" s="5">
        <f>SUM(M66:S66)</f>
        <v>19.294509999999999</v>
      </c>
      <c r="U66" s="9">
        <v>0</v>
      </c>
      <c r="V66" s="303"/>
    </row>
    <row r="67" spans="1:22" s="1" customFormat="1" ht="15.75" customHeight="1" x14ac:dyDescent="0.25">
      <c r="A67" s="494" t="s">
        <v>166</v>
      </c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311"/>
      <c r="V67" s="303"/>
    </row>
    <row r="68" spans="1:22" s="1" customFormat="1" ht="19.5" customHeight="1" x14ac:dyDescent="0.25">
      <c r="A68" s="705"/>
      <c r="B68" s="22" t="s">
        <v>95</v>
      </c>
      <c r="C68" s="23">
        <v>2023</v>
      </c>
      <c r="D68" s="23">
        <v>2023</v>
      </c>
      <c r="E68" s="5">
        <v>31.716370000000001</v>
      </c>
      <c r="F68" s="5">
        <f t="shared" si="0"/>
        <v>31.716369999999998</v>
      </c>
      <c r="G68" s="5">
        <v>1.9350000000000001</v>
      </c>
      <c r="H68" s="5">
        <v>29.781369999999999</v>
      </c>
      <c r="I68" s="5" t="s">
        <v>296</v>
      </c>
      <c r="J68" s="5" t="s">
        <v>296</v>
      </c>
      <c r="K68" s="5" t="s">
        <v>296</v>
      </c>
      <c r="L68" s="5">
        <f t="shared" si="1"/>
        <v>31.716370000000001</v>
      </c>
      <c r="M68" s="5">
        <v>0</v>
      </c>
      <c r="N68" s="5">
        <v>0</v>
      </c>
      <c r="O68" s="5">
        <v>0</v>
      </c>
      <c r="P68" s="5">
        <v>0</v>
      </c>
      <c r="Q68" s="5">
        <v>31.716370000000001</v>
      </c>
      <c r="R68" s="5">
        <v>0</v>
      </c>
      <c r="S68" s="5">
        <v>0</v>
      </c>
      <c r="T68" s="5">
        <f>SUM(M68:S68)</f>
        <v>31.716370000000001</v>
      </c>
      <c r="U68" s="9"/>
      <c r="V68" s="303"/>
    </row>
    <row r="69" spans="1:22" s="1" customFormat="1" ht="57.75" customHeight="1" x14ac:dyDescent="0.25">
      <c r="A69" s="705"/>
      <c r="B69" s="22" t="s">
        <v>96</v>
      </c>
      <c r="C69" s="23">
        <v>2023</v>
      </c>
      <c r="D69" s="23">
        <v>2025</v>
      </c>
      <c r="E69" s="5">
        <v>43.993279999999999</v>
      </c>
      <c r="F69" s="5">
        <f t="shared" si="0"/>
        <v>43.993279999999999</v>
      </c>
      <c r="G69" s="5">
        <v>3.6932800000000001</v>
      </c>
      <c r="H69" s="5">
        <v>40.299999999999997</v>
      </c>
      <c r="I69" s="5" t="s">
        <v>296</v>
      </c>
      <c r="J69" s="5" t="s">
        <v>296</v>
      </c>
      <c r="K69" s="5" t="s">
        <v>296</v>
      </c>
      <c r="L69" s="5">
        <f t="shared" si="1"/>
        <v>43.993279999999999</v>
      </c>
      <c r="M69" s="5">
        <v>0</v>
      </c>
      <c r="N69" s="5">
        <v>0</v>
      </c>
      <c r="O69" s="5">
        <v>0</v>
      </c>
      <c r="P69" s="5">
        <v>0</v>
      </c>
      <c r="Q69" s="5">
        <v>3.6932800000000001</v>
      </c>
      <c r="R69" s="5">
        <v>40.299999999999997</v>
      </c>
      <c r="S69" s="5">
        <v>0</v>
      </c>
      <c r="T69" s="5">
        <f>SUM(M69:S69)</f>
        <v>43.993279999999999</v>
      </c>
      <c r="U69" s="9">
        <v>27.45</v>
      </c>
      <c r="V69" s="303"/>
    </row>
    <row r="70" spans="1:22" s="1" customFormat="1" ht="15.75" customHeight="1" x14ac:dyDescent="0.25">
      <c r="A70" s="494" t="s">
        <v>167</v>
      </c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311"/>
      <c r="V70" s="303"/>
    </row>
    <row r="71" spans="1:22" s="1" customFormat="1" ht="37.5" customHeight="1" x14ac:dyDescent="0.25">
      <c r="A71" s="30"/>
      <c r="B71" s="22" t="s">
        <v>97</v>
      </c>
      <c r="C71" s="23">
        <v>2023</v>
      </c>
      <c r="D71" s="23">
        <v>2024</v>
      </c>
      <c r="E71" s="5">
        <v>1.6612899999999999</v>
      </c>
      <c r="F71" s="5">
        <f t="shared" si="0"/>
        <v>1.6612899999999999</v>
      </c>
      <c r="G71" s="5">
        <v>1.6612899999999999</v>
      </c>
      <c r="H71" s="5">
        <v>0</v>
      </c>
      <c r="I71" s="5" t="s">
        <v>296</v>
      </c>
      <c r="J71" s="5" t="s">
        <v>296</v>
      </c>
      <c r="K71" s="5" t="s">
        <v>296</v>
      </c>
      <c r="L71" s="5">
        <f t="shared" si="1"/>
        <v>1.6613000000000002</v>
      </c>
      <c r="M71" s="5">
        <v>0</v>
      </c>
      <c r="N71" s="5">
        <v>0</v>
      </c>
      <c r="O71" s="5">
        <v>0</v>
      </c>
      <c r="P71" s="5">
        <v>0</v>
      </c>
      <c r="Q71" s="5">
        <v>0.65</v>
      </c>
      <c r="R71" s="5">
        <v>0.50565000000000004</v>
      </c>
      <c r="S71" s="5">
        <v>0.50565000000000004</v>
      </c>
      <c r="T71" s="5">
        <f>SUM(M71:S71)</f>
        <v>1.6613000000000002</v>
      </c>
      <c r="U71" s="9">
        <v>0</v>
      </c>
      <c r="V71" s="303"/>
    </row>
    <row r="72" spans="1:22" s="28" customFormat="1" ht="18" customHeight="1" x14ac:dyDescent="0.25">
      <c r="A72" s="703" t="s">
        <v>28</v>
      </c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703"/>
      <c r="N72" s="703"/>
      <c r="O72" s="703"/>
      <c r="P72" s="703"/>
      <c r="Q72" s="703"/>
      <c r="R72" s="703"/>
      <c r="S72" s="703"/>
      <c r="T72" s="703"/>
      <c r="U72" s="309"/>
      <c r="V72" s="309"/>
    </row>
    <row r="73" spans="1:22" s="28" customFormat="1" ht="18" customHeight="1" x14ac:dyDescent="0.25">
      <c r="A73" s="704" t="s">
        <v>29</v>
      </c>
      <c r="B73" s="704"/>
      <c r="C73" s="704"/>
      <c r="D73" s="704"/>
      <c r="E73" s="704"/>
      <c r="F73" s="704"/>
      <c r="G73" s="704"/>
      <c r="H73" s="704"/>
      <c r="I73" s="704"/>
      <c r="J73" s="704"/>
      <c r="K73" s="704"/>
      <c r="L73" s="704"/>
      <c r="M73" s="704"/>
      <c r="N73" s="704"/>
      <c r="O73" s="704"/>
      <c r="P73" s="704"/>
      <c r="Q73" s="704"/>
      <c r="R73" s="704"/>
      <c r="S73" s="704"/>
      <c r="T73" s="704"/>
      <c r="U73" s="310"/>
      <c r="V73" s="310"/>
    </row>
    <row r="74" spans="1:22" s="1" customFormat="1" ht="15.75" customHeight="1" x14ac:dyDescent="0.25">
      <c r="A74" s="494" t="s">
        <v>170</v>
      </c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311"/>
      <c r="V74" s="303"/>
    </row>
    <row r="75" spans="1:22" s="1" customFormat="1" ht="35.25" customHeight="1" x14ac:dyDescent="0.25">
      <c r="A75" s="705"/>
      <c r="B75" s="22" t="s">
        <v>98</v>
      </c>
      <c r="C75" s="21" t="s">
        <v>80</v>
      </c>
      <c r="D75" s="21" t="s">
        <v>79</v>
      </c>
      <c r="E75" s="5">
        <v>5.9029999999999996</v>
      </c>
      <c r="F75" s="5">
        <f t="shared" si="0"/>
        <v>5.9028</v>
      </c>
      <c r="G75" s="5">
        <v>1.9449399999999999</v>
      </c>
      <c r="H75" s="5">
        <v>3.9578600000000002</v>
      </c>
      <c r="I75" s="5" t="s">
        <v>296</v>
      </c>
      <c r="J75" s="5" t="s">
        <v>296</v>
      </c>
      <c r="K75" s="5" t="s">
        <v>296</v>
      </c>
      <c r="L75" s="5">
        <f t="shared" si="1"/>
        <v>0.19206000000000001</v>
      </c>
      <c r="M75" s="5">
        <v>0.89344999999999997</v>
      </c>
      <c r="N75" s="5">
        <v>1.05149</v>
      </c>
      <c r="O75" s="5">
        <v>3.7658</v>
      </c>
      <c r="P75" s="5">
        <v>0.19206000000000001</v>
      </c>
      <c r="Q75" s="5">
        <v>0</v>
      </c>
      <c r="R75" s="5">
        <v>0</v>
      </c>
      <c r="S75" s="5">
        <v>0</v>
      </c>
      <c r="T75" s="5">
        <f>SUM(M75:S75)</f>
        <v>5.9027999999999992</v>
      </c>
      <c r="U75" s="9">
        <v>75</v>
      </c>
      <c r="V75" s="303"/>
    </row>
    <row r="76" spans="1:22" s="1" customFormat="1" ht="50.25" customHeight="1" x14ac:dyDescent="0.25">
      <c r="A76" s="705"/>
      <c r="B76" s="22" t="s">
        <v>99</v>
      </c>
      <c r="C76" s="21" t="s">
        <v>82</v>
      </c>
      <c r="D76" s="21" t="s">
        <v>82</v>
      </c>
      <c r="E76" s="21" t="s">
        <v>102</v>
      </c>
      <c r="F76" s="5">
        <f t="shared" si="0"/>
        <v>1.29094</v>
      </c>
      <c r="G76" s="21" t="s">
        <v>59</v>
      </c>
      <c r="H76" s="21" t="s">
        <v>406</v>
      </c>
      <c r="I76" s="5" t="s">
        <v>296</v>
      </c>
      <c r="J76" s="5" t="s">
        <v>296</v>
      </c>
      <c r="K76" s="5" t="s">
        <v>296</v>
      </c>
      <c r="L76" s="5">
        <f t="shared" si="1"/>
        <v>1.29094</v>
      </c>
      <c r="M76" s="5">
        <v>0</v>
      </c>
      <c r="N76" s="5">
        <v>0</v>
      </c>
      <c r="O76" s="5">
        <v>0</v>
      </c>
      <c r="P76" s="5">
        <v>0</v>
      </c>
      <c r="Q76" s="5">
        <v>1.29094</v>
      </c>
      <c r="R76" s="5">
        <v>0</v>
      </c>
      <c r="S76" s="5">
        <v>0</v>
      </c>
      <c r="T76" s="5">
        <f>SUM(M76:S76)</f>
        <v>1.29094</v>
      </c>
      <c r="U76" s="9">
        <v>906.2</v>
      </c>
      <c r="V76" s="303" t="s">
        <v>986</v>
      </c>
    </row>
    <row r="77" spans="1:22" s="1" customFormat="1" ht="19.5" customHeight="1" x14ac:dyDescent="0.25">
      <c r="A77" s="705"/>
      <c r="B77" s="22" t="s">
        <v>100</v>
      </c>
      <c r="C77" s="21" t="s">
        <v>82</v>
      </c>
      <c r="D77" s="21" t="s">
        <v>82</v>
      </c>
      <c r="E77" s="21" t="s">
        <v>103</v>
      </c>
      <c r="F77" s="5">
        <f t="shared" si="0"/>
        <v>3.5608399999999998</v>
      </c>
      <c r="G77" s="21" t="s">
        <v>59</v>
      </c>
      <c r="H77" s="21" t="s">
        <v>407</v>
      </c>
      <c r="I77" s="5" t="s">
        <v>296</v>
      </c>
      <c r="J77" s="5" t="s">
        <v>296</v>
      </c>
      <c r="K77" s="5" t="s">
        <v>296</v>
      </c>
      <c r="L77" s="5">
        <f t="shared" si="1"/>
        <v>3.5608399999999998</v>
      </c>
      <c r="M77" s="5">
        <v>0</v>
      </c>
      <c r="N77" s="5">
        <v>0</v>
      </c>
      <c r="O77" s="5">
        <v>0</v>
      </c>
      <c r="P77" s="5">
        <v>0</v>
      </c>
      <c r="Q77" s="5">
        <v>3.5608399999999998</v>
      </c>
      <c r="R77" s="5">
        <v>0</v>
      </c>
      <c r="S77" s="5">
        <v>0</v>
      </c>
      <c r="T77" s="5">
        <f>SUM(M77:S77)</f>
        <v>3.5608399999999998</v>
      </c>
      <c r="U77" s="9">
        <v>0</v>
      </c>
      <c r="V77" s="303"/>
    </row>
    <row r="78" spans="1:22" s="1" customFormat="1" ht="15.75" customHeight="1" x14ac:dyDescent="0.25">
      <c r="A78" s="494" t="s">
        <v>169</v>
      </c>
      <c r="B78" s="494"/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311"/>
      <c r="V78" s="303"/>
    </row>
    <row r="79" spans="1:22" s="1" customFormat="1" ht="29.25" customHeight="1" x14ac:dyDescent="0.25">
      <c r="A79" s="495" t="s">
        <v>65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312"/>
      <c r="V79" s="303"/>
    </row>
    <row r="80" spans="1:22" s="1" customFormat="1" ht="15.75" customHeight="1" x14ac:dyDescent="0.25">
      <c r="A80" s="494" t="s">
        <v>168</v>
      </c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311"/>
      <c r="V80" s="303"/>
    </row>
    <row r="81" spans="1:22" s="1" customFormat="1" ht="29.25" customHeight="1" x14ac:dyDescent="0.25">
      <c r="A81" s="495" t="s">
        <v>65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312"/>
      <c r="V81" s="303"/>
    </row>
    <row r="82" spans="1:22" s="1" customFormat="1" ht="15.75" customHeight="1" x14ac:dyDescent="0.25">
      <c r="A82" s="494" t="s">
        <v>171</v>
      </c>
      <c r="B82" s="494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311"/>
      <c r="V82" s="303"/>
    </row>
    <row r="83" spans="1:22" s="1" customFormat="1" ht="29.25" customHeight="1" x14ac:dyDescent="0.25">
      <c r="A83" s="495" t="s">
        <v>65</v>
      </c>
      <c r="B83" s="495"/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312"/>
      <c r="V83" s="303"/>
    </row>
    <row r="84" spans="1:22" s="28" customFormat="1" ht="18.75" customHeight="1" x14ac:dyDescent="0.25">
      <c r="A84" s="704" t="s">
        <v>30</v>
      </c>
      <c r="B84" s="704"/>
      <c r="C84" s="704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704"/>
      <c r="T84" s="704"/>
      <c r="U84" s="310"/>
      <c r="V84" s="310"/>
    </row>
    <row r="85" spans="1:22" s="1" customFormat="1" ht="15.75" customHeight="1" x14ac:dyDescent="0.25">
      <c r="A85" s="494" t="s">
        <v>172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311"/>
      <c r="V85" s="303"/>
    </row>
    <row r="86" spans="1:22" s="1" customFormat="1" ht="53.25" customHeight="1" x14ac:dyDescent="0.25">
      <c r="A86" s="705"/>
      <c r="B86" s="22" t="s">
        <v>104</v>
      </c>
      <c r="C86" s="23">
        <v>2019</v>
      </c>
      <c r="D86" s="23">
        <v>2021</v>
      </c>
      <c r="E86" s="5">
        <v>22.483270000000001</v>
      </c>
      <c r="F86" s="5">
        <f t="shared" ref="F86:F117" si="4">G86+H86</f>
        <v>22.483280000000001</v>
      </c>
      <c r="G86" s="5">
        <v>8.9619199999999992</v>
      </c>
      <c r="H86" s="5">
        <v>13.52136</v>
      </c>
      <c r="I86" s="5" t="s">
        <v>296</v>
      </c>
      <c r="J86" s="5" t="s">
        <v>296</v>
      </c>
      <c r="K86" s="5" t="s">
        <v>296</v>
      </c>
      <c r="L86" s="5">
        <f t="shared" ref="L86:L126" si="5">P86+Q86+R86+S86</f>
        <v>14.312370000000001</v>
      </c>
      <c r="M86" s="5">
        <v>0.61667000000000005</v>
      </c>
      <c r="N86" s="5">
        <v>6.6655499999999996</v>
      </c>
      <c r="O86" s="5">
        <v>0.88868999999999998</v>
      </c>
      <c r="P86" s="5">
        <v>4.8093899999999996</v>
      </c>
      <c r="Q86" s="5">
        <v>9.5029800000000009</v>
      </c>
      <c r="R86" s="5">
        <v>0</v>
      </c>
      <c r="S86" s="5">
        <v>0</v>
      </c>
      <c r="T86" s="5">
        <f>SUM(M86:S86)</f>
        <v>22.483280000000001</v>
      </c>
      <c r="U86" s="9">
        <v>20</v>
      </c>
      <c r="V86" s="303" t="s">
        <v>987</v>
      </c>
    </row>
    <row r="87" spans="1:22" s="1" customFormat="1" ht="19.5" customHeight="1" x14ac:dyDescent="0.25">
      <c r="A87" s="705"/>
      <c r="B87" s="22" t="s">
        <v>980</v>
      </c>
      <c r="C87" s="23">
        <v>2021</v>
      </c>
      <c r="D87" s="23">
        <v>2021</v>
      </c>
      <c r="E87" s="5">
        <v>9.9091000000000005</v>
      </c>
      <c r="F87" s="5">
        <f t="shared" si="4"/>
        <v>9.9091000000000005</v>
      </c>
      <c r="G87" s="5">
        <v>9.9091000000000005</v>
      </c>
      <c r="H87" s="5">
        <v>0</v>
      </c>
      <c r="I87" s="5" t="s">
        <v>296</v>
      </c>
      <c r="J87" s="5" t="s">
        <v>296</v>
      </c>
      <c r="K87" s="5" t="s">
        <v>296</v>
      </c>
      <c r="L87" s="5">
        <f t="shared" si="5"/>
        <v>7.3171400000000002</v>
      </c>
      <c r="M87" s="5">
        <v>0</v>
      </c>
      <c r="N87" s="5">
        <v>0</v>
      </c>
      <c r="O87" s="5">
        <v>2.5919599999999998</v>
      </c>
      <c r="P87" s="5">
        <v>7.3171400000000002</v>
      </c>
      <c r="Q87" s="5">
        <v>0</v>
      </c>
      <c r="R87" s="5">
        <v>0</v>
      </c>
      <c r="S87" s="5">
        <v>0</v>
      </c>
      <c r="T87" s="5">
        <f>SUM(M87:S87)</f>
        <v>9.9091000000000005</v>
      </c>
      <c r="U87" s="9">
        <v>0</v>
      </c>
      <c r="V87" s="303"/>
    </row>
    <row r="88" spans="1:22" s="1" customFormat="1" ht="19.5" customHeight="1" x14ac:dyDescent="0.25">
      <c r="A88" s="705"/>
      <c r="B88" s="22" t="s">
        <v>105</v>
      </c>
      <c r="C88" s="23">
        <v>2020</v>
      </c>
      <c r="D88" s="23">
        <v>2022</v>
      </c>
      <c r="E88" s="5">
        <v>12.912570000000001</v>
      </c>
      <c r="F88" s="5">
        <f t="shared" si="4"/>
        <v>12.912570000000001</v>
      </c>
      <c r="G88" s="5">
        <v>0.98</v>
      </c>
      <c r="H88" s="5">
        <v>11.93257</v>
      </c>
      <c r="I88" s="5" t="s">
        <v>296</v>
      </c>
      <c r="J88" s="5" t="s">
        <v>296</v>
      </c>
      <c r="K88" s="5" t="s">
        <v>296</v>
      </c>
      <c r="L88" s="5">
        <f t="shared" si="5"/>
        <v>11.93257</v>
      </c>
      <c r="M88" s="5">
        <v>0</v>
      </c>
      <c r="N88" s="5">
        <v>0</v>
      </c>
      <c r="O88" s="5">
        <v>0.98</v>
      </c>
      <c r="P88" s="5">
        <v>11.31488</v>
      </c>
      <c r="Q88" s="5">
        <v>0.61768999999999996</v>
      </c>
      <c r="R88" s="5">
        <v>0</v>
      </c>
      <c r="S88" s="5">
        <v>0</v>
      </c>
      <c r="T88" s="5">
        <f>SUM(M88:S88)</f>
        <v>12.912570000000001</v>
      </c>
      <c r="U88" s="9">
        <v>0</v>
      </c>
      <c r="V88" s="303"/>
    </row>
    <row r="89" spans="1:22" s="1" customFormat="1" ht="19.5" customHeight="1" x14ac:dyDescent="0.25">
      <c r="A89" s="705"/>
      <c r="B89" s="22" t="s">
        <v>106</v>
      </c>
      <c r="C89" s="23">
        <v>2021</v>
      </c>
      <c r="D89" s="23">
        <v>2022</v>
      </c>
      <c r="E89" s="5">
        <v>1.68618</v>
      </c>
      <c r="F89" s="5">
        <f t="shared" si="4"/>
        <v>1.68618</v>
      </c>
      <c r="G89" s="5">
        <v>1.68618</v>
      </c>
      <c r="H89" s="5">
        <v>0</v>
      </c>
      <c r="I89" s="5" t="s">
        <v>296</v>
      </c>
      <c r="J89" s="5" t="s">
        <v>296</v>
      </c>
      <c r="K89" s="5" t="s">
        <v>296</v>
      </c>
      <c r="L89" s="5">
        <f t="shared" si="5"/>
        <v>8.6180000000000007E-2</v>
      </c>
      <c r="M89" s="5">
        <v>0</v>
      </c>
      <c r="N89" s="5">
        <v>0</v>
      </c>
      <c r="O89" s="5">
        <v>1.6</v>
      </c>
      <c r="P89" s="5">
        <v>8.6180000000000007E-2</v>
      </c>
      <c r="Q89" s="5">
        <v>0</v>
      </c>
      <c r="R89" s="5">
        <v>0</v>
      </c>
      <c r="S89" s="5">
        <v>0</v>
      </c>
      <c r="T89" s="5">
        <f>SUM(M89:S89)</f>
        <v>1.68618</v>
      </c>
      <c r="U89" s="9">
        <v>0</v>
      </c>
      <c r="V89" s="303"/>
    </row>
    <row r="90" spans="1:22" s="1" customFormat="1" ht="19.5" customHeight="1" x14ac:dyDescent="0.25">
      <c r="A90" s="705"/>
      <c r="B90" s="22" t="s">
        <v>107</v>
      </c>
      <c r="C90" s="23">
        <v>2022</v>
      </c>
      <c r="D90" s="23">
        <v>2023</v>
      </c>
      <c r="E90" s="5">
        <v>17.08165</v>
      </c>
      <c r="F90" s="5">
        <f t="shared" si="4"/>
        <v>17.08165</v>
      </c>
      <c r="G90" s="5">
        <v>4.5393699999999999</v>
      </c>
      <c r="H90" s="5">
        <v>12.54228</v>
      </c>
      <c r="I90" s="5" t="s">
        <v>296</v>
      </c>
      <c r="J90" s="5" t="s">
        <v>296</v>
      </c>
      <c r="K90" s="5" t="s">
        <v>296</v>
      </c>
      <c r="L90" s="5">
        <f t="shared" si="5"/>
        <v>17.08165</v>
      </c>
      <c r="M90" s="5">
        <v>0</v>
      </c>
      <c r="N90" s="5">
        <v>0</v>
      </c>
      <c r="O90" s="5">
        <v>0</v>
      </c>
      <c r="P90" s="5">
        <v>1.5393699999999999</v>
      </c>
      <c r="Q90" s="5">
        <v>15.54228</v>
      </c>
      <c r="R90" s="5">
        <v>0</v>
      </c>
      <c r="S90" s="5">
        <v>0</v>
      </c>
      <c r="T90" s="5">
        <f>SUM(M90:S90)</f>
        <v>17.08165</v>
      </c>
      <c r="U90" s="9">
        <v>0</v>
      </c>
      <c r="V90" s="303"/>
    </row>
    <row r="91" spans="1:22" s="1" customFormat="1" ht="15.75" customHeight="1" x14ac:dyDescent="0.25">
      <c r="A91" s="494" t="s">
        <v>173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311"/>
      <c r="V91" s="303"/>
    </row>
    <row r="92" spans="1:22" s="1" customFormat="1" ht="29.25" customHeight="1" x14ac:dyDescent="0.25">
      <c r="A92" s="495" t="s">
        <v>65</v>
      </c>
      <c r="B92" s="495"/>
      <c r="C92" s="495"/>
      <c r="D92" s="495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312"/>
      <c r="V92" s="303"/>
    </row>
    <row r="93" spans="1:22" s="1" customFormat="1" ht="15.75" customHeight="1" x14ac:dyDescent="0.25">
      <c r="A93" s="494" t="s">
        <v>174</v>
      </c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311"/>
      <c r="V93" s="303"/>
    </row>
    <row r="94" spans="1:22" s="1" customFormat="1" ht="29.25" customHeight="1" x14ac:dyDescent="0.25">
      <c r="A94" s="495" t="s">
        <v>65</v>
      </c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312"/>
      <c r="V94" s="303"/>
    </row>
    <row r="95" spans="1:22" s="1" customFormat="1" ht="15.75" customHeight="1" x14ac:dyDescent="0.25">
      <c r="A95" s="494" t="s">
        <v>175</v>
      </c>
      <c r="B95" s="494"/>
      <c r="C95" s="494"/>
      <c r="D95" s="494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311"/>
      <c r="V95" s="303"/>
    </row>
    <row r="96" spans="1:22" s="1" customFormat="1" ht="29.25" customHeight="1" x14ac:dyDescent="0.25">
      <c r="A96" s="495" t="s">
        <v>65</v>
      </c>
      <c r="B96" s="495"/>
      <c r="C96" s="495"/>
      <c r="D96" s="495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312"/>
      <c r="V96" s="303"/>
    </row>
    <row r="97" spans="1:22" s="28" customFormat="1" ht="20.25" customHeight="1" x14ac:dyDescent="0.25">
      <c r="A97" s="703" t="s">
        <v>31</v>
      </c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703"/>
      <c r="N97" s="703"/>
      <c r="O97" s="703"/>
      <c r="P97" s="703"/>
      <c r="Q97" s="703"/>
      <c r="R97" s="703"/>
      <c r="S97" s="703"/>
      <c r="T97" s="703"/>
      <c r="U97" s="309"/>
      <c r="V97" s="309"/>
    </row>
    <row r="98" spans="1:22" s="28" customFormat="1" ht="21" customHeight="1" x14ac:dyDescent="0.25">
      <c r="A98" s="704" t="s">
        <v>33</v>
      </c>
      <c r="B98" s="704"/>
      <c r="C98" s="704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310"/>
      <c r="V98" s="310"/>
    </row>
    <row r="99" spans="1:22" s="1" customFormat="1" ht="15.75" customHeight="1" x14ac:dyDescent="0.25">
      <c r="A99" s="494" t="s">
        <v>176</v>
      </c>
      <c r="B99" s="494"/>
      <c r="C99" s="494"/>
      <c r="D99" s="494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311"/>
      <c r="V99" s="303"/>
    </row>
    <row r="100" spans="1:22" s="1" customFormat="1" ht="55.5" customHeight="1" x14ac:dyDescent="0.25">
      <c r="A100" s="30"/>
      <c r="B100" s="22" t="s">
        <v>205</v>
      </c>
      <c r="C100" s="23">
        <v>2022</v>
      </c>
      <c r="D100" s="23">
        <v>2023</v>
      </c>
      <c r="E100" s="5">
        <v>0.97536999999999996</v>
      </c>
      <c r="F100" s="5">
        <f t="shared" si="4"/>
        <v>0.97536999999999996</v>
      </c>
      <c r="G100" s="5">
        <v>0.25</v>
      </c>
      <c r="H100" s="5">
        <v>0.72536999999999996</v>
      </c>
      <c r="I100" s="5" t="s">
        <v>296</v>
      </c>
      <c r="J100" s="5" t="s">
        <v>296</v>
      </c>
      <c r="K100" s="5" t="s">
        <v>296</v>
      </c>
      <c r="L100" s="5">
        <f t="shared" si="5"/>
        <v>0.72536999999999996</v>
      </c>
      <c r="M100" s="5">
        <v>0</v>
      </c>
      <c r="N100" s="5">
        <v>0</v>
      </c>
      <c r="O100" s="5">
        <v>0.25</v>
      </c>
      <c r="P100" s="5">
        <v>0.72536999999999996</v>
      </c>
      <c r="Q100" s="5">
        <v>0</v>
      </c>
      <c r="R100" s="5">
        <v>0</v>
      </c>
      <c r="S100" s="5">
        <v>0</v>
      </c>
      <c r="T100" s="5">
        <f>SUM(M100:S100)</f>
        <v>0.97536999999999996</v>
      </c>
      <c r="U100" s="9">
        <v>0</v>
      </c>
      <c r="V100" s="303" t="s">
        <v>985</v>
      </c>
    </row>
    <row r="101" spans="1:22" s="1" customFormat="1" ht="15.75" customHeight="1" x14ac:dyDescent="0.25">
      <c r="A101" s="494" t="s">
        <v>177</v>
      </c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311"/>
      <c r="V101" s="303"/>
    </row>
    <row r="102" spans="1:22" s="1" customFormat="1" ht="29.25" customHeight="1" x14ac:dyDescent="0.25">
      <c r="A102" s="495" t="s">
        <v>65</v>
      </c>
      <c r="B102" s="495"/>
      <c r="C102" s="495"/>
      <c r="D102" s="495"/>
      <c r="E102" s="495"/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  <c r="T102" s="495"/>
      <c r="U102" s="312"/>
      <c r="V102" s="303"/>
    </row>
    <row r="103" spans="1:22" s="1" customFormat="1" ht="15.75" customHeight="1" x14ac:dyDescent="0.25">
      <c r="A103" s="494" t="s">
        <v>178</v>
      </c>
      <c r="B103" s="494"/>
      <c r="C103" s="494"/>
      <c r="D103" s="494"/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311"/>
      <c r="V103" s="303"/>
    </row>
    <row r="104" spans="1:22" s="1" customFormat="1" ht="29.25" customHeight="1" x14ac:dyDescent="0.25">
      <c r="A104" s="495" t="s">
        <v>65</v>
      </c>
      <c r="B104" s="495"/>
      <c r="C104" s="495"/>
      <c r="D104" s="495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312"/>
      <c r="V104" s="303"/>
    </row>
    <row r="105" spans="1:22" s="1" customFormat="1" ht="15.75" customHeight="1" x14ac:dyDescent="0.25">
      <c r="A105" s="494" t="s">
        <v>179</v>
      </c>
      <c r="B105" s="494"/>
      <c r="C105" s="494"/>
      <c r="D105" s="494"/>
      <c r="E105" s="494"/>
      <c r="F105" s="494"/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311"/>
      <c r="V105" s="303"/>
    </row>
    <row r="106" spans="1:22" s="1" customFormat="1" ht="29.25" customHeight="1" x14ac:dyDescent="0.25">
      <c r="A106" s="495" t="s">
        <v>65</v>
      </c>
      <c r="B106" s="495"/>
      <c r="C106" s="495"/>
      <c r="D106" s="495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312"/>
      <c r="V106" s="303"/>
    </row>
    <row r="107" spans="1:22" s="28" customFormat="1" ht="19.5" customHeight="1" x14ac:dyDescent="0.25">
      <c r="A107" s="704" t="s">
        <v>32</v>
      </c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  <c r="U107" s="310"/>
      <c r="V107" s="310"/>
    </row>
    <row r="108" spans="1:22" s="1" customFormat="1" ht="15.75" customHeight="1" x14ac:dyDescent="0.25">
      <c r="A108" s="494" t="s">
        <v>180</v>
      </c>
      <c r="B108" s="494"/>
      <c r="C108" s="494"/>
      <c r="D108" s="494"/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S108" s="494"/>
      <c r="T108" s="494"/>
      <c r="U108" s="311"/>
      <c r="V108" s="303"/>
    </row>
    <row r="109" spans="1:22" s="1" customFormat="1" ht="49.5" customHeight="1" x14ac:dyDescent="0.25">
      <c r="A109" s="705"/>
      <c r="B109" s="22" t="s">
        <v>108</v>
      </c>
      <c r="C109" s="23">
        <v>2019</v>
      </c>
      <c r="D109" s="23">
        <v>2020</v>
      </c>
      <c r="E109" s="5">
        <v>30.83333</v>
      </c>
      <c r="F109" s="5">
        <f t="shared" si="4"/>
        <v>30.83333</v>
      </c>
      <c r="G109" s="5">
        <v>0</v>
      </c>
      <c r="H109" s="5">
        <v>30.83333</v>
      </c>
      <c r="I109" s="5" t="s">
        <v>296</v>
      </c>
      <c r="J109" s="5" t="s">
        <v>296</v>
      </c>
      <c r="K109" s="5" t="s">
        <v>296</v>
      </c>
      <c r="L109" s="5">
        <f t="shared" si="5"/>
        <v>0</v>
      </c>
      <c r="M109" s="5">
        <v>20</v>
      </c>
      <c r="N109" s="5">
        <v>9.1514100000000003</v>
      </c>
      <c r="O109" s="5">
        <v>1.6819200000000001</v>
      </c>
      <c r="P109" s="5">
        <v>0</v>
      </c>
      <c r="Q109" s="5">
        <v>0</v>
      </c>
      <c r="R109" s="5">
        <v>0</v>
      </c>
      <c r="S109" s="5">
        <v>0</v>
      </c>
      <c r="T109" s="5">
        <f t="shared" ref="T109:T117" si="6">SUM(M109:S109)</f>
        <v>30.83333</v>
      </c>
      <c r="U109" s="9">
        <v>0</v>
      </c>
      <c r="V109" s="303" t="s">
        <v>985</v>
      </c>
    </row>
    <row r="110" spans="1:22" s="1" customFormat="1" ht="19.5" customHeight="1" x14ac:dyDescent="0.25">
      <c r="A110" s="705"/>
      <c r="B110" s="22" t="s">
        <v>109</v>
      </c>
      <c r="C110" s="23">
        <v>2020</v>
      </c>
      <c r="D110" s="23">
        <v>2020</v>
      </c>
      <c r="E110" s="5">
        <v>4.1156300000000003</v>
      </c>
      <c r="F110" s="5">
        <f t="shared" si="4"/>
        <v>4.1158299999999999</v>
      </c>
      <c r="G110" s="5">
        <v>4.1158299999999999</v>
      </c>
      <c r="H110" s="5">
        <v>0</v>
      </c>
      <c r="I110" s="5" t="s">
        <v>296</v>
      </c>
      <c r="J110" s="5" t="s">
        <v>296</v>
      </c>
      <c r="K110" s="5" t="s">
        <v>296</v>
      </c>
      <c r="L110" s="5">
        <f t="shared" si="5"/>
        <v>0</v>
      </c>
      <c r="M110" s="5">
        <v>0</v>
      </c>
      <c r="N110" s="5">
        <v>3.9950700000000001</v>
      </c>
      <c r="O110" s="5">
        <v>0.12076000000000001</v>
      </c>
      <c r="P110" s="5">
        <v>0</v>
      </c>
      <c r="Q110" s="5">
        <v>0</v>
      </c>
      <c r="R110" s="5">
        <v>0</v>
      </c>
      <c r="S110" s="5">
        <v>0</v>
      </c>
      <c r="T110" s="5">
        <f t="shared" si="6"/>
        <v>4.1158299999999999</v>
      </c>
      <c r="U110" s="9">
        <v>0</v>
      </c>
      <c r="V110" s="303"/>
    </row>
    <row r="111" spans="1:22" s="1" customFormat="1" ht="19.5" customHeight="1" x14ac:dyDescent="0.25">
      <c r="A111" s="705"/>
      <c r="B111" s="22" t="s">
        <v>110</v>
      </c>
      <c r="C111" s="23">
        <v>2020</v>
      </c>
      <c r="D111" s="23">
        <v>2020</v>
      </c>
      <c r="E111" s="5">
        <v>3.0526</v>
      </c>
      <c r="F111" s="5">
        <f t="shared" si="4"/>
        <v>3.0526</v>
      </c>
      <c r="G111" s="5">
        <v>3.0526</v>
      </c>
      <c r="H111" s="5">
        <v>0</v>
      </c>
      <c r="I111" s="5" t="s">
        <v>296</v>
      </c>
      <c r="J111" s="5" t="s">
        <v>296</v>
      </c>
      <c r="K111" s="5" t="s">
        <v>296</v>
      </c>
      <c r="L111" s="5">
        <f t="shared" si="5"/>
        <v>0</v>
      </c>
      <c r="M111" s="5">
        <v>0</v>
      </c>
      <c r="N111" s="5">
        <v>2.95668</v>
      </c>
      <c r="O111" s="5">
        <v>9.5920000000000005E-2</v>
      </c>
      <c r="P111" s="5">
        <v>0</v>
      </c>
      <c r="Q111" s="5">
        <v>0</v>
      </c>
      <c r="R111" s="5">
        <v>0</v>
      </c>
      <c r="S111" s="5">
        <v>0</v>
      </c>
      <c r="T111" s="5">
        <f t="shared" si="6"/>
        <v>3.0526</v>
      </c>
      <c r="U111" s="9">
        <v>0</v>
      </c>
      <c r="V111" s="303"/>
    </row>
    <row r="112" spans="1:22" s="1" customFormat="1" ht="19.5" customHeight="1" x14ac:dyDescent="0.25">
      <c r="A112" s="705"/>
      <c r="B112" s="22" t="s">
        <v>111</v>
      </c>
      <c r="C112" s="23">
        <v>2019</v>
      </c>
      <c r="D112" s="23">
        <v>2019</v>
      </c>
      <c r="E112" s="5">
        <v>0.37290000000000001</v>
      </c>
      <c r="F112" s="5">
        <f t="shared" si="4"/>
        <v>0.37290000000000001</v>
      </c>
      <c r="G112" s="5">
        <v>0.37290000000000001</v>
      </c>
      <c r="H112" s="5">
        <v>0</v>
      </c>
      <c r="I112" s="5" t="s">
        <v>296</v>
      </c>
      <c r="J112" s="5" t="s">
        <v>296</v>
      </c>
      <c r="K112" s="5" t="s">
        <v>296</v>
      </c>
      <c r="L112" s="5">
        <f t="shared" si="5"/>
        <v>0</v>
      </c>
      <c r="M112" s="5">
        <v>0</v>
      </c>
      <c r="N112" s="5">
        <v>0.37290000000000001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f t="shared" si="6"/>
        <v>0.37290000000000001</v>
      </c>
      <c r="U112" s="9">
        <v>0</v>
      </c>
      <c r="V112" s="303"/>
    </row>
    <row r="113" spans="1:22" s="1" customFormat="1" ht="19.5" customHeight="1" x14ac:dyDescent="0.25">
      <c r="A113" s="705"/>
      <c r="B113" s="22" t="s">
        <v>112</v>
      </c>
      <c r="C113" s="23">
        <v>2019</v>
      </c>
      <c r="D113" s="23">
        <v>2020</v>
      </c>
      <c r="E113" s="5">
        <v>2.7569499999999998</v>
      </c>
      <c r="F113" s="5">
        <f t="shared" si="4"/>
        <v>1.9376799999999998</v>
      </c>
      <c r="G113" s="5">
        <v>0.29783999999999999</v>
      </c>
      <c r="H113" s="5">
        <v>1.63984</v>
      </c>
      <c r="I113" s="5" t="s">
        <v>296</v>
      </c>
      <c r="J113" s="5" t="s">
        <v>296</v>
      </c>
      <c r="K113" s="5" t="s">
        <v>296</v>
      </c>
      <c r="L113" s="5">
        <f t="shared" si="5"/>
        <v>0</v>
      </c>
      <c r="M113" s="5">
        <v>0.29718</v>
      </c>
      <c r="N113" s="5">
        <v>1.63984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f t="shared" si="6"/>
        <v>1.93702</v>
      </c>
      <c r="U113" s="9">
        <v>0</v>
      </c>
      <c r="V113" s="303"/>
    </row>
    <row r="114" spans="1:22" s="1" customFormat="1" ht="19.5" customHeight="1" x14ac:dyDescent="0.25">
      <c r="A114" s="705"/>
      <c r="B114" s="22" t="s">
        <v>113</v>
      </c>
      <c r="C114" s="23">
        <v>2019</v>
      </c>
      <c r="D114" s="23">
        <v>2023</v>
      </c>
      <c r="E114" s="5">
        <v>47.437759999999997</v>
      </c>
      <c r="F114" s="5">
        <f t="shared" si="4"/>
        <v>47.437759999999997</v>
      </c>
      <c r="G114" s="5">
        <v>2.8674300000000001</v>
      </c>
      <c r="H114" s="5">
        <v>44.570329999999998</v>
      </c>
      <c r="I114" s="5" t="s">
        <v>296</v>
      </c>
      <c r="J114" s="5" t="s">
        <v>296</v>
      </c>
      <c r="K114" s="5" t="s">
        <v>296</v>
      </c>
      <c r="L114" s="5">
        <f t="shared" si="5"/>
        <v>32.440660000000001</v>
      </c>
      <c r="M114" s="5">
        <v>2.7614399999999999</v>
      </c>
      <c r="N114" s="5">
        <v>9.6296700000000008</v>
      </c>
      <c r="O114" s="5">
        <v>2.6059899999999998</v>
      </c>
      <c r="P114" s="5">
        <v>18.62257</v>
      </c>
      <c r="Q114" s="5">
        <v>13.81809</v>
      </c>
      <c r="R114" s="5">
        <v>0</v>
      </c>
      <c r="S114" s="5">
        <v>0</v>
      </c>
      <c r="T114" s="5">
        <f t="shared" si="6"/>
        <v>47.437759999999997</v>
      </c>
      <c r="U114" s="9">
        <v>0</v>
      </c>
      <c r="V114" s="303"/>
    </row>
    <row r="115" spans="1:22" s="1" customFormat="1" ht="46.5" customHeight="1" x14ac:dyDescent="0.25">
      <c r="A115" s="705"/>
      <c r="B115" s="22" t="s">
        <v>114</v>
      </c>
      <c r="C115" s="23">
        <v>2020</v>
      </c>
      <c r="D115" s="23">
        <v>2020</v>
      </c>
      <c r="E115" s="5">
        <v>28.99</v>
      </c>
      <c r="F115" s="5">
        <f t="shared" si="4"/>
        <v>28.99</v>
      </c>
      <c r="G115" s="5">
        <v>28.99</v>
      </c>
      <c r="H115" s="5">
        <v>0</v>
      </c>
      <c r="I115" s="5" t="s">
        <v>296</v>
      </c>
      <c r="J115" s="5" t="s">
        <v>296</v>
      </c>
      <c r="K115" s="5" t="s">
        <v>296</v>
      </c>
      <c r="L115" s="5">
        <f t="shared" si="5"/>
        <v>0</v>
      </c>
      <c r="M115" s="5">
        <v>0</v>
      </c>
      <c r="N115" s="5">
        <v>10.15</v>
      </c>
      <c r="O115" s="5">
        <v>18.84</v>
      </c>
      <c r="P115" s="5">
        <v>0</v>
      </c>
      <c r="Q115" s="5">
        <v>0</v>
      </c>
      <c r="R115" s="5">
        <v>0</v>
      </c>
      <c r="S115" s="5">
        <v>0</v>
      </c>
      <c r="T115" s="5">
        <f t="shared" si="6"/>
        <v>28.990000000000002</v>
      </c>
      <c r="U115" s="9">
        <v>0</v>
      </c>
      <c r="V115" s="303" t="s">
        <v>988</v>
      </c>
    </row>
    <row r="116" spans="1:22" s="1" customFormat="1" ht="53.25" customHeight="1" x14ac:dyDescent="0.25">
      <c r="A116" s="705"/>
      <c r="B116" s="22" t="s">
        <v>115</v>
      </c>
      <c r="C116" s="23">
        <v>2021</v>
      </c>
      <c r="D116" s="23">
        <v>2022</v>
      </c>
      <c r="E116" s="5">
        <v>2.90638</v>
      </c>
      <c r="F116" s="5">
        <f t="shared" si="4"/>
        <v>2.90638</v>
      </c>
      <c r="G116" s="5">
        <v>0.59394999999999998</v>
      </c>
      <c r="H116" s="5">
        <v>2.31243</v>
      </c>
      <c r="I116" s="5" t="s">
        <v>296</v>
      </c>
      <c r="J116" s="5" t="s">
        <v>296</v>
      </c>
      <c r="K116" s="5" t="s">
        <v>296</v>
      </c>
      <c r="L116" s="5">
        <f t="shared" si="5"/>
        <v>2.82043</v>
      </c>
      <c r="M116" s="5">
        <v>0</v>
      </c>
      <c r="N116" s="5">
        <v>0</v>
      </c>
      <c r="O116" s="5">
        <v>8.5949999999999999E-2</v>
      </c>
      <c r="P116" s="5">
        <v>2.82043</v>
      </c>
      <c r="Q116" s="5">
        <v>0</v>
      </c>
      <c r="R116" s="5">
        <v>0</v>
      </c>
      <c r="S116" s="5">
        <v>0</v>
      </c>
      <c r="T116" s="5">
        <f t="shared" si="6"/>
        <v>2.90638</v>
      </c>
      <c r="U116" s="9">
        <v>4695.95</v>
      </c>
      <c r="V116" s="303" t="s">
        <v>986</v>
      </c>
    </row>
    <row r="117" spans="1:22" s="1" customFormat="1" ht="51" customHeight="1" x14ac:dyDescent="0.25">
      <c r="A117" s="705"/>
      <c r="B117" s="22" t="s">
        <v>116</v>
      </c>
      <c r="C117" s="23">
        <v>2021</v>
      </c>
      <c r="D117" s="23">
        <v>2022</v>
      </c>
      <c r="E117" s="5">
        <v>3.5025499999999998</v>
      </c>
      <c r="F117" s="5">
        <f t="shared" si="4"/>
        <v>3.5025500000000003</v>
      </c>
      <c r="G117" s="5">
        <v>0.56808000000000003</v>
      </c>
      <c r="H117" s="5">
        <v>2.9344700000000001</v>
      </c>
      <c r="I117" s="5" t="s">
        <v>296</v>
      </c>
      <c r="J117" s="5" t="s">
        <v>296</v>
      </c>
      <c r="K117" s="5" t="s">
        <v>296</v>
      </c>
      <c r="L117" s="5">
        <f t="shared" si="5"/>
        <v>3.42347</v>
      </c>
      <c r="M117" s="5">
        <v>0</v>
      </c>
      <c r="N117" s="5">
        <v>0</v>
      </c>
      <c r="O117" s="5">
        <v>7.9079999999999998E-2</v>
      </c>
      <c r="P117" s="5">
        <v>3.42347</v>
      </c>
      <c r="Q117" s="5">
        <v>0</v>
      </c>
      <c r="R117" s="5">
        <v>0</v>
      </c>
      <c r="S117" s="5">
        <v>0</v>
      </c>
      <c r="T117" s="5">
        <f t="shared" si="6"/>
        <v>3.5025499999999998</v>
      </c>
      <c r="U117" s="9">
        <v>3400.51</v>
      </c>
      <c r="V117" s="303" t="s">
        <v>986</v>
      </c>
    </row>
    <row r="118" spans="1:22" s="1" customFormat="1" ht="15.75" customHeight="1" x14ac:dyDescent="0.25">
      <c r="A118" s="494" t="s">
        <v>181</v>
      </c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311"/>
      <c r="V118" s="303"/>
    </row>
    <row r="119" spans="1:22" s="1" customFormat="1" ht="29.25" customHeight="1" x14ac:dyDescent="0.25">
      <c r="A119" s="495" t="s">
        <v>65</v>
      </c>
      <c r="B119" s="495"/>
      <c r="C119" s="495"/>
      <c r="D119" s="495"/>
      <c r="E119" s="495"/>
      <c r="F119" s="495"/>
      <c r="G119" s="495"/>
      <c r="H119" s="495"/>
      <c r="I119" s="495"/>
      <c r="J119" s="495"/>
      <c r="K119" s="495"/>
      <c r="L119" s="495"/>
      <c r="M119" s="495"/>
      <c r="N119" s="495"/>
      <c r="O119" s="495"/>
      <c r="P119" s="495"/>
      <c r="Q119" s="495"/>
      <c r="R119" s="495"/>
      <c r="S119" s="495"/>
      <c r="T119" s="495"/>
      <c r="U119" s="312"/>
      <c r="V119" s="303"/>
    </row>
    <row r="120" spans="1:22" s="1" customFormat="1" ht="15.75" customHeight="1" x14ac:dyDescent="0.25">
      <c r="A120" s="494" t="s">
        <v>182</v>
      </c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311"/>
      <c r="V120" s="303"/>
    </row>
    <row r="121" spans="1:22" s="1" customFormat="1" ht="29.25" customHeight="1" x14ac:dyDescent="0.25">
      <c r="A121" s="495" t="s">
        <v>65</v>
      </c>
      <c r="B121" s="49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312"/>
      <c r="V121" s="303"/>
    </row>
    <row r="122" spans="1:22" s="1" customFormat="1" ht="15.75" customHeight="1" x14ac:dyDescent="0.25">
      <c r="A122" s="494" t="s">
        <v>183</v>
      </c>
      <c r="B122" s="494"/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311"/>
      <c r="V122" s="303"/>
    </row>
    <row r="123" spans="1:22" s="1" customFormat="1" ht="29.25" customHeight="1" x14ac:dyDescent="0.25">
      <c r="A123" s="495" t="s">
        <v>65</v>
      </c>
      <c r="B123" s="495"/>
      <c r="C123" s="495"/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312"/>
      <c r="V123" s="303"/>
    </row>
    <row r="124" spans="1:22" s="28" customFormat="1" ht="19.5" customHeight="1" x14ac:dyDescent="0.25">
      <c r="A124" s="703" t="s">
        <v>34</v>
      </c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309"/>
      <c r="V124" s="309"/>
    </row>
    <row r="125" spans="1:22" s="1" customFormat="1" ht="15.75" customHeight="1" x14ac:dyDescent="0.25">
      <c r="A125" s="494" t="s">
        <v>184</v>
      </c>
      <c r="B125" s="49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311"/>
      <c r="V125" s="303"/>
    </row>
    <row r="126" spans="1:22" s="1" customFormat="1" ht="48.75" customHeight="1" x14ac:dyDescent="0.25">
      <c r="A126" s="30"/>
      <c r="B126" s="22" t="s">
        <v>355</v>
      </c>
      <c r="C126" s="23">
        <v>2020</v>
      </c>
      <c r="D126" s="23">
        <v>2023</v>
      </c>
      <c r="E126" s="5">
        <v>7.6969310000000002</v>
      </c>
      <c r="F126" s="5">
        <v>7.6970000000000001</v>
      </c>
      <c r="G126" s="5">
        <v>1</v>
      </c>
      <c r="H126" s="5">
        <v>7.6969304999999997</v>
      </c>
      <c r="I126" s="5" t="s">
        <v>296</v>
      </c>
      <c r="J126" s="5" t="s">
        <v>296</v>
      </c>
      <c r="K126" s="5" t="s">
        <v>296</v>
      </c>
      <c r="L126" s="5">
        <f t="shared" si="5"/>
        <v>0.42048000000000002</v>
      </c>
      <c r="M126" s="5">
        <v>0</v>
      </c>
      <c r="N126" s="5">
        <v>0.98</v>
      </c>
      <c r="O126" s="5">
        <v>4.6224800000000004</v>
      </c>
      <c r="P126" s="5">
        <v>0.42048000000000002</v>
      </c>
      <c r="Q126" s="5">
        <v>0</v>
      </c>
      <c r="R126" s="5">
        <v>0</v>
      </c>
      <c r="S126" s="5">
        <v>0</v>
      </c>
      <c r="T126" s="5">
        <f>SUM(M126:S126)</f>
        <v>6.0229600000000003</v>
      </c>
      <c r="U126" s="9">
        <v>24.7</v>
      </c>
      <c r="V126" s="303" t="s">
        <v>987</v>
      </c>
    </row>
    <row r="127" spans="1:22" s="1" customFormat="1" ht="15.75" hidden="1" customHeight="1" x14ac:dyDescent="0.25">
      <c r="A127" s="494" t="s">
        <v>185</v>
      </c>
      <c r="B127" s="494"/>
      <c r="C127" s="494"/>
      <c r="D127" s="494"/>
      <c r="E127" s="494"/>
      <c r="F127" s="494"/>
      <c r="G127" s="494"/>
      <c r="H127" s="494"/>
      <c r="I127" s="494"/>
      <c r="J127" s="494"/>
      <c r="K127" s="494"/>
      <c r="L127" s="494"/>
      <c r="M127" s="494"/>
      <c r="N127" s="494"/>
      <c r="O127" s="494"/>
      <c r="P127" s="494"/>
      <c r="Q127" s="494"/>
      <c r="R127" s="494"/>
      <c r="S127" s="494"/>
      <c r="T127" s="494"/>
      <c r="U127" s="311"/>
      <c r="V127" s="303"/>
    </row>
    <row r="128" spans="1:22" s="1" customFormat="1" ht="29.25" hidden="1" customHeight="1" x14ac:dyDescent="0.25">
      <c r="A128" s="495" t="s">
        <v>65</v>
      </c>
      <c r="B128" s="495"/>
      <c r="C128" s="495"/>
      <c r="D128" s="495"/>
      <c r="E128" s="495"/>
      <c r="F128" s="495"/>
      <c r="G128" s="495"/>
      <c r="H128" s="495"/>
      <c r="I128" s="495"/>
      <c r="J128" s="495"/>
      <c r="K128" s="495"/>
      <c r="L128" s="495"/>
      <c r="M128" s="495"/>
      <c r="N128" s="495"/>
      <c r="O128" s="495"/>
      <c r="P128" s="495"/>
      <c r="Q128" s="495"/>
      <c r="R128" s="495"/>
      <c r="S128" s="495"/>
      <c r="T128" s="495"/>
      <c r="U128" s="312"/>
      <c r="V128" s="303"/>
    </row>
    <row r="129" spans="1:22" s="1" customFormat="1" ht="15.75" hidden="1" customHeight="1" x14ac:dyDescent="0.25">
      <c r="A129" s="494" t="s">
        <v>186</v>
      </c>
      <c r="B129" s="494"/>
      <c r="C129" s="494"/>
      <c r="D129" s="494"/>
      <c r="E129" s="494"/>
      <c r="F129" s="494"/>
      <c r="G129" s="494"/>
      <c r="H129" s="494"/>
      <c r="I129" s="494"/>
      <c r="J129" s="494"/>
      <c r="K129" s="494"/>
      <c r="L129" s="494"/>
      <c r="M129" s="494"/>
      <c r="N129" s="494"/>
      <c r="O129" s="494"/>
      <c r="P129" s="494"/>
      <c r="Q129" s="494"/>
      <c r="R129" s="494"/>
      <c r="S129" s="494"/>
      <c r="T129" s="494"/>
      <c r="U129" s="311"/>
      <c r="V129" s="303"/>
    </row>
    <row r="130" spans="1:22" s="1" customFormat="1" ht="29.25" hidden="1" customHeight="1" x14ac:dyDescent="0.25">
      <c r="A130" s="495" t="s">
        <v>65</v>
      </c>
      <c r="B130" s="495"/>
      <c r="C130" s="495"/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  <c r="O130" s="495"/>
      <c r="P130" s="495"/>
      <c r="Q130" s="495"/>
      <c r="R130" s="495"/>
      <c r="S130" s="495"/>
      <c r="T130" s="495"/>
      <c r="U130" s="312"/>
      <c r="V130" s="303"/>
    </row>
    <row r="131" spans="1:22" s="1" customFormat="1" ht="15.75" hidden="1" customHeight="1" x14ac:dyDescent="0.25">
      <c r="A131" s="494" t="s">
        <v>187</v>
      </c>
      <c r="B131" s="494"/>
      <c r="C131" s="494"/>
      <c r="D131" s="494"/>
      <c r="E131" s="494"/>
      <c r="F131" s="494"/>
      <c r="G131" s="494"/>
      <c r="H131" s="494"/>
      <c r="I131" s="494"/>
      <c r="J131" s="494"/>
      <c r="K131" s="494"/>
      <c r="L131" s="494"/>
      <c r="M131" s="494"/>
      <c r="N131" s="494"/>
      <c r="O131" s="494"/>
      <c r="P131" s="494"/>
      <c r="Q131" s="494"/>
      <c r="R131" s="494"/>
      <c r="S131" s="494"/>
      <c r="T131" s="494"/>
      <c r="U131" s="311"/>
      <c r="V131" s="303"/>
    </row>
    <row r="132" spans="1:22" s="1" customFormat="1" ht="29.25" hidden="1" customHeight="1" x14ac:dyDescent="0.25">
      <c r="A132" s="495" t="s">
        <v>65</v>
      </c>
      <c r="B132" s="495"/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312"/>
      <c r="V132" s="303"/>
    </row>
    <row r="133" spans="1:22" s="28" customFormat="1" ht="21.75" hidden="1" customHeight="1" x14ac:dyDescent="0.25">
      <c r="A133" s="703" t="s">
        <v>35</v>
      </c>
      <c r="B133" s="703"/>
      <c r="C133" s="703"/>
      <c r="D133" s="703"/>
      <c r="E133" s="703"/>
      <c r="F133" s="703"/>
      <c r="G133" s="703"/>
      <c r="H133" s="703"/>
      <c r="I133" s="703"/>
      <c r="J133" s="703"/>
      <c r="K133" s="703"/>
      <c r="L133" s="703"/>
      <c r="M133" s="703"/>
      <c r="N133" s="703"/>
      <c r="O133" s="703"/>
      <c r="P133" s="703"/>
      <c r="Q133" s="703"/>
      <c r="R133" s="703"/>
      <c r="S133" s="703"/>
      <c r="T133" s="703"/>
      <c r="U133" s="309"/>
      <c r="V133" s="309"/>
    </row>
    <row r="134" spans="1:22" s="28" customFormat="1" ht="19.5" hidden="1" customHeight="1" x14ac:dyDescent="0.25">
      <c r="A134" s="704" t="s">
        <v>36</v>
      </c>
      <c r="B134" s="704"/>
      <c r="C134" s="704"/>
      <c r="D134" s="704"/>
      <c r="E134" s="704"/>
      <c r="F134" s="704"/>
      <c r="G134" s="704"/>
      <c r="H134" s="704"/>
      <c r="I134" s="704"/>
      <c r="J134" s="704"/>
      <c r="K134" s="704"/>
      <c r="L134" s="704"/>
      <c r="M134" s="704"/>
      <c r="N134" s="704"/>
      <c r="O134" s="704"/>
      <c r="P134" s="704"/>
      <c r="Q134" s="704"/>
      <c r="R134" s="704"/>
      <c r="S134" s="704"/>
      <c r="T134" s="704"/>
      <c r="U134" s="310"/>
      <c r="V134" s="310"/>
    </row>
    <row r="135" spans="1:22" s="1" customFormat="1" ht="15.75" hidden="1" customHeight="1" x14ac:dyDescent="0.25">
      <c r="A135" s="494" t="s">
        <v>188</v>
      </c>
      <c r="B135" s="494"/>
      <c r="C135" s="494"/>
      <c r="D135" s="494"/>
      <c r="E135" s="494"/>
      <c r="F135" s="494"/>
      <c r="G135" s="494"/>
      <c r="H135" s="494"/>
      <c r="I135" s="494"/>
      <c r="J135" s="494"/>
      <c r="K135" s="494"/>
      <c r="L135" s="494"/>
      <c r="M135" s="494"/>
      <c r="N135" s="494"/>
      <c r="O135" s="494"/>
      <c r="P135" s="494"/>
      <c r="Q135" s="494"/>
      <c r="R135" s="494"/>
      <c r="S135" s="494"/>
      <c r="T135" s="494"/>
      <c r="U135" s="311"/>
      <c r="V135" s="303"/>
    </row>
    <row r="136" spans="1:22" s="1" customFormat="1" ht="29.25" hidden="1" customHeight="1" x14ac:dyDescent="0.25">
      <c r="A136" s="495" t="s">
        <v>65</v>
      </c>
      <c r="B136" s="495"/>
      <c r="C136" s="495"/>
      <c r="D136" s="495"/>
      <c r="E136" s="495"/>
      <c r="F136" s="495"/>
      <c r="G136" s="495"/>
      <c r="H136" s="495"/>
      <c r="I136" s="495"/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  <c r="T136" s="495"/>
      <c r="U136" s="312"/>
      <c r="V136" s="303"/>
    </row>
    <row r="137" spans="1:22" s="1" customFormat="1" ht="15.75" hidden="1" customHeight="1" x14ac:dyDescent="0.25">
      <c r="A137" s="494" t="s">
        <v>189</v>
      </c>
      <c r="B137" s="494"/>
      <c r="C137" s="494"/>
      <c r="D137" s="494"/>
      <c r="E137" s="494"/>
      <c r="F137" s="494"/>
      <c r="G137" s="494"/>
      <c r="H137" s="494"/>
      <c r="I137" s="494"/>
      <c r="J137" s="494"/>
      <c r="K137" s="494"/>
      <c r="L137" s="494"/>
      <c r="M137" s="494"/>
      <c r="N137" s="494"/>
      <c r="O137" s="494"/>
      <c r="P137" s="494"/>
      <c r="Q137" s="494"/>
      <c r="R137" s="494"/>
      <c r="S137" s="494"/>
      <c r="T137" s="494"/>
      <c r="U137" s="311"/>
      <c r="V137" s="303"/>
    </row>
    <row r="138" spans="1:22" s="1" customFormat="1" ht="29.25" hidden="1" customHeight="1" x14ac:dyDescent="0.25">
      <c r="A138" s="495" t="s">
        <v>65</v>
      </c>
      <c r="B138" s="495"/>
      <c r="C138" s="495"/>
      <c r="D138" s="495"/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312"/>
      <c r="V138" s="303"/>
    </row>
    <row r="139" spans="1:22" s="1" customFormat="1" ht="15.75" hidden="1" customHeight="1" x14ac:dyDescent="0.25">
      <c r="A139" s="494" t="s">
        <v>190</v>
      </c>
      <c r="B139" s="494"/>
      <c r="C139" s="494"/>
      <c r="D139" s="494"/>
      <c r="E139" s="494"/>
      <c r="F139" s="494"/>
      <c r="G139" s="494"/>
      <c r="H139" s="494"/>
      <c r="I139" s="494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311"/>
      <c r="V139" s="303"/>
    </row>
    <row r="140" spans="1:22" s="1" customFormat="1" ht="29.25" hidden="1" customHeight="1" x14ac:dyDescent="0.25">
      <c r="A140" s="495" t="s">
        <v>65</v>
      </c>
      <c r="B140" s="495"/>
      <c r="C140" s="495"/>
      <c r="D140" s="495"/>
      <c r="E140" s="495"/>
      <c r="F140" s="495"/>
      <c r="G140" s="495"/>
      <c r="H140" s="495"/>
      <c r="I140" s="495"/>
      <c r="J140" s="495"/>
      <c r="K140" s="495"/>
      <c r="L140" s="495"/>
      <c r="M140" s="495"/>
      <c r="N140" s="495"/>
      <c r="O140" s="495"/>
      <c r="P140" s="495"/>
      <c r="Q140" s="495"/>
      <c r="R140" s="495"/>
      <c r="S140" s="495"/>
      <c r="T140" s="495"/>
      <c r="U140" s="312"/>
      <c r="V140" s="303"/>
    </row>
    <row r="141" spans="1:22" s="1" customFormat="1" ht="15.75" hidden="1" customHeight="1" x14ac:dyDescent="0.25">
      <c r="A141" s="494" t="s">
        <v>191</v>
      </c>
      <c r="B141" s="494"/>
      <c r="C141" s="494"/>
      <c r="D141" s="494"/>
      <c r="E141" s="494"/>
      <c r="F141" s="494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494"/>
      <c r="T141" s="494"/>
      <c r="U141" s="311"/>
      <c r="V141" s="303"/>
    </row>
    <row r="142" spans="1:22" s="1" customFormat="1" ht="29.25" hidden="1" customHeight="1" x14ac:dyDescent="0.25">
      <c r="A142" s="495" t="s">
        <v>65</v>
      </c>
      <c r="B142" s="495"/>
      <c r="C142" s="495"/>
      <c r="D142" s="495"/>
      <c r="E142" s="495"/>
      <c r="F142" s="495"/>
      <c r="G142" s="495"/>
      <c r="H142" s="495"/>
      <c r="I142" s="495"/>
      <c r="J142" s="495"/>
      <c r="K142" s="495"/>
      <c r="L142" s="495"/>
      <c r="M142" s="495"/>
      <c r="N142" s="495"/>
      <c r="O142" s="495"/>
      <c r="P142" s="495"/>
      <c r="Q142" s="495"/>
      <c r="R142" s="495"/>
      <c r="S142" s="495"/>
      <c r="T142" s="495"/>
      <c r="U142" s="312"/>
      <c r="V142" s="303"/>
    </row>
    <row r="143" spans="1:22" s="28" customFormat="1" ht="23.25" hidden="1" customHeight="1" x14ac:dyDescent="0.25">
      <c r="A143" s="704" t="s">
        <v>37</v>
      </c>
      <c r="B143" s="704"/>
      <c r="C143" s="704"/>
      <c r="D143" s="704"/>
      <c r="E143" s="704"/>
      <c r="F143" s="704"/>
      <c r="G143" s="704"/>
      <c r="H143" s="704"/>
      <c r="I143" s="704"/>
      <c r="J143" s="704"/>
      <c r="K143" s="704"/>
      <c r="L143" s="704"/>
      <c r="M143" s="704"/>
      <c r="N143" s="704"/>
      <c r="O143" s="704"/>
      <c r="P143" s="704"/>
      <c r="Q143" s="704"/>
      <c r="R143" s="704"/>
      <c r="S143" s="704"/>
      <c r="T143" s="704"/>
      <c r="U143" s="310"/>
      <c r="V143" s="310"/>
    </row>
    <row r="144" spans="1:22" s="1" customFormat="1" ht="15.75" hidden="1" customHeight="1" x14ac:dyDescent="0.25">
      <c r="A144" s="494" t="s">
        <v>192</v>
      </c>
      <c r="B144" s="494"/>
      <c r="C144" s="494"/>
      <c r="D144" s="494"/>
      <c r="E144" s="494"/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311"/>
      <c r="V144" s="303"/>
    </row>
    <row r="145" spans="1:22" s="1" customFormat="1" ht="29.25" hidden="1" customHeight="1" x14ac:dyDescent="0.25">
      <c r="A145" s="495" t="s">
        <v>65</v>
      </c>
      <c r="B145" s="495"/>
      <c r="C145" s="495"/>
      <c r="D145" s="495"/>
      <c r="E145" s="495"/>
      <c r="F145" s="495"/>
      <c r="G145" s="495"/>
      <c r="H145" s="495"/>
      <c r="I145" s="495"/>
      <c r="J145" s="495"/>
      <c r="K145" s="495"/>
      <c r="L145" s="495"/>
      <c r="M145" s="495"/>
      <c r="N145" s="495"/>
      <c r="O145" s="495"/>
      <c r="P145" s="495"/>
      <c r="Q145" s="495"/>
      <c r="R145" s="495"/>
      <c r="S145" s="495"/>
      <c r="T145" s="495"/>
      <c r="U145" s="312"/>
      <c r="V145" s="303"/>
    </row>
    <row r="146" spans="1:22" s="1" customFormat="1" ht="15.75" hidden="1" customHeight="1" x14ac:dyDescent="0.25">
      <c r="A146" s="494" t="s">
        <v>193</v>
      </c>
      <c r="B146" s="494"/>
      <c r="C146" s="494"/>
      <c r="D146" s="494"/>
      <c r="E146" s="494"/>
      <c r="F146" s="494"/>
      <c r="G146" s="494"/>
      <c r="H146" s="494"/>
      <c r="I146" s="494"/>
      <c r="J146" s="494"/>
      <c r="K146" s="494"/>
      <c r="L146" s="494"/>
      <c r="M146" s="494"/>
      <c r="N146" s="494"/>
      <c r="O146" s="494"/>
      <c r="P146" s="494"/>
      <c r="Q146" s="494"/>
      <c r="R146" s="494"/>
      <c r="S146" s="494"/>
      <c r="T146" s="494"/>
      <c r="U146" s="311"/>
      <c r="V146" s="303"/>
    </row>
    <row r="147" spans="1:22" s="1" customFormat="1" ht="29.25" hidden="1" customHeight="1" x14ac:dyDescent="0.25">
      <c r="A147" s="495" t="s">
        <v>65</v>
      </c>
      <c r="B147" s="495"/>
      <c r="C147" s="495"/>
      <c r="D147" s="495"/>
      <c r="E147" s="495"/>
      <c r="F147" s="495"/>
      <c r="G147" s="495"/>
      <c r="H147" s="495"/>
      <c r="I147" s="495"/>
      <c r="J147" s="495"/>
      <c r="K147" s="495"/>
      <c r="L147" s="495"/>
      <c r="M147" s="495"/>
      <c r="N147" s="495"/>
      <c r="O147" s="495"/>
      <c r="P147" s="495"/>
      <c r="Q147" s="495"/>
      <c r="R147" s="495"/>
      <c r="S147" s="495"/>
      <c r="T147" s="495"/>
      <c r="U147" s="312"/>
      <c r="V147" s="303"/>
    </row>
    <row r="148" spans="1:22" s="1" customFormat="1" ht="15.75" hidden="1" customHeight="1" x14ac:dyDescent="0.25">
      <c r="A148" s="494" t="s">
        <v>194</v>
      </c>
      <c r="B148" s="494"/>
      <c r="C148" s="494"/>
      <c r="D148" s="494"/>
      <c r="E148" s="494"/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311"/>
      <c r="V148" s="303"/>
    </row>
    <row r="149" spans="1:22" s="1" customFormat="1" ht="29.25" hidden="1" customHeight="1" x14ac:dyDescent="0.25">
      <c r="A149" s="495" t="s">
        <v>65</v>
      </c>
      <c r="B149" s="495"/>
      <c r="C149" s="495"/>
      <c r="D149" s="495"/>
      <c r="E149" s="495"/>
      <c r="F149" s="495"/>
      <c r="G149" s="495"/>
      <c r="H149" s="495"/>
      <c r="I149" s="495"/>
      <c r="J149" s="495"/>
      <c r="K149" s="495"/>
      <c r="L149" s="495"/>
      <c r="M149" s="495"/>
      <c r="N149" s="495"/>
      <c r="O149" s="495"/>
      <c r="P149" s="495"/>
      <c r="Q149" s="495"/>
      <c r="R149" s="495"/>
      <c r="S149" s="495"/>
      <c r="T149" s="495"/>
      <c r="U149" s="312"/>
      <c r="V149" s="303"/>
    </row>
    <row r="150" spans="1:22" s="1" customFormat="1" ht="15.75" hidden="1" customHeight="1" x14ac:dyDescent="0.25">
      <c r="A150" s="494" t="s">
        <v>195</v>
      </c>
      <c r="B150" s="494"/>
      <c r="C150" s="494"/>
      <c r="D150" s="494"/>
      <c r="E150" s="494"/>
      <c r="F150" s="494"/>
      <c r="G150" s="494"/>
      <c r="H150" s="494"/>
      <c r="I150" s="494"/>
      <c r="J150" s="494"/>
      <c r="K150" s="494"/>
      <c r="L150" s="494"/>
      <c r="M150" s="494"/>
      <c r="N150" s="494"/>
      <c r="O150" s="494"/>
      <c r="P150" s="494"/>
      <c r="Q150" s="494"/>
      <c r="R150" s="494"/>
      <c r="S150" s="494"/>
      <c r="T150" s="494"/>
      <c r="U150" s="311"/>
      <c r="V150" s="303"/>
    </row>
    <row r="151" spans="1:22" s="1" customFormat="1" ht="29.25" hidden="1" customHeight="1" x14ac:dyDescent="0.25">
      <c r="A151" s="495" t="s">
        <v>65</v>
      </c>
      <c r="B151" s="495"/>
      <c r="C151" s="495"/>
      <c r="D151" s="495"/>
      <c r="E151" s="495"/>
      <c r="F151" s="495"/>
      <c r="G151" s="495"/>
      <c r="H151" s="495"/>
      <c r="I151" s="495"/>
      <c r="J151" s="495"/>
      <c r="K151" s="495"/>
      <c r="L151" s="495"/>
      <c r="M151" s="495"/>
      <c r="N151" s="495"/>
      <c r="O151" s="495"/>
      <c r="P151" s="495"/>
      <c r="Q151" s="495"/>
      <c r="R151" s="495"/>
      <c r="S151" s="495"/>
      <c r="T151" s="495"/>
      <c r="U151" s="312"/>
      <c r="V151" s="303"/>
    </row>
    <row r="152" spans="1:22" ht="85.5" hidden="1" customHeight="1" x14ac:dyDescent="0.25">
      <c r="A152" s="703" t="s">
        <v>38</v>
      </c>
      <c r="B152" s="703"/>
      <c r="C152" s="703"/>
      <c r="D152" s="703"/>
      <c r="E152" s="703"/>
      <c r="F152" s="703"/>
      <c r="G152" s="703"/>
      <c r="H152" s="703"/>
      <c r="I152" s="703"/>
      <c r="J152" s="703"/>
      <c r="K152" s="703"/>
      <c r="L152" s="703"/>
      <c r="M152" s="703"/>
      <c r="N152" s="703"/>
      <c r="O152" s="703"/>
      <c r="P152" s="703"/>
      <c r="Q152" s="703"/>
      <c r="R152" s="703"/>
      <c r="S152" s="703"/>
      <c r="T152" s="703"/>
      <c r="U152" s="309"/>
      <c r="V152" s="309"/>
    </row>
    <row r="153" spans="1:22" s="1" customFormat="1" ht="15.75" hidden="1" customHeight="1" x14ac:dyDescent="0.25">
      <c r="A153" s="494" t="s">
        <v>196</v>
      </c>
      <c r="B153" s="494"/>
      <c r="C153" s="494"/>
      <c r="D153" s="494"/>
      <c r="E153" s="494"/>
      <c r="F153" s="494"/>
      <c r="G153" s="494"/>
      <c r="H153" s="494"/>
      <c r="I153" s="494"/>
      <c r="J153" s="494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311"/>
      <c r="V153" s="303"/>
    </row>
    <row r="154" spans="1:22" s="1" customFormat="1" ht="29.25" hidden="1" customHeight="1" x14ac:dyDescent="0.25">
      <c r="A154" s="495" t="s">
        <v>65</v>
      </c>
      <c r="B154" s="495"/>
      <c r="C154" s="495"/>
      <c r="D154" s="495"/>
      <c r="E154" s="495"/>
      <c r="F154" s="495"/>
      <c r="G154" s="495"/>
      <c r="H154" s="495"/>
      <c r="I154" s="495"/>
      <c r="J154" s="495"/>
      <c r="K154" s="495"/>
      <c r="L154" s="495"/>
      <c r="M154" s="495"/>
      <c r="N154" s="495"/>
      <c r="O154" s="495"/>
      <c r="P154" s="495"/>
      <c r="Q154" s="495"/>
      <c r="R154" s="495"/>
      <c r="S154" s="495"/>
      <c r="T154" s="495"/>
      <c r="U154" s="312"/>
      <c r="V154" s="303"/>
    </row>
    <row r="155" spans="1:22" s="1" customFormat="1" ht="15.75" hidden="1" customHeight="1" x14ac:dyDescent="0.25">
      <c r="A155" s="494" t="s">
        <v>197</v>
      </c>
      <c r="B155" s="494"/>
      <c r="C155" s="494"/>
      <c r="D155" s="494"/>
      <c r="E155" s="494"/>
      <c r="F155" s="494"/>
      <c r="G155" s="494"/>
      <c r="H155" s="494"/>
      <c r="I155" s="494"/>
      <c r="J155" s="494"/>
      <c r="K155" s="494"/>
      <c r="L155" s="494"/>
      <c r="M155" s="494"/>
      <c r="N155" s="494"/>
      <c r="O155" s="494"/>
      <c r="P155" s="494"/>
      <c r="Q155" s="494"/>
      <c r="R155" s="494"/>
      <c r="S155" s="494"/>
      <c r="T155" s="494"/>
      <c r="U155" s="311"/>
      <c r="V155" s="303"/>
    </row>
    <row r="156" spans="1:22" s="1" customFormat="1" ht="29.25" hidden="1" customHeight="1" x14ac:dyDescent="0.25">
      <c r="A156" s="495" t="s">
        <v>65</v>
      </c>
      <c r="B156" s="495"/>
      <c r="C156" s="495"/>
      <c r="D156" s="495"/>
      <c r="E156" s="495"/>
      <c r="F156" s="495"/>
      <c r="G156" s="495"/>
      <c r="H156" s="495"/>
      <c r="I156" s="495"/>
      <c r="J156" s="495"/>
      <c r="K156" s="495"/>
      <c r="L156" s="495"/>
      <c r="M156" s="495"/>
      <c r="N156" s="495"/>
      <c r="O156" s="495"/>
      <c r="P156" s="495"/>
      <c r="Q156" s="495"/>
      <c r="R156" s="495"/>
      <c r="S156" s="495"/>
      <c r="T156" s="495"/>
      <c r="U156" s="312"/>
      <c r="V156" s="303"/>
    </row>
    <row r="157" spans="1:22" s="1" customFormat="1" ht="15.75" hidden="1" customHeight="1" x14ac:dyDescent="0.25">
      <c r="A157" s="494" t="s">
        <v>198</v>
      </c>
      <c r="B157" s="494"/>
      <c r="C157" s="494"/>
      <c r="D157" s="494"/>
      <c r="E157" s="494"/>
      <c r="F157" s="494"/>
      <c r="G157" s="494"/>
      <c r="H157" s="494"/>
      <c r="I157" s="494"/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311"/>
      <c r="V157" s="303"/>
    </row>
    <row r="158" spans="1:22" s="1" customFormat="1" ht="29.25" hidden="1" customHeight="1" x14ac:dyDescent="0.25">
      <c r="A158" s="495" t="s">
        <v>65</v>
      </c>
      <c r="B158" s="495"/>
      <c r="C158" s="495"/>
      <c r="D158" s="495"/>
      <c r="E158" s="495"/>
      <c r="F158" s="495"/>
      <c r="G158" s="495"/>
      <c r="H158" s="495"/>
      <c r="I158" s="495"/>
      <c r="J158" s="495"/>
      <c r="K158" s="495"/>
      <c r="L158" s="495"/>
      <c r="M158" s="495"/>
      <c r="N158" s="495"/>
      <c r="O158" s="495"/>
      <c r="P158" s="495"/>
      <c r="Q158" s="495"/>
      <c r="R158" s="495"/>
      <c r="S158" s="495"/>
      <c r="T158" s="495"/>
      <c r="U158" s="312"/>
      <c r="V158" s="303"/>
    </row>
    <row r="159" spans="1:22" s="1" customFormat="1" ht="15.75" hidden="1" customHeight="1" x14ac:dyDescent="0.25">
      <c r="A159" s="494" t="s">
        <v>199</v>
      </c>
      <c r="B159" s="494"/>
      <c r="C159" s="494"/>
      <c r="D159" s="494"/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311"/>
      <c r="V159" s="303"/>
    </row>
    <row r="160" spans="1:22" s="1" customFormat="1" ht="29.25" hidden="1" customHeight="1" x14ac:dyDescent="0.25">
      <c r="A160" s="495" t="s">
        <v>65</v>
      </c>
      <c r="B160" s="495"/>
      <c r="C160" s="495"/>
      <c r="D160" s="495"/>
      <c r="E160" s="495"/>
      <c r="F160" s="495"/>
      <c r="G160" s="495"/>
      <c r="H160" s="495"/>
      <c r="I160" s="495"/>
      <c r="J160" s="495"/>
      <c r="K160" s="495"/>
      <c r="L160" s="495"/>
      <c r="M160" s="495"/>
      <c r="N160" s="495"/>
      <c r="O160" s="495"/>
      <c r="P160" s="495"/>
      <c r="Q160" s="495"/>
      <c r="R160" s="495"/>
      <c r="S160" s="495"/>
      <c r="T160" s="495"/>
      <c r="U160" s="312"/>
      <c r="V160" s="303"/>
    </row>
    <row r="161" spans="1:20" x14ac:dyDescent="0.25">
      <c r="A161" s="35"/>
      <c r="B161" s="36"/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39"/>
      <c r="R161" s="39"/>
      <c r="S161" s="39"/>
      <c r="T161" s="38"/>
    </row>
    <row r="162" spans="1:20" x14ac:dyDescent="0.25">
      <c r="A162" s="35"/>
      <c r="B162" s="36"/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39"/>
      <c r="R162" s="39"/>
      <c r="S162" s="39"/>
      <c r="T162" s="38"/>
    </row>
    <row r="163" spans="1:20" x14ac:dyDescent="0.25">
      <c r="A163" s="35"/>
      <c r="B163" s="36" t="s">
        <v>946</v>
      </c>
      <c r="C163" s="37"/>
      <c r="D163" s="37"/>
      <c r="E163" s="38" t="s">
        <v>911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39"/>
      <c r="R163" s="39"/>
      <c r="S163" s="39"/>
      <c r="T163" s="38"/>
    </row>
    <row r="164" spans="1:20" x14ac:dyDescent="0.25">
      <c r="A164" s="35"/>
      <c r="B164" s="36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39"/>
      <c r="R164" s="39"/>
      <c r="S164" s="39"/>
      <c r="T164" s="38"/>
    </row>
    <row r="165" spans="1:20" x14ac:dyDescent="0.25">
      <c r="A165" s="35"/>
      <c r="B165" s="36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39"/>
      <c r="R165" s="39"/>
      <c r="S165" s="39"/>
      <c r="T165" s="38"/>
    </row>
    <row r="166" spans="1:20" x14ac:dyDescent="0.25">
      <c r="A166" s="35"/>
      <c r="B166" s="36" t="s">
        <v>914</v>
      </c>
      <c r="C166" s="37"/>
      <c r="D166" s="37"/>
      <c r="E166" s="38" t="s">
        <v>915</v>
      </c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39"/>
      <c r="R166" s="39"/>
      <c r="S166" s="39"/>
      <c r="T166" s="38"/>
    </row>
    <row r="167" spans="1:20" x14ac:dyDescent="0.25">
      <c r="A167" s="35"/>
      <c r="B167" s="36"/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39"/>
      <c r="R167" s="39"/>
      <c r="S167" s="39"/>
      <c r="T167" s="38"/>
    </row>
    <row r="168" spans="1:20" x14ac:dyDescent="0.25">
      <c r="A168" s="35"/>
      <c r="B168" s="36"/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39"/>
      <c r="R168" s="39"/>
      <c r="S168" s="39"/>
      <c r="T168" s="38"/>
    </row>
    <row r="169" spans="1:20" x14ac:dyDescent="0.25">
      <c r="A169" s="35"/>
      <c r="B169" s="36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39"/>
      <c r="R169" s="39"/>
      <c r="S169" s="39"/>
      <c r="T169" s="38"/>
    </row>
    <row r="170" spans="1:20" x14ac:dyDescent="0.25">
      <c r="A170" s="35"/>
      <c r="B170" s="36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39"/>
      <c r="R170" s="39"/>
      <c r="S170" s="39"/>
      <c r="T170" s="38"/>
    </row>
    <row r="171" spans="1:20" x14ac:dyDescent="0.25"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39"/>
      <c r="R171" s="39"/>
      <c r="S171" s="39"/>
      <c r="T171" s="38"/>
    </row>
    <row r="172" spans="1:20" x14ac:dyDescent="0.25">
      <c r="C172" s="37"/>
      <c r="D172" s="37"/>
      <c r="E172" s="39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39"/>
      <c r="R172" s="39"/>
      <c r="S172" s="39"/>
      <c r="T172" s="38"/>
    </row>
    <row r="173" spans="1:20" x14ac:dyDescent="0.25"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39"/>
      <c r="R173" s="39"/>
      <c r="S173" s="39"/>
      <c r="T173" s="38"/>
    </row>
    <row r="174" spans="1:20" x14ac:dyDescent="0.25">
      <c r="A174" s="35"/>
      <c r="B174" s="36"/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39"/>
      <c r="R174" s="39"/>
      <c r="S174" s="39"/>
      <c r="T174" s="38"/>
    </row>
    <row r="175" spans="1:20" x14ac:dyDescent="0.25">
      <c r="A175" s="35"/>
      <c r="B175" s="36"/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39"/>
      <c r="R175" s="39"/>
      <c r="S175" s="39"/>
      <c r="T175" s="38"/>
    </row>
    <row r="176" spans="1:20" x14ac:dyDescent="0.25">
      <c r="A176" s="35"/>
      <c r="B176" s="36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39"/>
      <c r="R176" s="39"/>
      <c r="S176" s="39"/>
      <c r="T176" s="38"/>
    </row>
    <row r="177" spans="1:20" x14ac:dyDescent="0.25"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39"/>
      <c r="R177" s="39"/>
      <c r="S177" s="39"/>
      <c r="T177" s="38"/>
    </row>
    <row r="178" spans="1:20" x14ac:dyDescent="0.25">
      <c r="A178" s="35"/>
      <c r="B178" s="40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39"/>
      <c r="R178" s="39"/>
      <c r="S178" s="39"/>
      <c r="T178" s="38"/>
    </row>
    <row r="179" spans="1:20" x14ac:dyDescent="0.25">
      <c r="A179" s="35"/>
      <c r="B179" s="36"/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39"/>
      <c r="R179" s="39"/>
      <c r="S179" s="39"/>
      <c r="T179" s="38"/>
    </row>
    <row r="180" spans="1:20" x14ac:dyDescent="0.25">
      <c r="A180" s="35"/>
      <c r="B180" s="36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39"/>
      <c r="R180" s="39"/>
      <c r="S180" s="39"/>
      <c r="T180" s="38"/>
    </row>
    <row r="181" spans="1:20" x14ac:dyDescent="0.25">
      <c r="A181" s="35"/>
      <c r="B181" s="36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39"/>
      <c r="R181" s="39"/>
      <c r="S181" s="39"/>
      <c r="T181" s="38"/>
    </row>
    <row r="182" spans="1:20" x14ac:dyDescent="0.25">
      <c r="A182" s="35"/>
      <c r="B182" s="36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39"/>
      <c r="R182" s="39"/>
      <c r="S182" s="39"/>
      <c r="T182" s="38"/>
    </row>
    <row r="183" spans="1:20" x14ac:dyDescent="0.25">
      <c r="A183" s="35"/>
      <c r="B183" s="36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39"/>
      <c r="R183" s="39"/>
      <c r="S183" s="39"/>
      <c r="T183" s="38"/>
    </row>
    <row r="184" spans="1:20" x14ac:dyDescent="0.25">
      <c r="C184" s="37"/>
      <c r="D184" s="37"/>
      <c r="E184" s="39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39"/>
      <c r="R184" s="39"/>
      <c r="S184" s="39"/>
      <c r="T184" s="38"/>
    </row>
    <row r="185" spans="1:20" x14ac:dyDescent="0.25"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39"/>
      <c r="R185" s="39"/>
      <c r="S185" s="39"/>
      <c r="T185" s="38"/>
    </row>
    <row r="186" spans="1:20" x14ac:dyDescent="0.25">
      <c r="A186" s="35"/>
      <c r="B186" s="40"/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39"/>
      <c r="R186" s="39"/>
      <c r="S186" s="39"/>
      <c r="T186" s="38"/>
    </row>
    <row r="187" spans="1:20" x14ac:dyDescent="0.25">
      <c r="A187" s="35"/>
      <c r="B187" s="36"/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39"/>
      <c r="R187" s="39"/>
      <c r="S187" s="39"/>
      <c r="T187" s="38"/>
    </row>
    <row r="188" spans="1:20" x14ac:dyDescent="0.25">
      <c r="A188" s="35"/>
      <c r="B188" s="36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39"/>
      <c r="R188" s="39"/>
      <c r="S188" s="39"/>
      <c r="T188" s="38"/>
    </row>
    <row r="189" spans="1:20" x14ac:dyDescent="0.25">
      <c r="A189" s="35"/>
      <c r="B189" s="36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39"/>
      <c r="R189" s="39"/>
      <c r="S189" s="39"/>
      <c r="T189" s="38"/>
    </row>
    <row r="190" spans="1:20" x14ac:dyDescent="0.25">
      <c r="A190" s="35"/>
      <c r="B190" s="36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39"/>
      <c r="R190" s="39"/>
      <c r="S190" s="39"/>
      <c r="T190" s="38"/>
    </row>
    <row r="191" spans="1:20" x14ac:dyDescent="0.25">
      <c r="A191" s="35"/>
      <c r="B191" s="36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39"/>
      <c r="R191" s="39"/>
      <c r="S191" s="39"/>
      <c r="T191" s="38"/>
    </row>
    <row r="192" spans="1:20" x14ac:dyDescent="0.25">
      <c r="A192" s="35"/>
      <c r="B192" s="36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39"/>
      <c r="R192" s="39"/>
      <c r="S192" s="39"/>
      <c r="T192" s="38"/>
    </row>
    <row r="193" spans="1:20" x14ac:dyDescent="0.25">
      <c r="A193" s="35"/>
      <c r="B193" s="36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39"/>
      <c r="R193" s="39"/>
      <c r="S193" s="39"/>
      <c r="T193" s="38"/>
    </row>
    <row r="194" spans="1:20" x14ac:dyDescent="0.25">
      <c r="A194" s="35"/>
      <c r="B194" s="36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39"/>
      <c r="R194" s="39"/>
      <c r="S194" s="39"/>
      <c r="T194" s="38"/>
    </row>
    <row r="195" spans="1:20" x14ac:dyDescent="0.25">
      <c r="A195" s="35"/>
      <c r="B195" s="36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39"/>
      <c r="R195" s="39"/>
      <c r="S195" s="39"/>
      <c r="T195" s="38"/>
    </row>
    <row r="196" spans="1:20" x14ac:dyDescent="0.25">
      <c r="A196" s="35"/>
      <c r="B196" s="40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39"/>
      <c r="R196" s="39"/>
      <c r="S196" s="39"/>
      <c r="T196" s="38"/>
    </row>
    <row r="197" spans="1:20" x14ac:dyDescent="0.25">
      <c r="A197" s="35"/>
      <c r="B197" s="40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39"/>
      <c r="R197" s="39"/>
      <c r="S197" s="39"/>
      <c r="T197" s="38"/>
    </row>
    <row r="198" spans="1:20" x14ac:dyDescent="0.25">
      <c r="A198" s="35"/>
      <c r="B198" s="40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39"/>
      <c r="R198" s="39"/>
      <c r="S198" s="39"/>
      <c r="T198" s="38"/>
    </row>
    <row r="199" spans="1:20" x14ac:dyDescent="0.25">
      <c r="A199" s="35"/>
      <c r="B199" s="40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39"/>
      <c r="R199" s="39"/>
      <c r="S199" s="39"/>
      <c r="T199" s="38"/>
    </row>
    <row r="200" spans="1:20" x14ac:dyDescent="0.25">
      <c r="A200" s="35"/>
      <c r="B200" s="40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39"/>
      <c r="R200" s="39"/>
      <c r="S200" s="39"/>
      <c r="T200" s="38"/>
    </row>
    <row r="201" spans="1:20" x14ac:dyDescent="0.25">
      <c r="A201" s="35"/>
      <c r="B201" s="40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39"/>
      <c r="R201" s="39"/>
      <c r="S201" s="39"/>
      <c r="T201" s="38"/>
    </row>
    <row r="202" spans="1:20" x14ac:dyDescent="0.25">
      <c r="A202" s="35"/>
      <c r="B202" s="40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39"/>
      <c r="R202" s="39"/>
      <c r="S202" s="39"/>
      <c r="T202" s="38"/>
    </row>
    <row r="203" spans="1:20" x14ac:dyDescent="0.25">
      <c r="A203" s="35"/>
      <c r="B203" s="40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39"/>
      <c r="R203" s="39"/>
      <c r="S203" s="39"/>
      <c r="T203" s="38"/>
    </row>
    <row r="204" spans="1:20" x14ac:dyDescent="0.25">
      <c r="A204" s="35"/>
      <c r="B204" s="40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39"/>
      <c r="R204" s="39"/>
      <c r="S204" s="39"/>
      <c r="T204" s="38"/>
    </row>
    <row r="205" spans="1:20" x14ac:dyDescent="0.25">
      <c r="A205" s="35"/>
      <c r="B205" s="40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39"/>
      <c r="R205" s="39"/>
      <c r="S205" s="39"/>
      <c r="T205" s="38"/>
    </row>
    <row r="206" spans="1:20" x14ac:dyDescent="0.25">
      <c r="A206" s="35"/>
      <c r="B206" s="40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39"/>
      <c r="R206" s="39"/>
      <c r="S206" s="39"/>
      <c r="T206" s="38"/>
    </row>
    <row r="207" spans="1:20" x14ac:dyDescent="0.25">
      <c r="A207" s="35"/>
      <c r="B207" s="40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39"/>
      <c r="R207" s="39"/>
      <c r="S207" s="39"/>
      <c r="T207" s="38"/>
    </row>
    <row r="208" spans="1:20" x14ac:dyDescent="0.25">
      <c r="A208" s="35"/>
      <c r="B208" s="40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39"/>
      <c r="R208" s="39"/>
      <c r="S208" s="39"/>
      <c r="T208" s="38"/>
    </row>
  </sheetData>
  <mergeCells count="120">
    <mergeCell ref="F9:J9"/>
    <mergeCell ref="K9:L9"/>
    <mergeCell ref="F10:J10"/>
    <mergeCell ref="K10:L10"/>
    <mergeCell ref="T10:T11"/>
    <mergeCell ref="A7:T7"/>
    <mergeCell ref="A8:T8"/>
    <mergeCell ref="A9:A11"/>
    <mergeCell ref="B9:B11"/>
    <mergeCell ref="C9:C11"/>
    <mergeCell ref="D9:D11"/>
    <mergeCell ref="E9:E11"/>
    <mergeCell ref="M9:U9"/>
    <mergeCell ref="A21:T21"/>
    <mergeCell ref="A23:T23"/>
    <mergeCell ref="A25:T25"/>
    <mergeCell ref="A26:T26"/>
    <mergeCell ref="A27:T27"/>
    <mergeCell ref="A28:T28"/>
    <mergeCell ref="A13:T13"/>
    <mergeCell ref="A14:T14"/>
    <mergeCell ref="A15:T15"/>
    <mergeCell ref="A16:A17"/>
    <mergeCell ref="A18:T18"/>
    <mergeCell ref="A19:A20"/>
    <mergeCell ref="A36:T36"/>
    <mergeCell ref="A37:A38"/>
    <mergeCell ref="A39:T39"/>
    <mergeCell ref="A40:A41"/>
    <mergeCell ref="A42:T42"/>
    <mergeCell ref="A43:A48"/>
    <mergeCell ref="A29:T29"/>
    <mergeCell ref="A30:T30"/>
    <mergeCell ref="A31:A32"/>
    <mergeCell ref="A33:T33"/>
    <mergeCell ref="A34:T34"/>
    <mergeCell ref="A35:T35"/>
    <mergeCell ref="A62:A66"/>
    <mergeCell ref="A67:T67"/>
    <mergeCell ref="A68:A69"/>
    <mergeCell ref="A70:T70"/>
    <mergeCell ref="A72:T72"/>
    <mergeCell ref="A73:T73"/>
    <mergeCell ref="A49:T49"/>
    <mergeCell ref="A50:A51"/>
    <mergeCell ref="A52:T52"/>
    <mergeCell ref="A53:T53"/>
    <mergeCell ref="A54:A60"/>
    <mergeCell ref="A61:T61"/>
    <mergeCell ref="A82:T82"/>
    <mergeCell ref="A83:T83"/>
    <mergeCell ref="A84:T84"/>
    <mergeCell ref="A85:T85"/>
    <mergeCell ref="A86:A90"/>
    <mergeCell ref="A91:T91"/>
    <mergeCell ref="A74:T74"/>
    <mergeCell ref="A75:A77"/>
    <mergeCell ref="A78:T78"/>
    <mergeCell ref="A79:T79"/>
    <mergeCell ref="A80:T80"/>
    <mergeCell ref="A81:T81"/>
    <mergeCell ref="A98:T98"/>
    <mergeCell ref="A99:T99"/>
    <mergeCell ref="A101:T101"/>
    <mergeCell ref="A102:T102"/>
    <mergeCell ref="A103:T103"/>
    <mergeCell ref="A104:T104"/>
    <mergeCell ref="A92:T92"/>
    <mergeCell ref="A93:T93"/>
    <mergeCell ref="A94:T94"/>
    <mergeCell ref="A95:T95"/>
    <mergeCell ref="A96:T96"/>
    <mergeCell ref="A97:T97"/>
    <mergeCell ref="A119:T119"/>
    <mergeCell ref="A120:T120"/>
    <mergeCell ref="A121:T121"/>
    <mergeCell ref="A122:T122"/>
    <mergeCell ref="A123:T123"/>
    <mergeCell ref="A124:T124"/>
    <mergeCell ref="A105:T105"/>
    <mergeCell ref="A106:T106"/>
    <mergeCell ref="A107:T107"/>
    <mergeCell ref="A108:T108"/>
    <mergeCell ref="A109:A117"/>
    <mergeCell ref="A118:T118"/>
    <mergeCell ref="A132:T132"/>
    <mergeCell ref="A133:T133"/>
    <mergeCell ref="A134:T134"/>
    <mergeCell ref="A135:T135"/>
    <mergeCell ref="A136:T136"/>
    <mergeCell ref="A137:T137"/>
    <mergeCell ref="A125:T125"/>
    <mergeCell ref="A127:T127"/>
    <mergeCell ref="A128:T128"/>
    <mergeCell ref="A129:T129"/>
    <mergeCell ref="A130:T130"/>
    <mergeCell ref="A131:T131"/>
    <mergeCell ref="A144:T144"/>
    <mergeCell ref="A145:T145"/>
    <mergeCell ref="A146:T146"/>
    <mergeCell ref="A147:T147"/>
    <mergeCell ref="A148:T148"/>
    <mergeCell ref="A149:T149"/>
    <mergeCell ref="A138:T138"/>
    <mergeCell ref="A139:T139"/>
    <mergeCell ref="A140:T140"/>
    <mergeCell ref="A141:T141"/>
    <mergeCell ref="A142:T142"/>
    <mergeCell ref="A143:T143"/>
    <mergeCell ref="A156:T156"/>
    <mergeCell ref="A157:T157"/>
    <mergeCell ref="A158:T158"/>
    <mergeCell ref="A159:T159"/>
    <mergeCell ref="A160:T160"/>
    <mergeCell ref="A150:T150"/>
    <mergeCell ref="A151:T151"/>
    <mergeCell ref="A152:T152"/>
    <mergeCell ref="A153:T153"/>
    <mergeCell ref="A154:T154"/>
    <mergeCell ref="A155:T155"/>
  </mergeCells>
  <pageMargins left="0" right="0" top="0.74803149606299213" bottom="0" header="0.31496062992125984" footer="0.31496062992125984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L66"/>
  <sheetViews>
    <sheetView view="pageBreakPreview" zoomScale="60" zoomScaleNormal="90" workbookViewId="0">
      <selection activeCell="L5" sqref="L5"/>
    </sheetView>
  </sheetViews>
  <sheetFormatPr defaultRowHeight="15" x14ac:dyDescent="0.2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" customWidth="1"/>
    <col min="7" max="7" width="17.42578125" hidden="1" customWidth="1"/>
    <col min="8" max="8" width="17.42578125" customWidth="1"/>
    <col min="9" max="9" width="25.85546875" style="56" customWidth="1"/>
  </cols>
  <sheetData>
    <row r="1" spans="1:12" ht="56.25" customHeight="1" x14ac:dyDescent="0.25">
      <c r="A1" s="717" t="s">
        <v>525</v>
      </c>
      <c r="B1" s="717"/>
      <c r="C1" s="717"/>
      <c r="D1" s="717"/>
      <c r="E1" s="717"/>
      <c r="F1" s="717"/>
      <c r="G1" s="717"/>
      <c r="H1" s="717"/>
      <c r="I1" s="717"/>
      <c r="J1" s="63"/>
      <c r="K1" s="63"/>
      <c r="L1" s="63"/>
    </row>
    <row r="2" spans="1:12" ht="25.5" customHeight="1" x14ac:dyDescent="0.25">
      <c r="A2" s="133"/>
      <c r="B2" s="133"/>
      <c r="C2" s="133"/>
      <c r="D2" s="133"/>
      <c r="E2" s="133"/>
      <c r="F2" s="133"/>
      <c r="G2" s="133"/>
      <c r="H2" s="133"/>
      <c r="I2" s="143" t="s">
        <v>871</v>
      </c>
      <c r="J2" s="63"/>
      <c r="K2" s="63"/>
      <c r="L2" s="63"/>
    </row>
    <row r="3" spans="1:12" ht="49.5" x14ac:dyDescent="0.25">
      <c r="A3" s="49"/>
      <c r="B3" s="49" t="s">
        <v>13</v>
      </c>
      <c r="C3" s="49"/>
      <c r="D3" s="49" t="s">
        <v>471</v>
      </c>
      <c r="E3" s="50" t="s">
        <v>472</v>
      </c>
      <c r="F3" s="50" t="s">
        <v>473</v>
      </c>
      <c r="G3" s="50" t="s">
        <v>474</v>
      </c>
      <c r="H3" s="50" t="s">
        <v>352</v>
      </c>
      <c r="I3" s="50" t="s">
        <v>475</v>
      </c>
    </row>
    <row r="4" spans="1:12" ht="16.5" x14ac:dyDescent="0.25">
      <c r="A4" s="51">
        <v>1</v>
      </c>
      <c r="B4" s="69" t="s">
        <v>476</v>
      </c>
      <c r="C4" s="49"/>
      <c r="D4" s="49"/>
      <c r="E4" s="50"/>
      <c r="F4" s="50"/>
      <c r="G4" s="52"/>
      <c r="H4" s="52"/>
      <c r="I4" s="70"/>
    </row>
    <row r="5" spans="1:12" ht="134.25" customHeight="1" x14ac:dyDescent="0.25">
      <c r="A5" s="49" t="s">
        <v>522</v>
      </c>
      <c r="B5" s="70" t="s">
        <v>477</v>
      </c>
      <c r="C5" s="49" t="s">
        <v>478</v>
      </c>
      <c r="D5" s="49" t="s">
        <v>479</v>
      </c>
      <c r="E5" s="54">
        <v>0</v>
      </c>
      <c r="F5" s="54">
        <v>0</v>
      </c>
      <c r="G5" s="54">
        <v>0</v>
      </c>
      <c r="H5" s="54"/>
      <c r="I5" s="70"/>
    </row>
    <row r="6" spans="1:12" ht="64.5" customHeight="1" x14ac:dyDescent="0.25">
      <c r="A6" s="49"/>
      <c r="B6" s="70" t="s">
        <v>480</v>
      </c>
      <c r="C6" s="49" t="s">
        <v>481</v>
      </c>
      <c r="D6" s="49" t="s">
        <v>482</v>
      </c>
      <c r="E6" s="54">
        <v>0</v>
      </c>
      <c r="F6" s="54">
        <v>0</v>
      </c>
      <c r="G6" s="54">
        <v>0</v>
      </c>
      <c r="H6" s="54"/>
      <c r="I6" s="70"/>
    </row>
    <row r="7" spans="1:12" ht="27" customHeight="1" x14ac:dyDescent="0.25">
      <c r="A7" s="49"/>
      <c r="B7" s="70" t="s">
        <v>483</v>
      </c>
      <c r="C7" s="49" t="s">
        <v>484</v>
      </c>
      <c r="D7" s="49" t="s">
        <v>482</v>
      </c>
      <c r="E7" s="54">
        <v>1968</v>
      </c>
      <c r="F7" s="54">
        <v>1968</v>
      </c>
      <c r="G7" s="54">
        <v>1968</v>
      </c>
      <c r="H7" s="54"/>
      <c r="I7" s="70"/>
    </row>
    <row r="8" spans="1:12" ht="93" customHeight="1" x14ac:dyDescent="0.25">
      <c r="A8" s="49" t="s">
        <v>523</v>
      </c>
      <c r="B8" s="70" t="s">
        <v>485</v>
      </c>
      <c r="C8" s="49" t="s">
        <v>486</v>
      </c>
      <c r="D8" s="49" t="s">
        <v>479</v>
      </c>
      <c r="E8" s="54">
        <v>0.72</v>
      </c>
      <c r="F8" s="54">
        <v>0.72</v>
      </c>
      <c r="G8" s="54">
        <v>0.72</v>
      </c>
      <c r="H8" s="54"/>
      <c r="I8" s="70"/>
    </row>
    <row r="9" spans="1:12" ht="80.25" customHeight="1" x14ac:dyDescent="0.25">
      <c r="A9" s="49"/>
      <c r="B9" s="70" t="s">
        <v>487</v>
      </c>
      <c r="C9" s="49" t="s">
        <v>488</v>
      </c>
      <c r="D9" s="49" t="s">
        <v>482</v>
      </c>
      <c r="E9" s="54">
        <v>19</v>
      </c>
      <c r="F9" s="54">
        <v>19</v>
      </c>
      <c r="G9" s="54">
        <v>19</v>
      </c>
      <c r="H9" s="54"/>
      <c r="I9" s="70"/>
    </row>
    <row r="10" spans="1:12" ht="25.5" customHeight="1" x14ac:dyDescent="0.25">
      <c r="A10" s="49"/>
      <c r="B10" s="70" t="s">
        <v>483</v>
      </c>
      <c r="C10" s="49" t="s">
        <v>484</v>
      </c>
      <c r="D10" s="49" t="s">
        <v>482</v>
      </c>
      <c r="E10" s="54">
        <v>2640</v>
      </c>
      <c r="F10" s="54">
        <v>2640</v>
      </c>
      <c r="G10" s="54">
        <v>2640</v>
      </c>
      <c r="H10" s="54"/>
      <c r="I10" s="70"/>
    </row>
    <row r="11" spans="1:12" ht="39" customHeight="1" x14ac:dyDescent="0.25">
      <c r="A11" s="49">
        <v>2</v>
      </c>
      <c r="B11" s="71" t="s">
        <v>489</v>
      </c>
      <c r="C11" s="52"/>
      <c r="D11" s="52"/>
      <c r="E11" s="55"/>
      <c r="F11" s="55"/>
      <c r="G11" s="55"/>
      <c r="H11" s="55"/>
      <c r="I11" s="70"/>
    </row>
    <row r="12" spans="1:12" ht="63" customHeight="1" x14ac:dyDescent="0.25">
      <c r="A12" s="49" t="s">
        <v>524</v>
      </c>
      <c r="B12" s="70" t="s">
        <v>490</v>
      </c>
      <c r="C12" s="49" t="s">
        <v>491</v>
      </c>
      <c r="D12" s="49" t="s">
        <v>492</v>
      </c>
      <c r="E12" s="54">
        <v>0.44400000000000001</v>
      </c>
      <c r="F12" s="54">
        <v>0.441</v>
      </c>
      <c r="G12" s="54">
        <v>0.438</v>
      </c>
      <c r="H12" s="54"/>
      <c r="I12" s="70"/>
    </row>
    <row r="13" spans="1:12" ht="210" customHeight="1" x14ac:dyDescent="0.25">
      <c r="A13" s="49"/>
      <c r="B13" s="718" t="s">
        <v>493</v>
      </c>
      <c r="C13" s="719" t="s">
        <v>494</v>
      </c>
      <c r="D13" s="719" t="s">
        <v>482</v>
      </c>
      <c r="E13" s="720">
        <v>481</v>
      </c>
      <c r="F13" s="720">
        <v>478</v>
      </c>
      <c r="G13" s="720">
        <v>475</v>
      </c>
      <c r="H13" s="54"/>
      <c r="I13" s="70" t="s">
        <v>495</v>
      </c>
    </row>
    <row r="14" spans="1:12" ht="111" customHeight="1" x14ac:dyDescent="0.25">
      <c r="A14" s="49"/>
      <c r="B14" s="718"/>
      <c r="C14" s="719"/>
      <c r="D14" s="719"/>
      <c r="E14" s="720"/>
      <c r="F14" s="720"/>
      <c r="G14" s="720"/>
      <c r="H14" s="54"/>
      <c r="I14" s="70" t="s">
        <v>496</v>
      </c>
    </row>
    <row r="15" spans="1:12" ht="162" customHeight="1" x14ac:dyDescent="0.25">
      <c r="A15" s="49"/>
      <c r="B15" s="718"/>
      <c r="C15" s="719"/>
      <c r="D15" s="719"/>
      <c r="E15" s="720"/>
      <c r="F15" s="720"/>
      <c r="G15" s="720"/>
      <c r="H15" s="54"/>
      <c r="I15" s="70" t="s">
        <v>497</v>
      </c>
    </row>
    <row r="16" spans="1:12" ht="30" customHeight="1" x14ac:dyDescent="0.25">
      <c r="A16" s="49"/>
      <c r="B16" s="70" t="s">
        <v>498</v>
      </c>
      <c r="C16" s="49" t="s">
        <v>499</v>
      </c>
      <c r="D16" s="49" t="s">
        <v>500</v>
      </c>
      <c r="E16" s="55"/>
      <c r="F16" s="55"/>
      <c r="G16" s="55"/>
      <c r="H16" s="55"/>
      <c r="I16" s="70"/>
    </row>
    <row r="17" spans="1:9" ht="30" customHeight="1" x14ac:dyDescent="0.25">
      <c r="A17" s="49">
        <v>3</v>
      </c>
      <c r="B17" s="71" t="s">
        <v>501</v>
      </c>
      <c r="C17" s="52"/>
      <c r="D17" s="52"/>
      <c r="E17" s="55"/>
      <c r="F17" s="55"/>
      <c r="G17" s="55"/>
      <c r="H17" s="55"/>
      <c r="I17" s="70"/>
    </row>
    <row r="18" spans="1:9" ht="56.25" customHeight="1" x14ac:dyDescent="0.25">
      <c r="A18" s="49" t="s">
        <v>349</v>
      </c>
      <c r="B18" s="70" t="s">
        <v>502</v>
      </c>
      <c r="C18" s="49" t="s">
        <v>503</v>
      </c>
      <c r="D18" s="49" t="s">
        <v>479</v>
      </c>
      <c r="E18" s="54">
        <v>1083.5</v>
      </c>
      <c r="F18" s="54">
        <v>1083.5</v>
      </c>
      <c r="G18" s="54">
        <v>1083.5</v>
      </c>
      <c r="H18" s="54"/>
      <c r="I18" s="70"/>
    </row>
    <row r="19" spans="1:9" ht="45" customHeight="1" x14ac:dyDescent="0.25">
      <c r="A19" s="49"/>
      <c r="B19" s="70" t="s">
        <v>504</v>
      </c>
      <c r="C19" s="49" t="s">
        <v>505</v>
      </c>
      <c r="D19" s="49" t="s">
        <v>506</v>
      </c>
      <c r="E19" s="55"/>
      <c r="F19" s="55"/>
      <c r="G19" s="55"/>
      <c r="H19" s="55"/>
      <c r="I19" s="70"/>
    </row>
    <row r="20" spans="1:9" ht="31.5" customHeight="1" x14ac:dyDescent="0.25">
      <c r="A20" s="49"/>
      <c r="B20" s="52" t="s">
        <v>507</v>
      </c>
      <c r="C20" s="49" t="s">
        <v>508</v>
      </c>
      <c r="D20" s="49" t="s">
        <v>506</v>
      </c>
      <c r="E20" s="54">
        <v>21.57</v>
      </c>
      <c r="F20" s="54">
        <v>25</v>
      </c>
      <c r="G20" s="54">
        <v>25</v>
      </c>
      <c r="H20" s="54"/>
      <c r="I20" s="70" t="s">
        <v>509</v>
      </c>
    </row>
    <row r="21" spans="1:9" ht="52.5" customHeight="1" x14ac:dyDescent="0.25">
      <c r="A21" s="49" t="s">
        <v>348</v>
      </c>
      <c r="B21" s="70" t="s">
        <v>510</v>
      </c>
      <c r="C21" s="49" t="s">
        <v>511</v>
      </c>
      <c r="D21" s="49" t="s">
        <v>512</v>
      </c>
      <c r="E21" s="54">
        <v>10363481</v>
      </c>
      <c r="F21" s="54">
        <v>12203043</v>
      </c>
      <c r="G21" s="54">
        <v>12203043</v>
      </c>
      <c r="H21" s="54"/>
      <c r="I21" s="70"/>
    </row>
    <row r="22" spans="1:9" ht="60" customHeight="1" x14ac:dyDescent="0.25">
      <c r="A22" s="49"/>
      <c r="B22" s="70" t="s">
        <v>513</v>
      </c>
      <c r="C22" s="49" t="s">
        <v>514</v>
      </c>
      <c r="D22" s="49" t="s">
        <v>515</v>
      </c>
      <c r="E22" s="54">
        <v>48045808</v>
      </c>
      <c r="F22" s="54">
        <v>48812170</v>
      </c>
      <c r="G22" s="54">
        <v>48812170</v>
      </c>
      <c r="H22" s="54"/>
      <c r="I22" s="70"/>
    </row>
    <row r="23" spans="1:9" ht="36" customHeight="1" x14ac:dyDescent="0.25">
      <c r="A23" s="49"/>
      <c r="B23" s="70" t="s">
        <v>516</v>
      </c>
      <c r="C23" s="49" t="s">
        <v>508</v>
      </c>
      <c r="D23" s="49" t="s">
        <v>506</v>
      </c>
      <c r="E23" s="54">
        <v>0.23899999999999999</v>
      </c>
      <c r="F23" s="54">
        <v>0.24</v>
      </c>
      <c r="G23" s="54">
        <v>0.24099999999999999</v>
      </c>
      <c r="H23" s="54"/>
      <c r="I23" s="70" t="s">
        <v>517</v>
      </c>
    </row>
    <row r="24" spans="1:9" ht="74.25" customHeight="1" x14ac:dyDescent="0.25">
      <c r="A24" s="49" t="s">
        <v>347</v>
      </c>
      <c r="B24" s="70" t="s">
        <v>518</v>
      </c>
      <c r="C24" s="49" t="s">
        <v>519</v>
      </c>
      <c r="D24" s="49" t="s">
        <v>512</v>
      </c>
      <c r="E24" s="54">
        <v>112579.33</v>
      </c>
      <c r="F24" s="54">
        <v>112707.35</v>
      </c>
      <c r="G24" s="54">
        <v>112852.36</v>
      </c>
      <c r="H24" s="54"/>
      <c r="I24" s="70"/>
    </row>
    <row r="25" spans="1:9" ht="50.1" customHeight="1" x14ac:dyDescent="0.25">
      <c r="A25" s="49"/>
      <c r="B25" s="70" t="s">
        <v>520</v>
      </c>
      <c r="C25" s="49" t="s">
        <v>514</v>
      </c>
      <c r="D25" s="49" t="s">
        <v>515</v>
      </c>
      <c r="E25" s="54">
        <v>47104321</v>
      </c>
      <c r="F25" s="54">
        <v>46961397</v>
      </c>
      <c r="G25" s="54">
        <v>46826706</v>
      </c>
      <c r="H25" s="54"/>
      <c r="I25" s="70"/>
    </row>
    <row r="26" spans="1:9" ht="50.1" customHeight="1" x14ac:dyDescent="0.25">
      <c r="A26" s="49"/>
      <c r="B26" s="72" t="s">
        <v>521</v>
      </c>
      <c r="C26" s="49" t="s">
        <v>508</v>
      </c>
      <c r="D26" s="49" t="s">
        <v>506</v>
      </c>
      <c r="E26" s="54">
        <v>0.314</v>
      </c>
      <c r="F26" s="54">
        <v>0.315</v>
      </c>
      <c r="G26" s="54">
        <v>0.316</v>
      </c>
      <c r="H26" s="54"/>
      <c r="I26" s="70" t="s">
        <v>509</v>
      </c>
    </row>
    <row r="28" spans="1:9" ht="52.5" customHeight="1" x14ac:dyDescent="0.25">
      <c r="A28" s="695" t="s">
        <v>526</v>
      </c>
      <c r="B28" s="696"/>
      <c r="C28" s="696"/>
      <c r="D28" s="696"/>
      <c r="E28" s="696"/>
      <c r="F28" s="696"/>
      <c r="G28" s="696"/>
      <c r="H28" s="696"/>
      <c r="I28" s="696"/>
    </row>
    <row r="29" spans="1:9" ht="25.5" x14ac:dyDescent="0.25">
      <c r="A29" s="715" t="s">
        <v>354</v>
      </c>
      <c r="B29" s="715" t="s">
        <v>13</v>
      </c>
      <c r="C29" s="716" t="s">
        <v>527</v>
      </c>
      <c r="D29" s="715" t="s">
        <v>528</v>
      </c>
      <c r="E29" s="715"/>
      <c r="F29" s="64" t="s">
        <v>528</v>
      </c>
      <c r="G29" s="64" t="s">
        <v>528</v>
      </c>
      <c r="H29" s="64"/>
      <c r="I29" s="73"/>
    </row>
    <row r="30" spans="1:9" x14ac:dyDescent="0.25">
      <c r="A30" s="715"/>
      <c r="B30" s="715"/>
      <c r="C30" s="716"/>
      <c r="D30" s="715">
        <v>2023</v>
      </c>
      <c r="E30" s="715"/>
      <c r="F30" s="64">
        <v>2024</v>
      </c>
      <c r="G30" s="64">
        <v>2025</v>
      </c>
      <c r="H30" s="64"/>
      <c r="I30" s="73"/>
    </row>
    <row r="31" spans="1:9" ht="25.5" x14ac:dyDescent="0.25">
      <c r="A31" s="715"/>
      <c r="B31" s="715"/>
      <c r="C31" s="716"/>
      <c r="D31" s="715" t="s">
        <v>529</v>
      </c>
      <c r="E31" s="715"/>
      <c r="F31" s="64" t="s">
        <v>530</v>
      </c>
      <c r="G31" s="64" t="s">
        <v>530</v>
      </c>
      <c r="H31" s="64"/>
      <c r="I31" s="73"/>
    </row>
    <row r="32" spans="1:9" x14ac:dyDescent="0.25">
      <c r="A32" s="65">
        <v>1</v>
      </c>
      <c r="B32" s="65">
        <v>2</v>
      </c>
      <c r="C32" s="65">
        <v>3</v>
      </c>
      <c r="D32" s="715">
        <v>5</v>
      </c>
      <c r="E32" s="715"/>
      <c r="F32" s="64">
        <v>6</v>
      </c>
      <c r="G32" s="64">
        <v>7</v>
      </c>
      <c r="H32" s="64"/>
      <c r="I32" s="73"/>
    </row>
    <row r="33" spans="1:10" ht="15.75" x14ac:dyDescent="0.25">
      <c r="A33" s="74" t="s">
        <v>539</v>
      </c>
      <c r="B33" s="713" t="s">
        <v>531</v>
      </c>
      <c r="C33" s="713"/>
      <c r="D33" s="713"/>
      <c r="E33" s="713"/>
      <c r="F33" s="713"/>
      <c r="G33" s="713"/>
      <c r="H33" s="713"/>
      <c r="I33" s="713"/>
      <c r="J33" s="48"/>
    </row>
    <row r="34" spans="1:10" ht="110.25" x14ac:dyDescent="0.25">
      <c r="A34" s="66" t="s">
        <v>522</v>
      </c>
      <c r="B34" s="67" t="s">
        <v>532</v>
      </c>
      <c r="C34" s="68" t="s">
        <v>479</v>
      </c>
      <c r="D34" s="714">
        <v>0</v>
      </c>
      <c r="E34" s="714"/>
      <c r="F34" s="68">
        <v>0</v>
      </c>
      <c r="G34" s="68">
        <v>0</v>
      </c>
      <c r="H34" s="68"/>
      <c r="I34" s="73"/>
    </row>
    <row r="35" spans="1:10" ht="15.75" x14ac:dyDescent="0.25">
      <c r="A35" s="74" t="s">
        <v>540</v>
      </c>
      <c r="B35" s="713" t="s">
        <v>533</v>
      </c>
      <c r="C35" s="713"/>
      <c r="D35" s="713"/>
      <c r="E35" s="713"/>
      <c r="F35" s="713"/>
      <c r="G35" s="713"/>
      <c r="H35" s="713"/>
      <c r="I35" s="713"/>
      <c r="J35" s="48"/>
    </row>
    <row r="36" spans="1:10" ht="157.5" x14ac:dyDescent="0.25">
      <c r="A36" s="66" t="s">
        <v>524</v>
      </c>
      <c r="B36" s="67" t="s">
        <v>534</v>
      </c>
      <c r="C36" s="68" t="s">
        <v>492</v>
      </c>
      <c r="D36" s="714">
        <v>0</v>
      </c>
      <c r="E36" s="714"/>
      <c r="F36" s="68">
        <v>0</v>
      </c>
      <c r="G36" s="68">
        <v>0</v>
      </c>
      <c r="H36" s="68"/>
      <c r="I36" s="73"/>
    </row>
    <row r="37" spans="1:10" ht="15.75" x14ac:dyDescent="0.25">
      <c r="A37" s="74" t="s">
        <v>541</v>
      </c>
      <c r="B37" s="713" t="s">
        <v>535</v>
      </c>
      <c r="C37" s="713"/>
      <c r="D37" s="713"/>
      <c r="E37" s="713"/>
      <c r="F37" s="713"/>
      <c r="G37" s="713"/>
      <c r="H37" s="713"/>
      <c r="I37" s="713"/>
      <c r="J37" s="48"/>
    </row>
    <row r="38" spans="1:10" ht="47.25" x14ac:dyDescent="0.25">
      <c r="A38" s="68" t="s">
        <v>349</v>
      </c>
      <c r="B38" s="67" t="s">
        <v>536</v>
      </c>
      <c r="C38" s="68" t="s">
        <v>479</v>
      </c>
      <c r="D38" s="714">
        <v>5.04</v>
      </c>
      <c r="E38" s="714"/>
      <c r="F38" s="68">
        <v>5.04</v>
      </c>
      <c r="G38" s="68">
        <v>5.04</v>
      </c>
      <c r="H38" s="68"/>
      <c r="I38" s="73"/>
    </row>
    <row r="39" spans="1:10" ht="47.25" x14ac:dyDescent="0.25">
      <c r="A39" s="68" t="s">
        <v>348</v>
      </c>
      <c r="B39" s="67" t="s">
        <v>537</v>
      </c>
      <c r="C39" s="68" t="s">
        <v>538</v>
      </c>
      <c r="D39" s="714">
        <v>0.55600000000000005</v>
      </c>
      <c r="E39" s="714"/>
      <c r="F39" s="68">
        <v>0.55600000000000005</v>
      </c>
      <c r="G39" s="68">
        <v>0.55600000000000005</v>
      </c>
      <c r="H39" s="68"/>
      <c r="I39" s="73"/>
    </row>
    <row r="42" spans="1:10" ht="45.75" customHeight="1" x14ac:dyDescent="0.25">
      <c r="A42" s="695" t="s">
        <v>542</v>
      </c>
      <c r="B42" s="696"/>
      <c r="C42" s="696"/>
      <c r="D42" s="696"/>
      <c r="E42" s="696"/>
      <c r="F42" s="696"/>
      <c r="G42" s="696"/>
      <c r="H42" s="696"/>
      <c r="I42" s="696"/>
    </row>
    <row r="43" spans="1:10" ht="25.5" x14ac:dyDescent="0.25">
      <c r="A43" s="715" t="s">
        <v>354</v>
      </c>
      <c r="B43" s="715" t="s">
        <v>13</v>
      </c>
      <c r="C43" s="716" t="s">
        <v>527</v>
      </c>
      <c r="D43" s="715" t="s">
        <v>528</v>
      </c>
      <c r="E43" s="715"/>
      <c r="F43" s="64" t="s">
        <v>528</v>
      </c>
      <c r="G43" s="64" t="s">
        <v>528</v>
      </c>
      <c r="H43" s="64"/>
      <c r="I43" s="73"/>
    </row>
    <row r="44" spans="1:10" x14ac:dyDescent="0.25">
      <c r="A44" s="715"/>
      <c r="B44" s="715"/>
      <c r="C44" s="716"/>
      <c r="D44" s="715">
        <v>2023</v>
      </c>
      <c r="E44" s="715"/>
      <c r="F44" s="64">
        <v>2024</v>
      </c>
      <c r="G44" s="64">
        <v>2025</v>
      </c>
      <c r="H44" s="64"/>
      <c r="I44" s="73"/>
    </row>
    <row r="45" spans="1:10" ht="25.5" x14ac:dyDescent="0.25">
      <c r="A45" s="715"/>
      <c r="B45" s="715"/>
      <c r="C45" s="716"/>
      <c r="D45" s="715" t="s">
        <v>529</v>
      </c>
      <c r="E45" s="715"/>
      <c r="F45" s="64" t="s">
        <v>530</v>
      </c>
      <c r="G45" s="64" t="s">
        <v>530</v>
      </c>
      <c r="H45" s="64"/>
      <c r="I45" s="73"/>
    </row>
    <row r="46" spans="1:10" x14ac:dyDescent="0.25">
      <c r="A46" s="65">
        <v>1</v>
      </c>
      <c r="B46" s="65">
        <v>2</v>
      </c>
      <c r="C46" s="65">
        <v>3</v>
      </c>
      <c r="D46" s="715">
        <v>5</v>
      </c>
      <c r="E46" s="715"/>
      <c r="F46" s="64">
        <v>6</v>
      </c>
      <c r="G46" s="64">
        <v>7</v>
      </c>
      <c r="H46" s="64"/>
      <c r="I46" s="73"/>
    </row>
    <row r="47" spans="1:10" ht="15.75" x14ac:dyDescent="0.25">
      <c r="A47" s="74" t="s">
        <v>539</v>
      </c>
      <c r="B47" s="713" t="s">
        <v>531</v>
      </c>
      <c r="C47" s="713"/>
      <c r="D47" s="713"/>
      <c r="E47" s="713"/>
      <c r="F47" s="713"/>
      <c r="G47" s="713"/>
      <c r="H47" s="713"/>
      <c r="I47" s="713"/>
      <c r="J47" s="48"/>
    </row>
    <row r="48" spans="1:10" ht="110.25" x14ac:dyDescent="0.25">
      <c r="A48" s="66" t="s">
        <v>522</v>
      </c>
      <c r="B48" s="67" t="s">
        <v>532</v>
      </c>
      <c r="C48" s="68" t="s">
        <v>479</v>
      </c>
      <c r="D48" s="714">
        <v>0</v>
      </c>
      <c r="E48" s="714"/>
      <c r="F48" s="68">
        <v>0</v>
      </c>
      <c r="G48" s="68">
        <v>0</v>
      </c>
      <c r="H48" s="68"/>
      <c r="I48" s="73"/>
    </row>
    <row r="49" spans="1:10" ht="15.75" x14ac:dyDescent="0.25">
      <c r="A49" s="74" t="s">
        <v>540</v>
      </c>
      <c r="B49" s="713" t="s">
        <v>533</v>
      </c>
      <c r="C49" s="713"/>
      <c r="D49" s="713"/>
      <c r="E49" s="713"/>
      <c r="F49" s="713"/>
      <c r="G49" s="713"/>
      <c r="H49" s="713"/>
      <c r="I49" s="713"/>
      <c r="J49" s="48"/>
    </row>
    <row r="50" spans="1:10" ht="157.5" x14ac:dyDescent="0.25">
      <c r="A50" s="66" t="s">
        <v>524</v>
      </c>
      <c r="B50" s="67" t="s">
        <v>534</v>
      </c>
      <c r="C50" s="68" t="s">
        <v>492</v>
      </c>
      <c r="D50" s="714">
        <v>0</v>
      </c>
      <c r="E50" s="714"/>
      <c r="F50" s="68">
        <v>0</v>
      </c>
      <c r="G50" s="68">
        <v>0</v>
      </c>
      <c r="H50" s="68"/>
      <c r="I50" s="73"/>
    </row>
    <row r="51" spans="1:10" ht="15.75" x14ac:dyDescent="0.25">
      <c r="A51" s="74" t="s">
        <v>541</v>
      </c>
      <c r="B51" s="713" t="s">
        <v>535</v>
      </c>
      <c r="C51" s="713"/>
      <c r="D51" s="713"/>
      <c r="E51" s="713"/>
      <c r="F51" s="713"/>
      <c r="G51" s="713"/>
      <c r="H51" s="713"/>
      <c r="I51" s="713"/>
      <c r="J51" s="48"/>
    </row>
    <row r="52" spans="1:10" ht="47.25" x14ac:dyDescent="0.25">
      <c r="A52" s="68" t="s">
        <v>349</v>
      </c>
      <c r="B52" s="67" t="s">
        <v>536</v>
      </c>
      <c r="C52" s="68" t="s">
        <v>479</v>
      </c>
      <c r="D52" s="714">
        <v>10.7</v>
      </c>
      <c r="E52" s="714"/>
      <c r="F52" s="68">
        <v>10.7</v>
      </c>
      <c r="G52" s="68">
        <v>10.7</v>
      </c>
      <c r="H52" s="68"/>
      <c r="I52" s="73"/>
    </row>
    <row r="53" spans="1:10" ht="47.25" x14ac:dyDescent="0.25">
      <c r="A53" s="68" t="s">
        <v>348</v>
      </c>
      <c r="B53" s="67" t="s">
        <v>537</v>
      </c>
      <c r="C53" s="68" t="s">
        <v>538</v>
      </c>
      <c r="D53" s="714">
        <v>0.92700000000000005</v>
      </c>
      <c r="E53" s="714"/>
      <c r="F53" s="68">
        <v>0.92700000000000005</v>
      </c>
      <c r="G53" s="68">
        <v>0.92700000000000005</v>
      </c>
      <c r="H53" s="68"/>
      <c r="I53" s="73"/>
    </row>
    <row r="55" spans="1:10" ht="45.75" customHeight="1" x14ac:dyDescent="0.25">
      <c r="A55" s="695" t="s">
        <v>543</v>
      </c>
      <c r="B55" s="696"/>
      <c r="C55" s="696"/>
      <c r="D55" s="696"/>
      <c r="E55" s="696"/>
      <c r="F55" s="696"/>
      <c r="G55" s="696"/>
      <c r="H55" s="696"/>
      <c r="I55" s="696"/>
    </row>
    <row r="56" spans="1:10" ht="25.5" x14ac:dyDescent="0.25">
      <c r="A56" s="715" t="s">
        <v>354</v>
      </c>
      <c r="B56" s="715" t="s">
        <v>13</v>
      </c>
      <c r="C56" s="716" t="s">
        <v>527</v>
      </c>
      <c r="D56" s="715" t="s">
        <v>528</v>
      </c>
      <c r="E56" s="715"/>
      <c r="F56" s="64" t="s">
        <v>528</v>
      </c>
      <c r="G56" s="64" t="s">
        <v>528</v>
      </c>
      <c r="H56" s="64"/>
      <c r="I56" s="73"/>
    </row>
    <row r="57" spans="1:10" x14ac:dyDescent="0.25">
      <c r="A57" s="715"/>
      <c r="B57" s="715"/>
      <c r="C57" s="716"/>
      <c r="D57" s="715">
        <v>2023</v>
      </c>
      <c r="E57" s="715"/>
      <c r="F57" s="64">
        <v>2024</v>
      </c>
      <c r="G57" s="64">
        <v>2025</v>
      </c>
      <c r="H57" s="64"/>
      <c r="I57" s="73"/>
    </row>
    <row r="58" spans="1:10" ht="25.5" x14ac:dyDescent="0.25">
      <c r="A58" s="715"/>
      <c r="B58" s="715"/>
      <c r="C58" s="716"/>
      <c r="D58" s="715" t="s">
        <v>529</v>
      </c>
      <c r="E58" s="715"/>
      <c r="F58" s="64" t="s">
        <v>530</v>
      </c>
      <c r="G58" s="64" t="s">
        <v>530</v>
      </c>
      <c r="H58" s="64"/>
      <c r="I58" s="73"/>
    </row>
    <row r="59" spans="1:10" x14ac:dyDescent="0.25">
      <c r="A59" s="65">
        <v>1</v>
      </c>
      <c r="B59" s="65">
        <v>2</v>
      </c>
      <c r="C59" s="65">
        <v>3</v>
      </c>
      <c r="D59" s="715">
        <v>5</v>
      </c>
      <c r="E59" s="715"/>
      <c r="F59" s="64">
        <v>6</v>
      </c>
      <c r="G59" s="64">
        <v>7</v>
      </c>
      <c r="H59" s="64"/>
      <c r="I59" s="73"/>
    </row>
    <row r="60" spans="1:10" ht="15.75" x14ac:dyDescent="0.25">
      <c r="A60" s="74" t="s">
        <v>539</v>
      </c>
      <c r="B60" s="713" t="s">
        <v>531</v>
      </c>
      <c r="C60" s="713"/>
      <c r="D60" s="713"/>
      <c r="E60" s="713"/>
      <c r="F60" s="713"/>
      <c r="G60" s="713"/>
      <c r="H60" s="713"/>
      <c r="I60" s="713"/>
      <c r="J60" s="48"/>
    </row>
    <row r="61" spans="1:10" ht="110.25" x14ac:dyDescent="0.25">
      <c r="A61" s="66" t="s">
        <v>522</v>
      </c>
      <c r="B61" s="67" t="s">
        <v>532</v>
      </c>
      <c r="C61" s="68" t="s">
        <v>479</v>
      </c>
      <c r="D61" s="714">
        <v>0</v>
      </c>
      <c r="E61" s="714"/>
      <c r="F61" s="68">
        <v>0</v>
      </c>
      <c r="G61" s="68">
        <v>0</v>
      </c>
      <c r="H61" s="68"/>
      <c r="I61" s="73"/>
    </row>
    <row r="62" spans="1:10" ht="15.75" x14ac:dyDescent="0.25">
      <c r="A62" s="74" t="s">
        <v>540</v>
      </c>
      <c r="B62" s="713" t="s">
        <v>533</v>
      </c>
      <c r="C62" s="713"/>
      <c r="D62" s="713"/>
      <c r="E62" s="713"/>
      <c r="F62" s="713"/>
      <c r="G62" s="713"/>
      <c r="H62" s="713"/>
      <c r="I62" s="713"/>
      <c r="J62" s="48"/>
    </row>
    <row r="63" spans="1:10" ht="157.5" x14ac:dyDescent="0.25">
      <c r="A63" s="66" t="s">
        <v>524</v>
      </c>
      <c r="B63" s="67" t="s">
        <v>534</v>
      </c>
      <c r="C63" s="68" t="s">
        <v>492</v>
      </c>
      <c r="D63" s="714">
        <v>0</v>
      </c>
      <c r="E63" s="714"/>
      <c r="F63" s="68">
        <v>0</v>
      </c>
      <c r="G63" s="68">
        <v>0</v>
      </c>
      <c r="H63" s="68"/>
      <c r="I63" s="73"/>
    </row>
    <row r="64" spans="1:10" ht="15.75" x14ac:dyDescent="0.25">
      <c r="A64" s="74" t="s">
        <v>541</v>
      </c>
      <c r="B64" s="713" t="s">
        <v>535</v>
      </c>
      <c r="C64" s="713"/>
      <c r="D64" s="713"/>
      <c r="E64" s="713"/>
      <c r="F64" s="713"/>
      <c r="G64" s="713"/>
      <c r="H64" s="713"/>
      <c r="I64" s="713"/>
      <c r="J64" s="48"/>
    </row>
    <row r="65" spans="1:9" ht="47.25" x14ac:dyDescent="0.25">
      <c r="A65" s="68" t="s">
        <v>349</v>
      </c>
      <c r="B65" s="67" t="s">
        <v>536</v>
      </c>
      <c r="C65" s="68" t="s">
        <v>479</v>
      </c>
      <c r="D65" s="714">
        <v>9.92</v>
      </c>
      <c r="E65" s="714"/>
      <c r="F65" s="68">
        <v>9.92</v>
      </c>
      <c r="G65" s="68">
        <v>9.92</v>
      </c>
      <c r="H65" s="68"/>
      <c r="I65" s="73"/>
    </row>
    <row r="66" spans="1:9" ht="47.25" x14ac:dyDescent="0.25">
      <c r="A66" s="68" t="s">
        <v>348</v>
      </c>
      <c r="B66" s="67" t="s">
        <v>537</v>
      </c>
      <c r="C66" s="68" t="s">
        <v>538</v>
      </c>
      <c r="D66" s="714">
        <v>1.0840000000000001</v>
      </c>
      <c r="E66" s="714"/>
      <c r="F66" s="68">
        <v>1.0840000000000001</v>
      </c>
      <c r="G66" s="68">
        <v>1.0840000000000001</v>
      </c>
      <c r="H66" s="68"/>
      <c r="I66" s="73"/>
    </row>
  </sheetData>
  <mergeCells count="52">
    <mergeCell ref="A1:I1"/>
    <mergeCell ref="D32:E32"/>
    <mergeCell ref="B33:I33"/>
    <mergeCell ref="B35:I35"/>
    <mergeCell ref="A28:I28"/>
    <mergeCell ref="B13:B15"/>
    <mergeCell ref="C13:C15"/>
    <mergeCell ref="D13:D15"/>
    <mergeCell ref="E13:E15"/>
    <mergeCell ref="F13:F15"/>
    <mergeCell ref="G13:G15"/>
    <mergeCell ref="A29:A31"/>
    <mergeCell ref="B29:B31"/>
    <mergeCell ref="C29:C31"/>
    <mergeCell ref="D29:E29"/>
    <mergeCell ref="D30:E30"/>
    <mergeCell ref="D31:E31"/>
    <mergeCell ref="D36:E36"/>
    <mergeCell ref="D38:E38"/>
    <mergeCell ref="D39:E39"/>
    <mergeCell ref="B37:I37"/>
    <mergeCell ref="D34:E34"/>
    <mergeCell ref="A42:I42"/>
    <mergeCell ref="A43:A45"/>
    <mergeCell ref="B43:B45"/>
    <mergeCell ref="C43:C45"/>
    <mergeCell ref="D43:E43"/>
    <mergeCell ref="D44:E44"/>
    <mergeCell ref="D45:E45"/>
    <mergeCell ref="D46:E46"/>
    <mergeCell ref="B47:I47"/>
    <mergeCell ref="D48:E48"/>
    <mergeCell ref="B49:I49"/>
    <mergeCell ref="D50:E50"/>
    <mergeCell ref="B51:I51"/>
    <mergeCell ref="D52:E52"/>
    <mergeCell ref="D53:E53"/>
    <mergeCell ref="A55:I55"/>
    <mergeCell ref="A56:A58"/>
    <mergeCell ref="B56:B58"/>
    <mergeCell ref="C56:C58"/>
    <mergeCell ref="D56:E56"/>
    <mergeCell ref="D57:E57"/>
    <mergeCell ref="D58:E58"/>
    <mergeCell ref="B64:I64"/>
    <mergeCell ref="D65:E65"/>
    <mergeCell ref="D66:E66"/>
    <mergeCell ref="D59:E59"/>
    <mergeCell ref="B60:I60"/>
    <mergeCell ref="D61:E61"/>
    <mergeCell ref="B62:I62"/>
    <mergeCell ref="D63:E6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V392"/>
  <sheetViews>
    <sheetView zoomScaleNormal="100" zoomScaleSheetLayoutView="50" workbookViewId="0">
      <pane ySplit="10" topLeftCell="A11" activePane="bottomLeft" state="frozen"/>
      <selection pane="bottomLeft" activeCell="AA303" sqref="AA303"/>
    </sheetView>
  </sheetViews>
  <sheetFormatPr defaultColWidth="9.140625" defaultRowHeight="15.75" x14ac:dyDescent="0.25"/>
  <cols>
    <col min="1" max="1" width="5.140625" style="1" customWidth="1"/>
    <col min="2" max="2" width="10.28515625" style="1" customWidth="1"/>
    <col min="3" max="3" width="37.28515625" style="1" customWidth="1"/>
    <col min="4" max="4" width="30.5703125" style="85" hidden="1" customWidth="1"/>
    <col min="5" max="5" width="34" style="103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9" style="85" hidden="1" customWidth="1"/>
    <col min="10" max="13" width="18.7109375" style="1" hidden="1" customWidth="1"/>
    <col min="14" max="14" width="12.5703125" style="104" hidden="1" customWidth="1"/>
    <col min="15" max="15" width="12.28515625" style="104" hidden="1" customWidth="1"/>
    <col min="16" max="16" width="10.85546875" style="104" hidden="1" customWidth="1"/>
    <col min="17" max="17" width="12.28515625" style="104" hidden="1" customWidth="1"/>
    <col min="18" max="20" width="10.85546875" style="104" hidden="1" customWidth="1"/>
    <col min="21" max="21" width="13" style="104" hidden="1" customWidth="1"/>
    <col min="22" max="22" width="18.7109375" style="1" customWidth="1"/>
    <col min="23" max="24" width="14.7109375" style="1" customWidth="1"/>
    <col min="25" max="25" width="11.5703125" style="1" hidden="1" customWidth="1"/>
    <col min="26" max="26" width="10.7109375" style="1" hidden="1" customWidth="1"/>
    <col min="27" max="27" width="13.7109375" style="1" customWidth="1"/>
    <col min="28" max="28" width="14.7109375" style="1" customWidth="1"/>
    <col min="29" max="31" width="9.140625" style="1" hidden="1" customWidth="1"/>
    <col min="32" max="32" width="2.42578125" style="1" hidden="1" customWidth="1"/>
    <col min="33" max="33" width="14.7109375" style="1" customWidth="1"/>
    <col min="34" max="34" width="12" style="1" hidden="1" customWidth="1"/>
    <col min="35" max="35" width="14.7109375" style="1" customWidth="1"/>
    <col min="36" max="36" width="9.140625" style="1" hidden="1" customWidth="1"/>
    <col min="37" max="37" width="2.5703125" style="1" hidden="1" customWidth="1"/>
    <col min="38" max="38" width="12.7109375" style="1" customWidth="1"/>
    <col min="39" max="39" width="0" style="1" hidden="1" customWidth="1"/>
    <col min="40" max="40" width="9.140625" style="1" customWidth="1"/>
    <col min="41" max="42" width="9.140625" style="1" hidden="1" customWidth="1"/>
    <col min="43" max="16384" width="9.140625" style="1"/>
  </cols>
  <sheetData>
    <row r="1" spans="1:48" ht="18.75" x14ac:dyDescent="0.3">
      <c r="AV1" s="162" t="s">
        <v>904</v>
      </c>
    </row>
    <row r="2" spans="1:48" ht="18.75" x14ac:dyDescent="0.3">
      <c r="AV2" s="162" t="s">
        <v>905</v>
      </c>
    </row>
    <row r="3" spans="1:48" ht="18.75" x14ac:dyDescent="0.3">
      <c r="AV3" s="163" t="s">
        <v>995</v>
      </c>
    </row>
    <row r="4" spans="1:48" ht="18.75" x14ac:dyDescent="0.25">
      <c r="AV4" s="164" t="s">
        <v>906</v>
      </c>
    </row>
    <row r="5" spans="1:48" ht="23.25" customHeight="1" x14ac:dyDescent="0.25">
      <c r="B5" s="628" t="s">
        <v>1032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/>
      <c r="AV5" s="629"/>
    </row>
    <row r="6" spans="1:48" ht="19.899999999999999" customHeight="1" x14ac:dyDescent="0.25">
      <c r="B6" s="628" t="s">
        <v>1063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</row>
    <row r="7" spans="1:48" s="2" customFormat="1" ht="25.5" customHeight="1" x14ac:dyDescent="0.25">
      <c r="B7" s="3"/>
      <c r="C7" s="3"/>
      <c r="D7" s="81"/>
      <c r="E7" s="82"/>
      <c r="F7" s="3"/>
      <c r="G7" s="3"/>
      <c r="H7" s="3"/>
      <c r="I7" s="81"/>
      <c r="J7" s="3"/>
      <c r="K7" s="3"/>
      <c r="L7" s="3"/>
      <c r="M7" s="3"/>
      <c r="N7" s="659" t="s">
        <v>872</v>
      </c>
      <c r="O7" s="659"/>
      <c r="P7" s="659"/>
      <c r="Q7" s="659"/>
      <c r="R7" s="659"/>
      <c r="S7" s="659"/>
      <c r="T7" s="659"/>
      <c r="U7" s="659"/>
      <c r="V7" s="659"/>
    </row>
    <row r="8" spans="1:48" ht="21.75" customHeight="1" x14ac:dyDescent="0.25">
      <c r="A8" s="401" t="s">
        <v>7</v>
      </c>
      <c r="B8" s="401"/>
      <c r="C8" s="402" t="s">
        <v>40</v>
      </c>
      <c r="D8" s="688" t="s">
        <v>41</v>
      </c>
      <c r="E8" s="528" t="s">
        <v>42</v>
      </c>
      <c r="F8" s="402" t="s">
        <v>12</v>
      </c>
      <c r="G8" s="402"/>
      <c r="H8" s="402"/>
      <c r="I8" s="402"/>
      <c r="J8" s="402" t="s">
        <v>1</v>
      </c>
      <c r="K8" s="402" t="s">
        <v>2</v>
      </c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418"/>
      <c r="W8" s="630" t="s">
        <v>1064</v>
      </c>
      <c r="X8" s="631"/>
      <c r="Y8" s="634" t="s">
        <v>879</v>
      </c>
      <c r="Z8" s="635"/>
      <c r="AA8" s="630" t="s">
        <v>1065</v>
      </c>
      <c r="AB8" s="631"/>
      <c r="AC8" s="630" t="s">
        <v>881</v>
      </c>
      <c r="AD8" s="631"/>
      <c r="AE8" s="638" t="s">
        <v>882</v>
      </c>
      <c r="AF8" s="639"/>
      <c r="AG8" s="630" t="s">
        <v>883</v>
      </c>
      <c r="AH8" s="642"/>
      <c r="AI8" s="642"/>
      <c r="AJ8" s="642"/>
      <c r="AK8" s="643"/>
      <c r="AL8" s="630" t="s">
        <v>884</v>
      </c>
      <c r="AM8" s="642"/>
      <c r="AN8" s="642"/>
      <c r="AO8" s="642"/>
      <c r="AP8" s="647"/>
      <c r="AQ8" s="651" t="s">
        <v>885</v>
      </c>
      <c r="AR8" s="654" t="s">
        <v>886</v>
      </c>
      <c r="AS8" s="655"/>
      <c r="AT8" s="655"/>
      <c r="AU8" s="656"/>
      <c r="AV8" s="665" t="s">
        <v>887</v>
      </c>
    </row>
    <row r="9" spans="1:48" ht="60" customHeight="1" x14ac:dyDescent="0.25">
      <c r="A9" s="401"/>
      <c r="B9" s="401"/>
      <c r="C9" s="402"/>
      <c r="D9" s="688"/>
      <c r="E9" s="529"/>
      <c r="F9" s="402" t="s">
        <v>13</v>
      </c>
      <c r="G9" s="402" t="s">
        <v>14</v>
      </c>
      <c r="H9" s="402" t="s">
        <v>15</v>
      </c>
      <c r="I9" s="402"/>
      <c r="J9" s="402"/>
      <c r="K9" s="402"/>
      <c r="L9" s="402" t="s">
        <v>5</v>
      </c>
      <c r="M9" s="402" t="s">
        <v>6</v>
      </c>
      <c r="N9" s="402">
        <v>2019</v>
      </c>
      <c r="O9" s="402">
        <v>2020</v>
      </c>
      <c r="P9" s="402">
        <v>2021</v>
      </c>
      <c r="Q9" s="402">
        <v>2022</v>
      </c>
      <c r="R9" s="402">
        <v>2023</v>
      </c>
      <c r="S9" s="402">
        <v>2024</v>
      </c>
      <c r="T9" s="402">
        <v>2025</v>
      </c>
      <c r="U9" s="402" t="s">
        <v>0</v>
      </c>
      <c r="V9" s="748" t="s">
        <v>4</v>
      </c>
      <c r="W9" s="632"/>
      <c r="X9" s="633"/>
      <c r="Y9" s="636"/>
      <c r="Z9" s="637"/>
      <c r="AA9" s="632"/>
      <c r="AB9" s="633"/>
      <c r="AC9" s="632"/>
      <c r="AD9" s="633"/>
      <c r="AE9" s="640"/>
      <c r="AF9" s="641"/>
      <c r="AG9" s="644"/>
      <c r="AH9" s="645"/>
      <c r="AI9" s="645"/>
      <c r="AJ9" s="645"/>
      <c r="AK9" s="646"/>
      <c r="AL9" s="648"/>
      <c r="AM9" s="649"/>
      <c r="AN9" s="649"/>
      <c r="AO9" s="649"/>
      <c r="AP9" s="650"/>
      <c r="AQ9" s="652"/>
      <c r="AR9" s="668" t="s">
        <v>888</v>
      </c>
      <c r="AS9" s="668" t="s">
        <v>479</v>
      </c>
      <c r="AT9" s="669" t="s">
        <v>889</v>
      </c>
      <c r="AU9" s="669"/>
      <c r="AV9" s="666"/>
    </row>
    <row r="10" spans="1:48" ht="38.25" customHeight="1" x14ac:dyDescent="0.25">
      <c r="A10" s="401"/>
      <c r="B10" s="401"/>
      <c r="C10" s="402"/>
      <c r="D10" s="688"/>
      <c r="E10" s="530"/>
      <c r="F10" s="402"/>
      <c r="G10" s="402"/>
      <c r="H10" s="7" t="s">
        <v>16</v>
      </c>
      <c r="I10" s="44" t="s">
        <v>17</v>
      </c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159" t="s">
        <v>350</v>
      </c>
      <c r="X10" s="159" t="s">
        <v>890</v>
      </c>
      <c r="Y10" s="160" t="s">
        <v>891</v>
      </c>
      <c r="Z10" s="349" t="s">
        <v>892</v>
      </c>
      <c r="AA10" s="158" t="s">
        <v>891</v>
      </c>
      <c r="AB10" s="159" t="s">
        <v>892</v>
      </c>
      <c r="AC10" s="159" t="s">
        <v>893</v>
      </c>
      <c r="AD10" s="159" t="s">
        <v>892</v>
      </c>
      <c r="AE10" s="160" t="s">
        <v>893</v>
      </c>
      <c r="AF10" s="160" t="s">
        <v>892</v>
      </c>
      <c r="AG10" s="158" t="s">
        <v>1012</v>
      </c>
      <c r="AH10" s="350" t="s">
        <v>895</v>
      </c>
      <c r="AI10" s="158" t="s">
        <v>896</v>
      </c>
      <c r="AJ10" s="159" t="s">
        <v>897</v>
      </c>
      <c r="AK10" s="159" t="s">
        <v>898</v>
      </c>
      <c r="AL10" s="159" t="s">
        <v>1013</v>
      </c>
      <c r="AM10" s="159" t="s">
        <v>900</v>
      </c>
      <c r="AN10" s="159" t="s">
        <v>901</v>
      </c>
      <c r="AO10" s="159" t="s">
        <v>897</v>
      </c>
      <c r="AP10" s="159" t="s">
        <v>898</v>
      </c>
      <c r="AQ10" s="653"/>
      <c r="AR10" s="668"/>
      <c r="AS10" s="668"/>
      <c r="AT10" s="160" t="s">
        <v>902</v>
      </c>
      <c r="AU10" s="160" t="s">
        <v>903</v>
      </c>
      <c r="AV10" s="667"/>
    </row>
    <row r="11" spans="1:48" ht="15" customHeight="1" x14ac:dyDescent="0.25">
      <c r="A11" s="58">
        <v>1</v>
      </c>
      <c r="B11" s="58">
        <v>2</v>
      </c>
      <c r="C11" s="7">
        <v>3</v>
      </c>
      <c r="D11" s="44">
        <v>3</v>
      </c>
      <c r="E11" s="44">
        <v>4</v>
      </c>
      <c r="F11" s="7">
        <v>5</v>
      </c>
      <c r="G11" s="7">
        <v>6</v>
      </c>
      <c r="H11" s="7">
        <v>7</v>
      </c>
      <c r="I11" s="44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20</v>
      </c>
      <c r="S11" s="7">
        <v>21</v>
      </c>
      <c r="T11" s="7">
        <v>22</v>
      </c>
      <c r="U11" s="7">
        <v>23</v>
      </c>
      <c r="V11" s="7">
        <v>4</v>
      </c>
      <c r="W11" s="346">
        <v>5</v>
      </c>
      <c r="X11" s="346">
        <v>6</v>
      </c>
      <c r="Y11" s="346">
        <v>7</v>
      </c>
      <c r="Z11" s="346">
        <v>8</v>
      </c>
      <c r="AA11" s="346">
        <v>7</v>
      </c>
      <c r="AB11" s="346">
        <v>8</v>
      </c>
      <c r="AC11" s="346"/>
      <c r="AD11" s="346"/>
      <c r="AE11" s="346"/>
      <c r="AF11" s="346"/>
      <c r="AG11" s="346">
        <v>9</v>
      </c>
      <c r="AH11" s="346">
        <v>10</v>
      </c>
      <c r="AI11" s="346">
        <v>10</v>
      </c>
      <c r="AJ11" s="346"/>
      <c r="AK11" s="346"/>
      <c r="AL11" s="346">
        <v>11</v>
      </c>
      <c r="AM11" s="346">
        <v>12</v>
      </c>
      <c r="AN11" s="346">
        <v>12</v>
      </c>
      <c r="AO11" s="346"/>
      <c r="AP11" s="346"/>
      <c r="AQ11" s="346">
        <v>13</v>
      </c>
      <c r="AR11" s="346">
        <v>14</v>
      </c>
      <c r="AS11" s="346">
        <v>15</v>
      </c>
      <c r="AT11" s="346">
        <v>16</v>
      </c>
      <c r="AU11" s="346">
        <v>17</v>
      </c>
      <c r="AV11" s="346">
        <v>18</v>
      </c>
    </row>
    <row r="12" spans="1:48" s="85" customFormat="1" ht="15.75" customHeight="1" x14ac:dyDescent="0.25">
      <c r="A12" s="406" t="s">
        <v>624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623"/>
    </row>
    <row r="13" spans="1:48" s="85" customFormat="1" ht="15.75" customHeight="1" x14ac:dyDescent="0.25">
      <c r="A13" s="406" t="s">
        <v>625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3"/>
    </row>
    <row r="14" spans="1:48" s="85" customFormat="1" ht="15.75" customHeight="1" x14ac:dyDescent="0.25">
      <c r="A14" s="721" t="s">
        <v>626</v>
      </c>
      <c r="B14" s="722"/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3"/>
    </row>
    <row r="15" spans="1:48" s="85" customFormat="1" ht="19.5" customHeight="1" x14ac:dyDescent="0.25">
      <c r="A15" s="498" t="s">
        <v>53</v>
      </c>
      <c r="B15" s="499" t="s">
        <v>345</v>
      </c>
      <c r="C15" s="422" t="s">
        <v>627</v>
      </c>
      <c r="D15" s="500" t="s">
        <v>628</v>
      </c>
      <c r="E15" s="501" t="s">
        <v>629</v>
      </c>
      <c r="F15" s="83" t="s">
        <v>18</v>
      </c>
      <c r="G15" s="83" t="s">
        <v>20</v>
      </c>
      <c r="H15" s="83" t="s">
        <v>59</v>
      </c>
      <c r="I15" s="83" t="s">
        <v>630</v>
      </c>
      <c r="J15" s="502">
        <v>2019</v>
      </c>
      <c r="K15" s="502">
        <v>2021</v>
      </c>
      <c r="L15" s="519">
        <v>74.498999999999995</v>
      </c>
      <c r="M15" s="519">
        <f>Q20+R20+S20+T20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f>SUM(N15:T15)</f>
        <v>0</v>
      </c>
      <c r="V15" s="171" t="s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351"/>
    </row>
    <row r="16" spans="1:48" s="85" customFormat="1" ht="31.5" x14ac:dyDescent="0.25">
      <c r="A16" s="498"/>
      <c r="B16" s="499"/>
      <c r="C16" s="422"/>
      <c r="D16" s="500"/>
      <c r="E16" s="501"/>
      <c r="F16" s="83" t="s">
        <v>19</v>
      </c>
      <c r="G16" s="83" t="s">
        <v>22</v>
      </c>
      <c r="H16" s="83" t="s">
        <v>59</v>
      </c>
      <c r="I16" s="83" t="s">
        <v>631</v>
      </c>
      <c r="J16" s="502"/>
      <c r="K16" s="502"/>
      <c r="L16" s="519"/>
      <c r="M16" s="519"/>
      <c r="N16" s="9">
        <v>24.18074</v>
      </c>
      <c r="O16" s="9">
        <v>24.18074</v>
      </c>
      <c r="P16" s="9">
        <v>26.137560000000001</v>
      </c>
      <c r="Q16" s="84">
        <v>0</v>
      </c>
      <c r="R16" s="84">
        <v>0</v>
      </c>
      <c r="S16" s="84">
        <v>0</v>
      </c>
      <c r="T16" s="84">
        <v>0</v>
      </c>
      <c r="U16" s="84">
        <f t="shared" ref="U16:U32" si="0">SUM(N16:T16)</f>
        <v>74.499040000000008</v>
      </c>
      <c r="V16" s="172" t="s">
        <v>8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351"/>
    </row>
    <row r="17" spans="1:48" s="85" customFormat="1" ht="19.5" customHeight="1" x14ac:dyDescent="0.25">
      <c r="A17" s="498"/>
      <c r="B17" s="499"/>
      <c r="C17" s="422"/>
      <c r="D17" s="500"/>
      <c r="E17" s="501"/>
      <c r="F17" s="497" t="s">
        <v>39</v>
      </c>
      <c r="G17" s="497" t="s">
        <v>632</v>
      </c>
      <c r="H17" s="497" t="s">
        <v>59</v>
      </c>
      <c r="I17" s="497" t="s">
        <v>633</v>
      </c>
      <c r="J17" s="502"/>
      <c r="K17" s="502"/>
      <c r="L17" s="519"/>
      <c r="M17" s="519"/>
      <c r="N17" s="9">
        <v>0</v>
      </c>
      <c r="O17" s="9">
        <v>0</v>
      </c>
      <c r="P17" s="9">
        <v>0</v>
      </c>
      <c r="Q17" s="84">
        <v>0</v>
      </c>
      <c r="R17" s="84">
        <v>0</v>
      </c>
      <c r="S17" s="84">
        <v>0</v>
      </c>
      <c r="T17" s="84">
        <v>0</v>
      </c>
      <c r="U17" s="84">
        <f t="shared" si="0"/>
        <v>0</v>
      </c>
      <c r="V17" s="171" t="s">
        <v>50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351"/>
    </row>
    <row r="18" spans="1:48" s="85" customFormat="1" ht="19.5" customHeight="1" x14ac:dyDescent="0.25">
      <c r="A18" s="498"/>
      <c r="B18" s="499"/>
      <c r="C18" s="422"/>
      <c r="D18" s="500"/>
      <c r="E18" s="501"/>
      <c r="F18" s="497"/>
      <c r="G18" s="497"/>
      <c r="H18" s="497"/>
      <c r="I18" s="497"/>
      <c r="J18" s="502"/>
      <c r="K18" s="502"/>
      <c r="L18" s="519"/>
      <c r="M18" s="519"/>
      <c r="N18" s="9">
        <v>0</v>
      </c>
      <c r="O18" s="9">
        <v>0</v>
      </c>
      <c r="P18" s="9">
        <v>0</v>
      </c>
      <c r="Q18" s="84">
        <v>0</v>
      </c>
      <c r="R18" s="84">
        <v>0</v>
      </c>
      <c r="S18" s="84">
        <v>0</v>
      </c>
      <c r="T18" s="84">
        <v>0</v>
      </c>
      <c r="U18" s="84">
        <f t="shared" si="0"/>
        <v>0</v>
      </c>
      <c r="V18" s="171" t="s">
        <v>51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351"/>
    </row>
    <row r="19" spans="1:48" s="85" customFormat="1" ht="18" customHeight="1" x14ac:dyDescent="0.25">
      <c r="A19" s="498"/>
      <c r="B19" s="499"/>
      <c r="C19" s="422"/>
      <c r="D19" s="500"/>
      <c r="E19" s="501"/>
      <c r="F19" s="497"/>
      <c r="G19" s="497"/>
      <c r="H19" s="497"/>
      <c r="I19" s="497"/>
      <c r="J19" s="502"/>
      <c r="K19" s="502"/>
      <c r="L19" s="519"/>
      <c r="M19" s="519"/>
      <c r="N19" s="86">
        <v>0</v>
      </c>
      <c r="O19" s="86">
        <v>0</v>
      </c>
      <c r="P19" s="86">
        <v>0</v>
      </c>
      <c r="Q19" s="87">
        <v>0</v>
      </c>
      <c r="R19" s="87">
        <v>0</v>
      </c>
      <c r="S19" s="87">
        <v>0</v>
      </c>
      <c r="T19" s="87">
        <v>0</v>
      </c>
      <c r="U19" s="84">
        <f t="shared" si="0"/>
        <v>0</v>
      </c>
      <c r="V19" s="171" t="s">
        <v>52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351"/>
    </row>
    <row r="20" spans="1:48" s="91" customFormat="1" ht="17.25" customHeight="1" x14ac:dyDescent="0.25">
      <c r="A20" s="498"/>
      <c r="B20" s="499"/>
      <c r="C20" s="422"/>
      <c r="D20" s="500"/>
      <c r="E20" s="501"/>
      <c r="F20" s="497"/>
      <c r="G20" s="497"/>
      <c r="H20" s="497"/>
      <c r="I20" s="497"/>
      <c r="J20" s="502"/>
      <c r="K20" s="502"/>
      <c r="L20" s="519"/>
      <c r="M20" s="519"/>
      <c r="N20" s="88">
        <f>SUM(N15:N19)</f>
        <v>24.18074</v>
      </c>
      <c r="O20" s="88">
        <f t="shared" ref="O20:T20" si="1">SUM(O15:O19)</f>
        <v>24.18074</v>
      </c>
      <c r="P20" s="88">
        <f t="shared" si="1"/>
        <v>26.137560000000001</v>
      </c>
      <c r="Q20" s="89">
        <f t="shared" si="1"/>
        <v>0</v>
      </c>
      <c r="R20" s="176">
        <f t="shared" si="1"/>
        <v>0</v>
      </c>
      <c r="S20" s="176">
        <f t="shared" si="1"/>
        <v>0</v>
      </c>
      <c r="T20" s="176">
        <f t="shared" si="1"/>
        <v>0</v>
      </c>
      <c r="U20" s="177">
        <f t="shared" si="0"/>
        <v>74.499040000000008</v>
      </c>
      <c r="V20" s="178" t="s">
        <v>11</v>
      </c>
      <c r="W20" s="176">
        <f t="shared" ref="W20:AU20" si="2">SUM(W15:W19)</f>
        <v>0</v>
      </c>
      <c r="X20" s="176">
        <f t="shared" si="2"/>
        <v>0</v>
      </c>
      <c r="Y20" s="176">
        <f t="shared" si="2"/>
        <v>0</v>
      </c>
      <c r="Z20" s="176">
        <f t="shared" si="2"/>
        <v>0</v>
      </c>
      <c r="AA20" s="176">
        <f t="shared" si="2"/>
        <v>0</v>
      </c>
      <c r="AB20" s="176">
        <f t="shared" si="2"/>
        <v>0</v>
      </c>
      <c r="AC20" s="176">
        <f t="shared" si="2"/>
        <v>0</v>
      </c>
      <c r="AD20" s="176">
        <f t="shared" si="2"/>
        <v>0</v>
      </c>
      <c r="AE20" s="176">
        <f t="shared" si="2"/>
        <v>0</v>
      </c>
      <c r="AF20" s="176">
        <f t="shared" si="2"/>
        <v>0</v>
      </c>
      <c r="AG20" s="176">
        <f t="shared" si="2"/>
        <v>0</v>
      </c>
      <c r="AH20" s="176">
        <f t="shared" si="2"/>
        <v>0</v>
      </c>
      <c r="AI20" s="176">
        <f t="shared" si="2"/>
        <v>0</v>
      </c>
      <c r="AJ20" s="176">
        <f t="shared" si="2"/>
        <v>0</v>
      </c>
      <c r="AK20" s="176">
        <f t="shared" si="2"/>
        <v>0</v>
      </c>
      <c r="AL20" s="176">
        <f t="shared" si="2"/>
        <v>0</v>
      </c>
      <c r="AM20" s="176">
        <f t="shared" si="2"/>
        <v>0</v>
      </c>
      <c r="AN20" s="176">
        <f t="shared" si="2"/>
        <v>0</v>
      </c>
      <c r="AO20" s="176">
        <f t="shared" si="2"/>
        <v>0</v>
      </c>
      <c r="AP20" s="176">
        <f t="shared" si="2"/>
        <v>0</v>
      </c>
      <c r="AQ20" s="176">
        <f t="shared" si="2"/>
        <v>0</v>
      </c>
      <c r="AR20" s="176">
        <f t="shared" si="2"/>
        <v>0</v>
      </c>
      <c r="AS20" s="176">
        <f t="shared" si="2"/>
        <v>0</v>
      </c>
      <c r="AT20" s="176">
        <f t="shared" si="2"/>
        <v>0</v>
      </c>
      <c r="AU20" s="176">
        <f t="shared" si="2"/>
        <v>0</v>
      </c>
      <c r="AV20" s="353"/>
    </row>
    <row r="21" spans="1:48" s="85" customFormat="1" ht="15.75" customHeight="1" x14ac:dyDescent="0.25">
      <c r="A21" s="498"/>
      <c r="B21" s="499" t="s">
        <v>344</v>
      </c>
      <c r="C21" s="422" t="s">
        <v>634</v>
      </c>
      <c r="D21" s="500" t="s">
        <v>635</v>
      </c>
      <c r="E21" s="501" t="s">
        <v>636</v>
      </c>
      <c r="F21" s="83" t="s">
        <v>18</v>
      </c>
      <c r="G21" s="83" t="s">
        <v>20</v>
      </c>
      <c r="H21" s="83" t="s">
        <v>296</v>
      </c>
      <c r="I21" s="83" t="s">
        <v>296</v>
      </c>
      <c r="J21" s="502">
        <v>2020</v>
      </c>
      <c r="K21" s="502">
        <v>2021</v>
      </c>
      <c r="L21" s="519">
        <v>204.84899999999999</v>
      </c>
      <c r="M21" s="519">
        <f>Q26+R26+S26+T26</f>
        <v>0</v>
      </c>
      <c r="N21" s="86">
        <v>0</v>
      </c>
      <c r="O21" s="86">
        <v>0</v>
      </c>
      <c r="P21" s="86">
        <v>0</v>
      </c>
      <c r="Q21" s="87">
        <v>0</v>
      </c>
      <c r="R21" s="87">
        <v>0</v>
      </c>
      <c r="S21" s="87">
        <v>0</v>
      </c>
      <c r="T21" s="87">
        <v>0</v>
      </c>
      <c r="U21" s="84">
        <f>SUM(N21:T21)</f>
        <v>0</v>
      </c>
      <c r="V21" s="171" t="s">
        <v>3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351"/>
    </row>
    <row r="22" spans="1:48" s="85" customFormat="1" ht="15.75" customHeight="1" x14ac:dyDescent="0.25">
      <c r="A22" s="498"/>
      <c r="B22" s="499"/>
      <c r="C22" s="422"/>
      <c r="D22" s="500"/>
      <c r="E22" s="501"/>
      <c r="F22" s="83" t="s">
        <v>19</v>
      </c>
      <c r="G22" s="83" t="s">
        <v>22</v>
      </c>
      <c r="H22" s="83" t="s">
        <v>296</v>
      </c>
      <c r="I22" s="83" t="s">
        <v>296</v>
      </c>
      <c r="J22" s="502"/>
      <c r="K22" s="502"/>
      <c r="L22" s="519"/>
      <c r="M22" s="519"/>
      <c r="N22" s="86">
        <v>0</v>
      </c>
      <c r="O22" s="86">
        <v>8.1918400000000009</v>
      </c>
      <c r="P22" s="86">
        <v>1.17269</v>
      </c>
      <c r="Q22" s="87">
        <v>0</v>
      </c>
      <c r="R22" s="87">
        <v>0</v>
      </c>
      <c r="S22" s="87">
        <v>0</v>
      </c>
      <c r="T22" s="87">
        <v>0</v>
      </c>
      <c r="U22" s="84">
        <f>SUM(N22:T22)</f>
        <v>9.3645300000000002</v>
      </c>
      <c r="V22" s="172" t="s">
        <v>8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351"/>
    </row>
    <row r="23" spans="1:48" s="85" customFormat="1" ht="15.75" customHeight="1" x14ac:dyDescent="0.25">
      <c r="A23" s="498"/>
      <c r="B23" s="499"/>
      <c r="C23" s="422"/>
      <c r="D23" s="500"/>
      <c r="E23" s="501"/>
      <c r="F23" s="497" t="s">
        <v>39</v>
      </c>
      <c r="G23" s="497" t="s">
        <v>21</v>
      </c>
      <c r="H23" s="497" t="s">
        <v>59</v>
      </c>
      <c r="I23" s="497" t="s">
        <v>305</v>
      </c>
      <c r="J23" s="502"/>
      <c r="K23" s="502"/>
      <c r="L23" s="519"/>
      <c r="M23" s="519"/>
      <c r="N23" s="86">
        <v>0</v>
      </c>
      <c r="O23" s="86">
        <v>0</v>
      </c>
      <c r="P23" s="86">
        <v>0</v>
      </c>
      <c r="Q23" s="87">
        <v>0</v>
      </c>
      <c r="R23" s="87">
        <v>0</v>
      </c>
      <c r="S23" s="87">
        <v>0</v>
      </c>
      <c r="T23" s="87">
        <v>0</v>
      </c>
      <c r="U23" s="84">
        <f>SUM(N23:T23)</f>
        <v>0</v>
      </c>
      <c r="V23" s="171" t="s">
        <v>50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351"/>
    </row>
    <row r="24" spans="1:48" s="85" customFormat="1" ht="15.75" customHeight="1" x14ac:dyDescent="0.25">
      <c r="A24" s="498"/>
      <c r="B24" s="499"/>
      <c r="C24" s="422"/>
      <c r="D24" s="500"/>
      <c r="E24" s="501"/>
      <c r="F24" s="497"/>
      <c r="G24" s="497"/>
      <c r="H24" s="497"/>
      <c r="I24" s="497"/>
      <c r="J24" s="502"/>
      <c r="K24" s="502"/>
      <c r="L24" s="519"/>
      <c r="M24" s="519"/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4">
        <f>SUM(N24:T24)</f>
        <v>0</v>
      </c>
      <c r="V24" s="171" t="s">
        <v>51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V24" s="351"/>
    </row>
    <row r="25" spans="1:48" s="85" customFormat="1" ht="20.25" customHeight="1" x14ac:dyDescent="0.25">
      <c r="A25" s="498"/>
      <c r="B25" s="499"/>
      <c r="C25" s="422"/>
      <c r="D25" s="500"/>
      <c r="E25" s="501"/>
      <c r="F25" s="497"/>
      <c r="G25" s="497"/>
      <c r="H25" s="497"/>
      <c r="I25" s="497"/>
      <c r="J25" s="502"/>
      <c r="K25" s="502"/>
      <c r="L25" s="519"/>
      <c r="M25" s="519"/>
      <c r="N25" s="87">
        <v>0</v>
      </c>
      <c r="O25" s="87">
        <v>195.48500000000001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4">
        <f>SUM(N25:T25)</f>
        <v>195.48500000000001</v>
      </c>
      <c r="V25" s="171" t="s">
        <v>52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V25" s="351"/>
    </row>
    <row r="26" spans="1:48" s="91" customFormat="1" ht="19.5" customHeight="1" x14ac:dyDescent="0.25">
      <c r="A26" s="498"/>
      <c r="B26" s="499"/>
      <c r="C26" s="422"/>
      <c r="D26" s="500"/>
      <c r="E26" s="501"/>
      <c r="F26" s="497"/>
      <c r="G26" s="497"/>
      <c r="H26" s="497"/>
      <c r="I26" s="497"/>
      <c r="J26" s="502"/>
      <c r="K26" s="502"/>
      <c r="L26" s="519"/>
      <c r="M26" s="519"/>
      <c r="N26" s="89">
        <f t="shared" ref="N26:T26" si="3">SUM(N21:N25)</f>
        <v>0</v>
      </c>
      <c r="O26" s="89">
        <f t="shared" si="3"/>
        <v>203.67684000000003</v>
      </c>
      <c r="P26" s="89">
        <f t="shared" si="3"/>
        <v>1.17269</v>
      </c>
      <c r="Q26" s="89">
        <f t="shared" si="3"/>
        <v>0</v>
      </c>
      <c r="R26" s="176">
        <f t="shared" si="3"/>
        <v>0</v>
      </c>
      <c r="S26" s="176">
        <f t="shared" si="3"/>
        <v>0</v>
      </c>
      <c r="T26" s="176">
        <f t="shared" si="3"/>
        <v>0</v>
      </c>
      <c r="U26" s="177">
        <f t="shared" si="0"/>
        <v>204.84953000000002</v>
      </c>
      <c r="V26" s="178" t="s">
        <v>11</v>
      </c>
      <c r="W26" s="176">
        <f t="shared" ref="W26:AU26" si="4">SUM(W21:W25)</f>
        <v>0</v>
      </c>
      <c r="X26" s="176">
        <f t="shared" si="4"/>
        <v>0</v>
      </c>
      <c r="Y26" s="176">
        <f t="shared" si="4"/>
        <v>0</v>
      </c>
      <c r="Z26" s="176">
        <f t="shared" si="4"/>
        <v>0</v>
      </c>
      <c r="AA26" s="176">
        <f t="shared" si="4"/>
        <v>0</v>
      </c>
      <c r="AB26" s="176">
        <f t="shared" si="4"/>
        <v>0</v>
      </c>
      <c r="AC26" s="176">
        <f t="shared" si="4"/>
        <v>0</v>
      </c>
      <c r="AD26" s="176">
        <f t="shared" si="4"/>
        <v>0</v>
      </c>
      <c r="AE26" s="176">
        <f t="shared" si="4"/>
        <v>0</v>
      </c>
      <c r="AF26" s="176">
        <f t="shared" si="4"/>
        <v>0</v>
      </c>
      <c r="AG26" s="176">
        <f t="shared" si="4"/>
        <v>0</v>
      </c>
      <c r="AH26" s="176">
        <f t="shared" si="4"/>
        <v>0</v>
      </c>
      <c r="AI26" s="176">
        <f t="shared" si="4"/>
        <v>0</v>
      </c>
      <c r="AJ26" s="176">
        <f t="shared" si="4"/>
        <v>0</v>
      </c>
      <c r="AK26" s="176">
        <f t="shared" si="4"/>
        <v>0</v>
      </c>
      <c r="AL26" s="176">
        <f t="shared" si="4"/>
        <v>0</v>
      </c>
      <c r="AM26" s="176">
        <f t="shared" si="4"/>
        <v>0</v>
      </c>
      <c r="AN26" s="176">
        <f t="shared" si="4"/>
        <v>0</v>
      </c>
      <c r="AO26" s="176">
        <f t="shared" si="4"/>
        <v>0</v>
      </c>
      <c r="AP26" s="176">
        <f t="shared" si="4"/>
        <v>0</v>
      </c>
      <c r="AQ26" s="176">
        <f t="shared" si="4"/>
        <v>0</v>
      </c>
      <c r="AR26" s="176">
        <f t="shared" si="4"/>
        <v>0</v>
      </c>
      <c r="AS26" s="176">
        <f t="shared" si="4"/>
        <v>0</v>
      </c>
      <c r="AT26" s="176">
        <f t="shared" si="4"/>
        <v>0</v>
      </c>
      <c r="AU26" s="176">
        <f t="shared" si="4"/>
        <v>0</v>
      </c>
      <c r="AV26" s="353"/>
    </row>
    <row r="27" spans="1:48" s="85" customFormat="1" ht="19.5" customHeight="1" x14ac:dyDescent="0.25">
      <c r="A27" s="498"/>
      <c r="B27" s="499" t="s">
        <v>343</v>
      </c>
      <c r="C27" s="422" t="s">
        <v>637</v>
      </c>
      <c r="D27" s="500" t="s">
        <v>635</v>
      </c>
      <c r="E27" s="516" t="s">
        <v>638</v>
      </c>
      <c r="F27" s="83" t="s">
        <v>18</v>
      </c>
      <c r="G27" s="83" t="s">
        <v>20</v>
      </c>
      <c r="H27" s="83" t="s">
        <v>59</v>
      </c>
      <c r="I27" s="83" t="s">
        <v>639</v>
      </c>
      <c r="J27" s="502">
        <v>2015</v>
      </c>
      <c r="K27" s="502">
        <v>2019</v>
      </c>
      <c r="L27" s="519">
        <v>7.5549999999999997</v>
      </c>
      <c r="M27" s="519">
        <f>Q32+R32+S32+T32</f>
        <v>6.5925900000000004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4">
        <f t="shared" si="0"/>
        <v>0</v>
      </c>
      <c r="V27" s="171" t="s">
        <v>3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351"/>
    </row>
    <row r="28" spans="1:48" s="85" customFormat="1" ht="19.5" customHeight="1" x14ac:dyDescent="0.25">
      <c r="A28" s="498"/>
      <c r="B28" s="499"/>
      <c r="C28" s="422"/>
      <c r="D28" s="500"/>
      <c r="E28" s="517"/>
      <c r="F28" s="83" t="s">
        <v>19</v>
      </c>
      <c r="G28" s="83" t="s">
        <v>22</v>
      </c>
      <c r="H28" s="83" t="s">
        <v>59</v>
      </c>
      <c r="I28" s="83" t="s">
        <v>640</v>
      </c>
      <c r="J28" s="502"/>
      <c r="K28" s="502"/>
      <c r="L28" s="519"/>
      <c r="M28" s="519"/>
      <c r="N28" s="87">
        <v>0</v>
      </c>
      <c r="O28" s="87">
        <v>0</v>
      </c>
      <c r="P28" s="87">
        <v>0</v>
      </c>
      <c r="Q28" s="87">
        <v>0</v>
      </c>
      <c r="R28" s="87">
        <v>6.5925900000000004</v>
      </c>
      <c r="S28" s="87">
        <v>0</v>
      </c>
      <c r="T28" s="87">
        <v>0</v>
      </c>
      <c r="U28" s="84">
        <f t="shared" si="0"/>
        <v>6.5925900000000004</v>
      </c>
      <c r="V28" s="172" t="s">
        <v>8</v>
      </c>
      <c r="W28" s="87">
        <v>6592.59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351"/>
    </row>
    <row r="29" spans="1:48" s="85" customFormat="1" ht="19.5" customHeight="1" x14ac:dyDescent="0.25">
      <c r="A29" s="498"/>
      <c r="B29" s="499"/>
      <c r="C29" s="422"/>
      <c r="D29" s="500"/>
      <c r="E29" s="517"/>
      <c r="F29" s="497" t="s">
        <v>39</v>
      </c>
      <c r="G29" s="497" t="s">
        <v>21</v>
      </c>
      <c r="H29" s="497" t="s">
        <v>59</v>
      </c>
      <c r="I29" s="497" t="s">
        <v>376</v>
      </c>
      <c r="J29" s="502"/>
      <c r="K29" s="502"/>
      <c r="L29" s="519"/>
      <c r="M29" s="519"/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4">
        <f t="shared" si="0"/>
        <v>0</v>
      </c>
      <c r="V29" s="171" t="s">
        <v>50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351"/>
    </row>
    <row r="30" spans="1:48" s="85" customFormat="1" ht="19.5" customHeight="1" x14ac:dyDescent="0.25">
      <c r="A30" s="498"/>
      <c r="B30" s="499"/>
      <c r="C30" s="422"/>
      <c r="D30" s="500"/>
      <c r="E30" s="517"/>
      <c r="F30" s="497"/>
      <c r="G30" s="497"/>
      <c r="H30" s="497"/>
      <c r="I30" s="497"/>
      <c r="J30" s="502"/>
      <c r="K30" s="502"/>
      <c r="L30" s="519"/>
      <c r="M30" s="519"/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4">
        <f t="shared" si="0"/>
        <v>0</v>
      </c>
      <c r="V30" s="171" t="s">
        <v>51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351"/>
    </row>
    <row r="31" spans="1:48" s="85" customFormat="1" ht="19.5" customHeight="1" x14ac:dyDescent="0.25">
      <c r="A31" s="498"/>
      <c r="B31" s="499"/>
      <c r="C31" s="422"/>
      <c r="D31" s="500"/>
      <c r="E31" s="517"/>
      <c r="F31" s="497"/>
      <c r="G31" s="497"/>
      <c r="H31" s="497"/>
      <c r="I31" s="497"/>
      <c r="J31" s="502"/>
      <c r="K31" s="502"/>
      <c r="L31" s="519"/>
      <c r="M31" s="519"/>
      <c r="N31" s="87">
        <v>0.40332999999999997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4">
        <f t="shared" si="0"/>
        <v>0.40332999999999997</v>
      </c>
      <c r="V31" s="171" t="s">
        <v>52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351"/>
    </row>
    <row r="32" spans="1:48" s="91" customFormat="1" ht="19.5" customHeight="1" x14ac:dyDescent="0.25">
      <c r="A32" s="498"/>
      <c r="B32" s="499"/>
      <c r="C32" s="422"/>
      <c r="D32" s="500"/>
      <c r="E32" s="518"/>
      <c r="F32" s="497"/>
      <c r="G32" s="497"/>
      <c r="H32" s="497"/>
      <c r="I32" s="497"/>
      <c r="J32" s="502"/>
      <c r="K32" s="502"/>
      <c r="L32" s="519"/>
      <c r="M32" s="519"/>
      <c r="N32" s="89">
        <f>SUM(N27:N31)</f>
        <v>0.40332999999999997</v>
      </c>
      <c r="O32" s="89">
        <f t="shared" ref="O32:T32" si="5">SUM(O27:O31)</f>
        <v>0</v>
      </c>
      <c r="P32" s="89">
        <f t="shared" si="5"/>
        <v>0</v>
      </c>
      <c r="Q32" s="89">
        <f t="shared" si="5"/>
        <v>0</v>
      </c>
      <c r="R32" s="176">
        <f t="shared" si="5"/>
        <v>6.5925900000000004</v>
      </c>
      <c r="S32" s="176">
        <f t="shared" si="5"/>
        <v>0</v>
      </c>
      <c r="T32" s="176">
        <f t="shared" si="5"/>
        <v>0</v>
      </c>
      <c r="U32" s="177">
        <f t="shared" si="0"/>
        <v>6.9959199999999999</v>
      </c>
      <c r="V32" s="178" t="s">
        <v>11</v>
      </c>
      <c r="W32" s="176">
        <f>SUM(W27:W31)</f>
        <v>6592.59</v>
      </c>
      <c r="X32" s="176">
        <f>SUM(X27:X31)</f>
        <v>0</v>
      </c>
      <c r="Y32" s="176">
        <f t="shared" ref="Y32:AU32" si="6">SUM(Y27:Y31)</f>
        <v>0</v>
      </c>
      <c r="Z32" s="176">
        <f t="shared" si="6"/>
        <v>0</v>
      </c>
      <c r="AA32" s="176">
        <f t="shared" si="6"/>
        <v>0</v>
      </c>
      <c r="AB32" s="176">
        <f t="shared" si="6"/>
        <v>0</v>
      </c>
      <c r="AC32" s="176">
        <f t="shared" si="6"/>
        <v>0</v>
      </c>
      <c r="AD32" s="176">
        <f t="shared" si="6"/>
        <v>0</v>
      </c>
      <c r="AE32" s="176">
        <f t="shared" si="6"/>
        <v>0</v>
      </c>
      <c r="AF32" s="176">
        <f t="shared" si="6"/>
        <v>0</v>
      </c>
      <c r="AG32" s="176">
        <f t="shared" si="6"/>
        <v>0</v>
      </c>
      <c r="AH32" s="176">
        <f t="shared" si="6"/>
        <v>0</v>
      </c>
      <c r="AI32" s="176">
        <f t="shared" si="6"/>
        <v>0</v>
      </c>
      <c r="AJ32" s="176">
        <f t="shared" si="6"/>
        <v>0</v>
      </c>
      <c r="AK32" s="176">
        <f t="shared" si="6"/>
        <v>0</v>
      </c>
      <c r="AL32" s="176">
        <f t="shared" si="6"/>
        <v>0</v>
      </c>
      <c r="AM32" s="176">
        <f t="shared" si="6"/>
        <v>0</v>
      </c>
      <c r="AN32" s="176">
        <f t="shared" si="6"/>
        <v>0</v>
      </c>
      <c r="AO32" s="176">
        <f t="shared" si="6"/>
        <v>0</v>
      </c>
      <c r="AP32" s="176">
        <f t="shared" si="6"/>
        <v>0</v>
      </c>
      <c r="AQ32" s="176">
        <f t="shared" si="6"/>
        <v>0</v>
      </c>
      <c r="AR32" s="176">
        <f t="shared" si="6"/>
        <v>0</v>
      </c>
      <c r="AS32" s="176">
        <f t="shared" si="6"/>
        <v>0</v>
      </c>
      <c r="AT32" s="176">
        <f t="shared" si="6"/>
        <v>0</v>
      </c>
      <c r="AU32" s="176">
        <f t="shared" si="6"/>
        <v>0</v>
      </c>
      <c r="AV32" s="353"/>
    </row>
    <row r="33" spans="1:48" s="85" customFormat="1" ht="15.75" customHeight="1" x14ac:dyDescent="0.25">
      <c r="A33" s="721" t="s">
        <v>641</v>
      </c>
      <c r="B33" s="722"/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2"/>
      <c r="AM33" s="622"/>
      <c r="AN33" s="622"/>
      <c r="AO33" s="622"/>
      <c r="AP33" s="622"/>
      <c r="AQ33" s="622"/>
      <c r="AR33" s="622"/>
      <c r="AS33" s="622"/>
      <c r="AT33" s="622"/>
      <c r="AU33" s="622"/>
      <c r="AV33" s="623"/>
    </row>
    <row r="34" spans="1:48" ht="18.75" customHeight="1" x14ac:dyDescent="0.25">
      <c r="A34" s="526" t="s">
        <v>642</v>
      </c>
      <c r="B34" s="526"/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6"/>
      <c r="V34" s="527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1:48" s="85" customFormat="1" ht="18.75" customHeight="1" x14ac:dyDescent="0.25">
      <c r="A35" s="180"/>
      <c r="B35" s="595" t="s">
        <v>643</v>
      </c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2"/>
      <c r="AM35" s="622"/>
      <c r="AN35" s="622"/>
      <c r="AO35" s="622"/>
      <c r="AP35" s="622"/>
      <c r="AQ35" s="622"/>
      <c r="AR35" s="622"/>
      <c r="AS35" s="622"/>
      <c r="AT35" s="622"/>
      <c r="AU35" s="622"/>
      <c r="AV35" s="623"/>
    </row>
    <row r="36" spans="1:48" s="85" customFormat="1" ht="15.75" customHeight="1" x14ac:dyDescent="0.25">
      <c r="A36" s="721" t="s">
        <v>626</v>
      </c>
      <c r="B36" s="722"/>
      <c r="C36" s="722"/>
      <c r="D36" s="722"/>
      <c r="E36" s="722"/>
      <c r="F36" s="722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Q36" s="722"/>
      <c r="R36" s="722"/>
      <c r="S36" s="722"/>
      <c r="T36" s="722"/>
      <c r="U36" s="722"/>
      <c r="V36" s="7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2"/>
      <c r="AU36" s="622"/>
      <c r="AV36" s="623"/>
    </row>
    <row r="37" spans="1:48" s="85" customFormat="1" ht="14.25" customHeight="1" x14ac:dyDescent="0.25">
      <c r="A37" s="528" t="s">
        <v>53</v>
      </c>
      <c r="B37" s="747" t="s">
        <v>644</v>
      </c>
      <c r="C37" s="422" t="s">
        <v>645</v>
      </c>
      <c r="D37" s="500" t="s">
        <v>628</v>
      </c>
      <c r="E37" s="501" t="s">
        <v>646</v>
      </c>
      <c r="F37" s="83" t="s">
        <v>18</v>
      </c>
      <c r="G37" s="83" t="s">
        <v>20</v>
      </c>
      <c r="H37" s="83" t="s">
        <v>296</v>
      </c>
      <c r="I37" s="83" t="s">
        <v>296</v>
      </c>
      <c r="J37" s="502">
        <v>2022</v>
      </c>
      <c r="K37" s="502">
        <v>2022</v>
      </c>
      <c r="L37" s="519">
        <v>21.626999999999999</v>
      </c>
      <c r="M37" s="519">
        <f>Q42+R42+S42+T42</f>
        <v>21.62771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4">
        <f>SUM(N37:T37)</f>
        <v>0</v>
      </c>
      <c r="V37" s="171" t="s">
        <v>3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351"/>
    </row>
    <row r="38" spans="1:48" s="85" customFormat="1" ht="16.5" customHeight="1" x14ac:dyDescent="0.25">
      <c r="A38" s="529"/>
      <c r="B38" s="747"/>
      <c r="C38" s="422"/>
      <c r="D38" s="500"/>
      <c r="E38" s="501"/>
      <c r="F38" s="83" t="s">
        <v>19</v>
      </c>
      <c r="G38" s="83" t="s">
        <v>22</v>
      </c>
      <c r="H38" s="83" t="s">
        <v>296</v>
      </c>
      <c r="I38" s="83" t="s">
        <v>296</v>
      </c>
      <c r="J38" s="502"/>
      <c r="K38" s="502"/>
      <c r="L38" s="519"/>
      <c r="M38" s="519"/>
      <c r="N38" s="87">
        <v>0</v>
      </c>
      <c r="O38" s="87">
        <v>0</v>
      </c>
      <c r="P38" s="87">
        <v>0</v>
      </c>
      <c r="Q38" s="87">
        <v>21.62771</v>
      </c>
      <c r="R38" s="87">
        <v>0</v>
      </c>
      <c r="S38" s="87">
        <v>0</v>
      </c>
      <c r="T38" s="87">
        <v>0</v>
      </c>
      <c r="U38" s="84">
        <f t="shared" ref="U38:U42" si="7">SUM(N38:T38)</f>
        <v>21.62771</v>
      </c>
      <c r="V38" s="172" t="s">
        <v>8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351"/>
    </row>
    <row r="39" spans="1:48" s="85" customFormat="1" ht="14.25" customHeight="1" x14ac:dyDescent="0.25">
      <c r="A39" s="529"/>
      <c r="B39" s="747"/>
      <c r="C39" s="422"/>
      <c r="D39" s="500"/>
      <c r="E39" s="501"/>
      <c r="F39" s="497" t="s">
        <v>39</v>
      </c>
      <c r="G39" s="497" t="s">
        <v>21</v>
      </c>
      <c r="H39" s="497" t="s">
        <v>59</v>
      </c>
      <c r="I39" s="497" t="s">
        <v>371</v>
      </c>
      <c r="J39" s="502"/>
      <c r="K39" s="502"/>
      <c r="L39" s="519"/>
      <c r="M39" s="519"/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4">
        <f t="shared" si="7"/>
        <v>0</v>
      </c>
      <c r="V39" s="171" t="s">
        <v>50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351"/>
    </row>
    <row r="40" spans="1:48" s="85" customFormat="1" ht="16.5" customHeight="1" x14ac:dyDescent="0.25">
      <c r="A40" s="529"/>
      <c r="B40" s="747"/>
      <c r="C40" s="422"/>
      <c r="D40" s="500"/>
      <c r="E40" s="501"/>
      <c r="F40" s="497"/>
      <c r="G40" s="497"/>
      <c r="H40" s="497"/>
      <c r="I40" s="497"/>
      <c r="J40" s="502"/>
      <c r="K40" s="502"/>
      <c r="L40" s="519"/>
      <c r="M40" s="519"/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4">
        <f t="shared" si="7"/>
        <v>0</v>
      </c>
      <c r="V40" s="171" t="s">
        <v>51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v>0</v>
      </c>
      <c r="AU40" s="87">
        <v>0</v>
      </c>
      <c r="AV40" s="351"/>
    </row>
    <row r="41" spans="1:48" s="85" customFormat="1" ht="16.5" customHeight="1" x14ac:dyDescent="0.25">
      <c r="A41" s="529"/>
      <c r="B41" s="747"/>
      <c r="C41" s="422"/>
      <c r="D41" s="500"/>
      <c r="E41" s="501"/>
      <c r="F41" s="497"/>
      <c r="G41" s="497"/>
      <c r="H41" s="497"/>
      <c r="I41" s="497"/>
      <c r="J41" s="502"/>
      <c r="K41" s="502"/>
      <c r="L41" s="519"/>
      <c r="M41" s="519"/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4">
        <f t="shared" si="7"/>
        <v>0</v>
      </c>
      <c r="V41" s="171" t="s">
        <v>52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v>0</v>
      </c>
      <c r="AU41" s="87">
        <v>0</v>
      </c>
      <c r="AV41" s="351"/>
    </row>
    <row r="42" spans="1:48" s="91" customFormat="1" ht="16.5" customHeight="1" x14ac:dyDescent="0.25">
      <c r="A42" s="529"/>
      <c r="B42" s="747"/>
      <c r="C42" s="422"/>
      <c r="D42" s="500"/>
      <c r="E42" s="501"/>
      <c r="F42" s="497"/>
      <c r="G42" s="497"/>
      <c r="H42" s="497"/>
      <c r="I42" s="497"/>
      <c r="J42" s="502"/>
      <c r="K42" s="502"/>
      <c r="L42" s="519"/>
      <c r="M42" s="519"/>
      <c r="N42" s="89">
        <f>SUM(N37:N41)</f>
        <v>0</v>
      </c>
      <c r="O42" s="89">
        <f t="shared" ref="O42:T42" si="8">SUM(O37:O41)</f>
        <v>0</v>
      </c>
      <c r="P42" s="89">
        <f t="shared" si="8"/>
        <v>0</v>
      </c>
      <c r="Q42" s="89">
        <f t="shared" si="8"/>
        <v>21.62771</v>
      </c>
      <c r="R42" s="176">
        <f t="shared" si="8"/>
        <v>0</v>
      </c>
      <c r="S42" s="176">
        <f t="shared" si="8"/>
        <v>0</v>
      </c>
      <c r="T42" s="176">
        <f t="shared" si="8"/>
        <v>0</v>
      </c>
      <c r="U42" s="177">
        <f t="shared" si="7"/>
        <v>21.62771</v>
      </c>
      <c r="V42" s="178" t="s">
        <v>11</v>
      </c>
      <c r="W42" s="176">
        <f t="shared" ref="W42:AU42" si="9">SUM(W37:W41)</f>
        <v>0</v>
      </c>
      <c r="X42" s="176">
        <f t="shared" si="9"/>
        <v>0</v>
      </c>
      <c r="Y42" s="176">
        <f t="shared" si="9"/>
        <v>0</v>
      </c>
      <c r="Z42" s="176">
        <f t="shared" si="9"/>
        <v>0</v>
      </c>
      <c r="AA42" s="176">
        <f t="shared" si="9"/>
        <v>0</v>
      </c>
      <c r="AB42" s="176">
        <f t="shared" si="9"/>
        <v>0</v>
      </c>
      <c r="AC42" s="176">
        <f t="shared" si="9"/>
        <v>0</v>
      </c>
      <c r="AD42" s="176">
        <f t="shared" si="9"/>
        <v>0</v>
      </c>
      <c r="AE42" s="176">
        <f t="shared" si="9"/>
        <v>0</v>
      </c>
      <c r="AF42" s="176">
        <f t="shared" si="9"/>
        <v>0</v>
      </c>
      <c r="AG42" s="176">
        <f t="shared" si="9"/>
        <v>0</v>
      </c>
      <c r="AH42" s="176">
        <f t="shared" si="9"/>
        <v>0</v>
      </c>
      <c r="AI42" s="176">
        <f t="shared" si="9"/>
        <v>0</v>
      </c>
      <c r="AJ42" s="176">
        <f t="shared" si="9"/>
        <v>0</v>
      </c>
      <c r="AK42" s="176">
        <f t="shared" si="9"/>
        <v>0</v>
      </c>
      <c r="AL42" s="176">
        <f t="shared" si="9"/>
        <v>0</v>
      </c>
      <c r="AM42" s="176">
        <f t="shared" si="9"/>
        <v>0</v>
      </c>
      <c r="AN42" s="176">
        <f t="shared" si="9"/>
        <v>0</v>
      </c>
      <c r="AO42" s="176">
        <f t="shared" si="9"/>
        <v>0</v>
      </c>
      <c r="AP42" s="176">
        <f t="shared" si="9"/>
        <v>0</v>
      </c>
      <c r="AQ42" s="176">
        <f t="shared" si="9"/>
        <v>0</v>
      </c>
      <c r="AR42" s="176">
        <f t="shared" si="9"/>
        <v>0</v>
      </c>
      <c r="AS42" s="176">
        <f t="shared" si="9"/>
        <v>0</v>
      </c>
      <c r="AT42" s="176">
        <f t="shared" si="9"/>
        <v>0</v>
      </c>
      <c r="AU42" s="176">
        <f t="shared" si="9"/>
        <v>0</v>
      </c>
      <c r="AV42" s="353"/>
    </row>
    <row r="43" spans="1:48" s="85" customFormat="1" ht="16.5" customHeight="1" x14ac:dyDescent="0.25">
      <c r="A43" s="529"/>
      <c r="B43" s="747" t="s">
        <v>647</v>
      </c>
      <c r="C43" s="422" t="s">
        <v>648</v>
      </c>
      <c r="D43" s="523" t="s">
        <v>628</v>
      </c>
      <c r="E43" s="501" t="s">
        <v>649</v>
      </c>
      <c r="F43" s="83" t="s">
        <v>18</v>
      </c>
      <c r="G43" s="83" t="s">
        <v>20</v>
      </c>
      <c r="H43" s="83" t="s">
        <v>296</v>
      </c>
      <c r="I43" s="83" t="s">
        <v>296</v>
      </c>
      <c r="J43" s="502">
        <v>2022</v>
      </c>
      <c r="K43" s="502">
        <v>2022</v>
      </c>
      <c r="L43" s="519">
        <v>12.759</v>
      </c>
      <c r="M43" s="519">
        <f>Q48+R48+S48+T48</f>
        <v>12.759949999999998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4">
        <f>SUM(N43:T43)</f>
        <v>0</v>
      </c>
      <c r="V43" s="171" t="s">
        <v>3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v>0</v>
      </c>
      <c r="AU43" s="87">
        <v>0</v>
      </c>
      <c r="AV43" s="351"/>
    </row>
    <row r="44" spans="1:48" s="85" customFormat="1" ht="15" customHeight="1" x14ac:dyDescent="0.25">
      <c r="A44" s="529"/>
      <c r="B44" s="747"/>
      <c r="C44" s="422"/>
      <c r="D44" s="524"/>
      <c r="E44" s="501"/>
      <c r="F44" s="83" t="s">
        <v>19</v>
      </c>
      <c r="G44" s="83" t="s">
        <v>22</v>
      </c>
      <c r="H44" s="83" t="s">
        <v>296</v>
      </c>
      <c r="I44" s="83" t="s">
        <v>296</v>
      </c>
      <c r="J44" s="502"/>
      <c r="K44" s="502"/>
      <c r="L44" s="519"/>
      <c r="M44" s="519"/>
      <c r="N44" s="87">
        <v>0</v>
      </c>
      <c r="O44" s="87">
        <v>0</v>
      </c>
      <c r="P44" s="87">
        <v>0</v>
      </c>
      <c r="Q44" s="87">
        <v>12.759949999999998</v>
      </c>
      <c r="R44" s="87">
        <v>0</v>
      </c>
      <c r="S44" s="87">
        <v>0</v>
      </c>
      <c r="T44" s="87">
        <v>0</v>
      </c>
      <c r="U44" s="84">
        <f t="shared" ref="U44:U48" si="10">SUM(N44:T44)</f>
        <v>12.759949999999998</v>
      </c>
      <c r="V44" s="172" t="s">
        <v>8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v>0</v>
      </c>
      <c r="AU44" s="87">
        <v>0</v>
      </c>
      <c r="AV44" s="351"/>
    </row>
    <row r="45" spans="1:48" s="85" customFormat="1" ht="16.5" customHeight="1" x14ac:dyDescent="0.25">
      <c r="A45" s="529"/>
      <c r="B45" s="747"/>
      <c r="C45" s="422"/>
      <c r="D45" s="524"/>
      <c r="E45" s="501"/>
      <c r="F45" s="497" t="s">
        <v>39</v>
      </c>
      <c r="G45" s="497" t="s">
        <v>21</v>
      </c>
      <c r="H45" s="497" t="s">
        <v>377</v>
      </c>
      <c r="I45" s="497" t="s">
        <v>365</v>
      </c>
      <c r="J45" s="502"/>
      <c r="K45" s="502"/>
      <c r="L45" s="519"/>
      <c r="M45" s="519"/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4">
        <f t="shared" si="10"/>
        <v>0</v>
      </c>
      <c r="V45" s="171" t="s">
        <v>50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v>0</v>
      </c>
      <c r="AU45" s="87">
        <v>0</v>
      </c>
      <c r="AV45" s="351"/>
    </row>
    <row r="46" spans="1:48" s="85" customFormat="1" ht="16.5" customHeight="1" x14ac:dyDescent="0.25">
      <c r="A46" s="529"/>
      <c r="B46" s="747"/>
      <c r="C46" s="422"/>
      <c r="D46" s="524"/>
      <c r="E46" s="501"/>
      <c r="F46" s="497"/>
      <c r="G46" s="497"/>
      <c r="H46" s="497"/>
      <c r="I46" s="497"/>
      <c r="J46" s="502"/>
      <c r="K46" s="502"/>
      <c r="L46" s="519"/>
      <c r="M46" s="519"/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4">
        <f t="shared" si="10"/>
        <v>0</v>
      </c>
      <c r="V46" s="171" t="s">
        <v>51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v>0</v>
      </c>
      <c r="AU46" s="87">
        <v>0</v>
      </c>
      <c r="AV46" s="351"/>
    </row>
    <row r="47" spans="1:48" s="85" customFormat="1" ht="16.5" customHeight="1" x14ac:dyDescent="0.25">
      <c r="A47" s="529"/>
      <c r="B47" s="747"/>
      <c r="C47" s="422"/>
      <c r="D47" s="524"/>
      <c r="E47" s="501"/>
      <c r="F47" s="497"/>
      <c r="G47" s="497"/>
      <c r="H47" s="497"/>
      <c r="I47" s="497"/>
      <c r="J47" s="502"/>
      <c r="K47" s="502"/>
      <c r="L47" s="519"/>
      <c r="M47" s="519"/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4">
        <f t="shared" si="10"/>
        <v>0</v>
      </c>
      <c r="V47" s="171" t="s">
        <v>52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351"/>
    </row>
    <row r="48" spans="1:48" s="91" customFormat="1" ht="16.5" customHeight="1" x14ac:dyDescent="0.25">
      <c r="A48" s="529"/>
      <c r="B48" s="747"/>
      <c r="C48" s="422"/>
      <c r="D48" s="525"/>
      <c r="E48" s="501"/>
      <c r="F48" s="497"/>
      <c r="G48" s="497"/>
      <c r="H48" s="497"/>
      <c r="I48" s="497"/>
      <c r="J48" s="502"/>
      <c r="K48" s="502"/>
      <c r="L48" s="519"/>
      <c r="M48" s="519"/>
      <c r="N48" s="89">
        <f>SUM(N43:N47)</f>
        <v>0</v>
      </c>
      <c r="O48" s="89">
        <f t="shared" ref="O48:T48" si="11">SUM(O43:O47)</f>
        <v>0</v>
      </c>
      <c r="P48" s="89">
        <f t="shared" si="11"/>
        <v>0</v>
      </c>
      <c r="Q48" s="89">
        <f t="shared" si="11"/>
        <v>12.759949999999998</v>
      </c>
      <c r="R48" s="176">
        <f t="shared" si="11"/>
        <v>0</v>
      </c>
      <c r="S48" s="176">
        <f t="shared" si="11"/>
        <v>0</v>
      </c>
      <c r="T48" s="176">
        <f t="shared" si="11"/>
        <v>0</v>
      </c>
      <c r="U48" s="177">
        <f t="shared" si="10"/>
        <v>12.759949999999998</v>
      </c>
      <c r="V48" s="178" t="s">
        <v>11</v>
      </c>
      <c r="W48" s="176">
        <f t="shared" ref="W48:AU48" si="12">SUM(W43:W47)</f>
        <v>0</v>
      </c>
      <c r="X48" s="176">
        <f t="shared" si="12"/>
        <v>0</v>
      </c>
      <c r="Y48" s="176">
        <f t="shared" si="12"/>
        <v>0</v>
      </c>
      <c r="Z48" s="176">
        <f t="shared" si="12"/>
        <v>0</v>
      </c>
      <c r="AA48" s="176">
        <f t="shared" si="12"/>
        <v>0</v>
      </c>
      <c r="AB48" s="176">
        <f t="shared" si="12"/>
        <v>0</v>
      </c>
      <c r="AC48" s="176">
        <f t="shared" si="12"/>
        <v>0</v>
      </c>
      <c r="AD48" s="176">
        <f t="shared" si="12"/>
        <v>0</v>
      </c>
      <c r="AE48" s="176">
        <f t="shared" si="12"/>
        <v>0</v>
      </c>
      <c r="AF48" s="176">
        <f t="shared" si="12"/>
        <v>0</v>
      </c>
      <c r="AG48" s="176">
        <f t="shared" si="12"/>
        <v>0</v>
      </c>
      <c r="AH48" s="176">
        <f t="shared" si="12"/>
        <v>0</v>
      </c>
      <c r="AI48" s="176">
        <f t="shared" si="12"/>
        <v>0</v>
      </c>
      <c r="AJ48" s="176">
        <f t="shared" si="12"/>
        <v>0</v>
      </c>
      <c r="AK48" s="176">
        <f t="shared" si="12"/>
        <v>0</v>
      </c>
      <c r="AL48" s="176">
        <f t="shared" si="12"/>
        <v>0</v>
      </c>
      <c r="AM48" s="176">
        <f t="shared" si="12"/>
        <v>0</v>
      </c>
      <c r="AN48" s="176">
        <f t="shared" si="12"/>
        <v>0</v>
      </c>
      <c r="AO48" s="176">
        <f t="shared" si="12"/>
        <v>0</v>
      </c>
      <c r="AP48" s="176">
        <f t="shared" si="12"/>
        <v>0</v>
      </c>
      <c r="AQ48" s="176">
        <f t="shared" si="12"/>
        <v>0</v>
      </c>
      <c r="AR48" s="176">
        <f t="shared" si="12"/>
        <v>0</v>
      </c>
      <c r="AS48" s="176">
        <f t="shared" si="12"/>
        <v>0</v>
      </c>
      <c r="AT48" s="176">
        <f t="shared" si="12"/>
        <v>0</v>
      </c>
      <c r="AU48" s="176">
        <f t="shared" si="12"/>
        <v>0</v>
      </c>
      <c r="AV48" s="353"/>
    </row>
    <row r="49" spans="1:48" s="85" customFormat="1" ht="16.5" customHeight="1" x14ac:dyDescent="0.25">
      <c r="A49" s="529"/>
      <c r="B49" s="747" t="s">
        <v>650</v>
      </c>
      <c r="C49" s="422" t="s">
        <v>651</v>
      </c>
      <c r="D49" s="523" t="s">
        <v>628</v>
      </c>
      <c r="E49" s="501" t="s">
        <v>652</v>
      </c>
      <c r="F49" s="83" t="s">
        <v>18</v>
      </c>
      <c r="G49" s="83" t="s">
        <v>20</v>
      </c>
      <c r="H49" s="83" t="s">
        <v>296</v>
      </c>
      <c r="I49" s="83" t="s">
        <v>296</v>
      </c>
      <c r="J49" s="502">
        <v>2022</v>
      </c>
      <c r="K49" s="502">
        <v>2022</v>
      </c>
      <c r="L49" s="519">
        <v>12.759</v>
      </c>
      <c r="M49" s="519">
        <f>Q54+R54+S54+T54</f>
        <v>12.759589999999999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4">
        <f>SUM(N49:T49)</f>
        <v>0</v>
      </c>
      <c r="V49" s="171" t="s">
        <v>3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351"/>
    </row>
    <row r="50" spans="1:48" s="85" customFormat="1" ht="16.5" customHeight="1" x14ac:dyDescent="0.25">
      <c r="A50" s="529"/>
      <c r="B50" s="747"/>
      <c r="C50" s="422"/>
      <c r="D50" s="524"/>
      <c r="E50" s="501"/>
      <c r="F50" s="83" t="s">
        <v>19</v>
      </c>
      <c r="G50" s="83" t="s">
        <v>22</v>
      </c>
      <c r="H50" s="83" t="s">
        <v>296</v>
      </c>
      <c r="I50" s="83" t="s">
        <v>296</v>
      </c>
      <c r="J50" s="502"/>
      <c r="K50" s="502"/>
      <c r="L50" s="519"/>
      <c r="M50" s="519"/>
      <c r="N50" s="87">
        <v>0</v>
      </c>
      <c r="O50" s="87">
        <v>0</v>
      </c>
      <c r="P50" s="87">
        <v>0</v>
      </c>
      <c r="Q50" s="87">
        <v>12.759589999999999</v>
      </c>
      <c r="R50" s="87">
        <v>0</v>
      </c>
      <c r="S50" s="87">
        <v>0</v>
      </c>
      <c r="T50" s="87">
        <v>0</v>
      </c>
      <c r="U50" s="84">
        <f t="shared" ref="U50:U54" si="13">SUM(N50:T50)</f>
        <v>12.759589999999999</v>
      </c>
      <c r="V50" s="172" t="s">
        <v>8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v>0</v>
      </c>
      <c r="AU50" s="87">
        <v>0</v>
      </c>
      <c r="AV50" s="351"/>
    </row>
    <row r="51" spans="1:48" s="85" customFormat="1" ht="16.5" customHeight="1" x14ac:dyDescent="0.25">
      <c r="A51" s="529"/>
      <c r="B51" s="747"/>
      <c r="C51" s="422"/>
      <c r="D51" s="524"/>
      <c r="E51" s="501"/>
      <c r="F51" s="497" t="s">
        <v>39</v>
      </c>
      <c r="G51" s="497" t="s">
        <v>21</v>
      </c>
      <c r="H51" s="497" t="s">
        <v>377</v>
      </c>
      <c r="I51" s="497" t="s">
        <v>365</v>
      </c>
      <c r="J51" s="502"/>
      <c r="K51" s="502"/>
      <c r="L51" s="519"/>
      <c r="M51" s="519"/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4">
        <f t="shared" si="13"/>
        <v>0</v>
      </c>
      <c r="V51" s="171" t="s">
        <v>50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v>0</v>
      </c>
      <c r="AU51" s="87">
        <v>0</v>
      </c>
      <c r="AV51" s="351"/>
    </row>
    <row r="52" spans="1:48" s="85" customFormat="1" ht="16.5" customHeight="1" x14ac:dyDescent="0.25">
      <c r="A52" s="529"/>
      <c r="B52" s="747"/>
      <c r="C52" s="422"/>
      <c r="D52" s="524"/>
      <c r="E52" s="501"/>
      <c r="F52" s="497"/>
      <c r="G52" s="497"/>
      <c r="H52" s="497"/>
      <c r="I52" s="497"/>
      <c r="J52" s="502"/>
      <c r="K52" s="502"/>
      <c r="L52" s="519"/>
      <c r="M52" s="519"/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4">
        <f t="shared" si="13"/>
        <v>0</v>
      </c>
      <c r="V52" s="171" t="s">
        <v>51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87"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v>0</v>
      </c>
      <c r="AU52" s="87">
        <v>0</v>
      </c>
      <c r="AV52" s="351"/>
    </row>
    <row r="53" spans="1:48" s="85" customFormat="1" ht="16.5" customHeight="1" x14ac:dyDescent="0.25">
      <c r="A53" s="529"/>
      <c r="B53" s="747"/>
      <c r="C53" s="422"/>
      <c r="D53" s="524"/>
      <c r="E53" s="501"/>
      <c r="F53" s="497"/>
      <c r="G53" s="497"/>
      <c r="H53" s="497"/>
      <c r="I53" s="497"/>
      <c r="J53" s="502"/>
      <c r="K53" s="502"/>
      <c r="L53" s="519"/>
      <c r="M53" s="519"/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4">
        <f t="shared" si="13"/>
        <v>0</v>
      </c>
      <c r="V53" s="171" t="s">
        <v>52</v>
      </c>
      <c r="W53" s="87">
        <v>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v>0</v>
      </c>
      <c r="AU53" s="87">
        <v>0</v>
      </c>
      <c r="AV53" s="351"/>
    </row>
    <row r="54" spans="1:48" s="91" customFormat="1" ht="16.5" customHeight="1" x14ac:dyDescent="0.25">
      <c r="A54" s="529"/>
      <c r="B54" s="747"/>
      <c r="C54" s="422"/>
      <c r="D54" s="525"/>
      <c r="E54" s="501"/>
      <c r="F54" s="497"/>
      <c r="G54" s="497"/>
      <c r="H54" s="497"/>
      <c r="I54" s="497"/>
      <c r="J54" s="502"/>
      <c r="K54" s="502"/>
      <c r="L54" s="519"/>
      <c r="M54" s="519"/>
      <c r="N54" s="89">
        <f>SUM(N49:N53)</f>
        <v>0</v>
      </c>
      <c r="O54" s="89">
        <f t="shared" ref="O54:T54" si="14">SUM(O49:O53)</f>
        <v>0</v>
      </c>
      <c r="P54" s="89">
        <f t="shared" si="14"/>
        <v>0</v>
      </c>
      <c r="Q54" s="89">
        <f t="shared" si="14"/>
        <v>12.759589999999999</v>
      </c>
      <c r="R54" s="176">
        <f t="shared" si="14"/>
        <v>0</v>
      </c>
      <c r="S54" s="176">
        <f t="shared" si="14"/>
        <v>0</v>
      </c>
      <c r="T54" s="176">
        <f t="shared" si="14"/>
        <v>0</v>
      </c>
      <c r="U54" s="177">
        <f t="shared" si="13"/>
        <v>12.759589999999999</v>
      </c>
      <c r="V54" s="178" t="s">
        <v>11</v>
      </c>
      <c r="W54" s="176">
        <f t="shared" ref="W54:AU54" si="15">SUM(W49:W53)</f>
        <v>0</v>
      </c>
      <c r="X54" s="176">
        <f t="shared" si="15"/>
        <v>0</v>
      </c>
      <c r="Y54" s="176">
        <f t="shared" si="15"/>
        <v>0</v>
      </c>
      <c r="Z54" s="176">
        <f t="shared" si="15"/>
        <v>0</v>
      </c>
      <c r="AA54" s="176">
        <f t="shared" si="15"/>
        <v>0</v>
      </c>
      <c r="AB54" s="176">
        <f t="shared" si="15"/>
        <v>0</v>
      </c>
      <c r="AC54" s="176">
        <f t="shared" si="15"/>
        <v>0</v>
      </c>
      <c r="AD54" s="176">
        <f t="shared" si="15"/>
        <v>0</v>
      </c>
      <c r="AE54" s="176">
        <f t="shared" si="15"/>
        <v>0</v>
      </c>
      <c r="AF54" s="176">
        <f t="shared" si="15"/>
        <v>0</v>
      </c>
      <c r="AG54" s="176">
        <f t="shared" si="15"/>
        <v>0</v>
      </c>
      <c r="AH54" s="176">
        <f t="shared" si="15"/>
        <v>0</v>
      </c>
      <c r="AI54" s="176">
        <f t="shared" si="15"/>
        <v>0</v>
      </c>
      <c r="AJ54" s="176">
        <f t="shared" si="15"/>
        <v>0</v>
      </c>
      <c r="AK54" s="176">
        <f t="shared" si="15"/>
        <v>0</v>
      </c>
      <c r="AL54" s="176">
        <f t="shared" si="15"/>
        <v>0</v>
      </c>
      <c r="AM54" s="176">
        <f t="shared" si="15"/>
        <v>0</v>
      </c>
      <c r="AN54" s="176">
        <f t="shared" si="15"/>
        <v>0</v>
      </c>
      <c r="AO54" s="176">
        <f t="shared" si="15"/>
        <v>0</v>
      </c>
      <c r="AP54" s="176">
        <f t="shared" si="15"/>
        <v>0</v>
      </c>
      <c r="AQ54" s="176">
        <f t="shared" si="15"/>
        <v>0</v>
      </c>
      <c r="AR54" s="176">
        <f t="shared" si="15"/>
        <v>0</v>
      </c>
      <c r="AS54" s="176">
        <f t="shared" si="15"/>
        <v>0</v>
      </c>
      <c r="AT54" s="176">
        <f t="shared" si="15"/>
        <v>0</v>
      </c>
      <c r="AU54" s="176">
        <f t="shared" si="15"/>
        <v>0</v>
      </c>
      <c r="AV54" s="353"/>
    </row>
    <row r="55" spans="1:48" s="85" customFormat="1" ht="16.5" customHeight="1" x14ac:dyDescent="0.25">
      <c r="A55" s="529"/>
      <c r="B55" s="747" t="s">
        <v>653</v>
      </c>
      <c r="C55" s="422" t="s">
        <v>654</v>
      </c>
      <c r="D55" s="523" t="s">
        <v>628</v>
      </c>
      <c r="E55" s="501" t="s">
        <v>655</v>
      </c>
      <c r="F55" s="83" t="s">
        <v>18</v>
      </c>
      <c r="G55" s="83" t="s">
        <v>20</v>
      </c>
      <c r="H55" s="83" t="s">
        <v>296</v>
      </c>
      <c r="I55" s="83" t="s">
        <v>296</v>
      </c>
      <c r="J55" s="502">
        <v>2022</v>
      </c>
      <c r="K55" s="502">
        <v>2023</v>
      </c>
      <c r="L55" s="519">
        <v>199.01900000000001</v>
      </c>
      <c r="M55" s="519">
        <f>Q62+R62+S62+T62</f>
        <v>140.67331000000001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4">
        <f>SUM(N55:T55)</f>
        <v>0</v>
      </c>
      <c r="V55" s="171" t="s">
        <v>3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v>0</v>
      </c>
      <c r="AJ55" s="87"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v>0</v>
      </c>
      <c r="AU55" s="87">
        <v>0</v>
      </c>
      <c r="AV55" s="351"/>
    </row>
    <row r="56" spans="1:48" s="85" customFormat="1" ht="16.5" customHeight="1" x14ac:dyDescent="0.25">
      <c r="A56" s="529"/>
      <c r="B56" s="747"/>
      <c r="C56" s="422"/>
      <c r="D56" s="524"/>
      <c r="E56" s="501"/>
      <c r="F56" s="83" t="s">
        <v>19</v>
      </c>
      <c r="G56" s="83" t="s">
        <v>22</v>
      </c>
      <c r="H56" s="83" t="s">
        <v>296</v>
      </c>
      <c r="I56" s="83" t="s">
        <v>296</v>
      </c>
      <c r="J56" s="502"/>
      <c r="K56" s="502"/>
      <c r="L56" s="519"/>
      <c r="M56" s="519"/>
      <c r="N56" s="87">
        <v>0</v>
      </c>
      <c r="O56" s="87">
        <v>0</v>
      </c>
      <c r="P56" s="87">
        <v>0</v>
      </c>
      <c r="Q56" s="87">
        <v>0.1</v>
      </c>
      <c r="R56" s="87">
        <v>40.572489999999995</v>
      </c>
      <c r="S56" s="87">
        <v>24.812000000000001</v>
      </c>
      <c r="T56" s="87">
        <v>24.812000000000001</v>
      </c>
      <c r="U56" s="84">
        <f t="shared" ref="U56:U62" si="16">SUM(N56:T56)</f>
        <v>90.296489999999991</v>
      </c>
      <c r="V56" s="172" t="s">
        <v>8</v>
      </c>
      <c r="W56" s="87">
        <v>40572.49</v>
      </c>
      <c r="X56" s="87">
        <f>X57</f>
        <v>75.591999999999999</v>
      </c>
      <c r="Y56" s="87">
        <f t="shared" ref="Y56:AQ56" si="17">Y57</f>
        <v>0</v>
      </c>
      <c r="Z56" s="87">
        <f t="shared" si="17"/>
        <v>75.591999999999999</v>
      </c>
      <c r="AA56" s="87">
        <f t="shared" si="17"/>
        <v>0</v>
      </c>
      <c r="AB56" s="87">
        <f t="shared" si="17"/>
        <v>0</v>
      </c>
      <c r="AC56" s="87">
        <f t="shared" si="17"/>
        <v>0</v>
      </c>
      <c r="AD56" s="87">
        <f t="shared" si="17"/>
        <v>0</v>
      </c>
      <c r="AE56" s="87">
        <f t="shared" si="17"/>
        <v>0</v>
      </c>
      <c r="AF56" s="87">
        <f t="shared" si="17"/>
        <v>0</v>
      </c>
      <c r="AG56" s="87">
        <f t="shared" si="17"/>
        <v>75.591999999999999</v>
      </c>
      <c r="AH56" s="87">
        <f t="shared" si="17"/>
        <v>0</v>
      </c>
      <c r="AI56" s="87">
        <f t="shared" si="17"/>
        <v>75.591999999999999</v>
      </c>
      <c r="AJ56" s="87">
        <f t="shared" si="17"/>
        <v>0</v>
      </c>
      <c r="AK56" s="87">
        <f t="shared" si="17"/>
        <v>0</v>
      </c>
      <c r="AL56" s="87">
        <f t="shared" si="17"/>
        <v>0</v>
      </c>
      <c r="AM56" s="87">
        <f t="shared" si="17"/>
        <v>0</v>
      </c>
      <c r="AN56" s="87">
        <f t="shared" si="17"/>
        <v>0</v>
      </c>
      <c r="AO56" s="87">
        <f t="shared" si="17"/>
        <v>0</v>
      </c>
      <c r="AP56" s="87">
        <f t="shared" si="17"/>
        <v>0</v>
      </c>
      <c r="AQ56" s="87">
        <f t="shared" si="17"/>
        <v>0</v>
      </c>
      <c r="AR56" s="87">
        <v>0</v>
      </c>
      <c r="AS56" s="87">
        <v>0</v>
      </c>
      <c r="AT56" s="87">
        <v>0</v>
      </c>
      <c r="AU56" s="87">
        <v>0</v>
      </c>
      <c r="AV56" s="351"/>
    </row>
    <row r="57" spans="1:48" s="378" customFormat="1" ht="16.5" hidden="1" customHeight="1" x14ac:dyDescent="0.25">
      <c r="A57" s="529"/>
      <c r="B57" s="747"/>
      <c r="C57" s="422"/>
      <c r="D57" s="524"/>
      <c r="E57" s="501"/>
      <c r="F57" s="373"/>
      <c r="G57" s="373"/>
      <c r="H57" s="373"/>
      <c r="I57" s="373"/>
      <c r="J57" s="502"/>
      <c r="K57" s="502"/>
      <c r="L57" s="519"/>
      <c r="M57" s="519"/>
      <c r="N57" s="374"/>
      <c r="O57" s="374"/>
      <c r="P57" s="374"/>
      <c r="Q57" s="374"/>
      <c r="R57" s="374"/>
      <c r="S57" s="374"/>
      <c r="T57" s="374"/>
      <c r="U57" s="375"/>
      <c r="V57" s="376" t="s">
        <v>1033</v>
      </c>
      <c r="W57" s="374"/>
      <c r="X57" s="374">
        <f>Z57</f>
        <v>75.591999999999999</v>
      </c>
      <c r="Y57" s="374"/>
      <c r="Z57" s="374">
        <v>75.591999999999999</v>
      </c>
      <c r="AA57" s="374"/>
      <c r="AB57" s="374"/>
      <c r="AC57" s="374"/>
      <c r="AD57" s="374"/>
      <c r="AE57" s="374"/>
      <c r="AF57" s="374"/>
      <c r="AG57" s="374">
        <f>AI57</f>
        <v>75.591999999999999</v>
      </c>
      <c r="AH57" s="374"/>
      <c r="AI57" s="374">
        <v>75.591999999999999</v>
      </c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7"/>
    </row>
    <row r="58" spans="1:48" s="378" customFormat="1" ht="16.5" hidden="1" customHeight="1" x14ac:dyDescent="0.25">
      <c r="A58" s="529"/>
      <c r="B58" s="747"/>
      <c r="C58" s="422"/>
      <c r="D58" s="524"/>
      <c r="E58" s="501"/>
      <c r="F58" s="373"/>
      <c r="G58" s="373"/>
      <c r="H58" s="373"/>
      <c r="I58" s="373"/>
      <c r="J58" s="502"/>
      <c r="K58" s="502"/>
      <c r="L58" s="519"/>
      <c r="M58" s="519"/>
      <c r="N58" s="374"/>
      <c r="O58" s="374"/>
      <c r="P58" s="374"/>
      <c r="Q58" s="374"/>
      <c r="R58" s="374"/>
      <c r="S58" s="374"/>
      <c r="T58" s="374"/>
      <c r="U58" s="375"/>
      <c r="V58" s="376" t="s">
        <v>1052</v>
      </c>
      <c r="W58" s="374"/>
      <c r="X58" s="374">
        <f>Z58+AB58</f>
        <v>135</v>
      </c>
      <c r="Y58" s="374"/>
      <c r="Z58" s="374"/>
      <c r="AA58" s="374"/>
      <c r="AB58" s="374">
        <v>135</v>
      </c>
      <c r="AC58" s="374"/>
      <c r="AD58" s="374"/>
      <c r="AE58" s="374"/>
      <c r="AF58" s="374"/>
      <c r="AG58" s="374">
        <f>AI58</f>
        <v>270</v>
      </c>
      <c r="AH58" s="374"/>
      <c r="AI58" s="374">
        <v>270</v>
      </c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7"/>
    </row>
    <row r="59" spans="1:48" s="85" customFormat="1" ht="16.5" customHeight="1" x14ac:dyDescent="0.25">
      <c r="A59" s="529"/>
      <c r="B59" s="747"/>
      <c r="C59" s="422"/>
      <c r="D59" s="524"/>
      <c r="E59" s="501"/>
      <c r="F59" s="497" t="s">
        <v>39</v>
      </c>
      <c r="G59" s="497" t="s">
        <v>21</v>
      </c>
      <c r="H59" s="497" t="s">
        <v>656</v>
      </c>
      <c r="I59" s="497" t="s">
        <v>657</v>
      </c>
      <c r="J59" s="502"/>
      <c r="K59" s="502"/>
      <c r="L59" s="519"/>
      <c r="M59" s="519"/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25.188410000000001</v>
      </c>
      <c r="T59" s="87">
        <v>25.188410000000001</v>
      </c>
      <c r="U59" s="84">
        <f t="shared" si="16"/>
        <v>50.376820000000002</v>
      </c>
      <c r="V59" s="171" t="s">
        <v>50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0</v>
      </c>
      <c r="AF59" s="87">
        <v>0</v>
      </c>
      <c r="AG59" s="87">
        <v>0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v>0</v>
      </c>
      <c r="AU59" s="87">
        <v>0</v>
      </c>
      <c r="AV59" s="351"/>
    </row>
    <row r="60" spans="1:48" s="85" customFormat="1" ht="16.5" customHeight="1" x14ac:dyDescent="0.25">
      <c r="A60" s="529"/>
      <c r="B60" s="747"/>
      <c r="C60" s="422"/>
      <c r="D60" s="524"/>
      <c r="E60" s="501"/>
      <c r="F60" s="497"/>
      <c r="G60" s="497"/>
      <c r="H60" s="497"/>
      <c r="I60" s="497"/>
      <c r="J60" s="502"/>
      <c r="K60" s="502"/>
      <c r="L60" s="519"/>
      <c r="M60" s="519"/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4">
        <f t="shared" si="16"/>
        <v>0</v>
      </c>
      <c r="V60" s="171" t="s">
        <v>51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87">
        <v>0</v>
      </c>
      <c r="AI60" s="87">
        <v>0</v>
      </c>
      <c r="AJ60" s="87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87">
        <v>0</v>
      </c>
      <c r="AV60" s="351"/>
    </row>
    <row r="61" spans="1:48" s="85" customFormat="1" ht="16.5" customHeight="1" x14ac:dyDescent="0.25">
      <c r="A61" s="529"/>
      <c r="B61" s="747"/>
      <c r="C61" s="422"/>
      <c r="D61" s="524"/>
      <c r="E61" s="501"/>
      <c r="F61" s="497"/>
      <c r="G61" s="497"/>
      <c r="H61" s="497"/>
      <c r="I61" s="497"/>
      <c r="J61" s="502"/>
      <c r="K61" s="502"/>
      <c r="L61" s="519"/>
      <c r="M61" s="519"/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4">
        <f t="shared" si="16"/>
        <v>0</v>
      </c>
      <c r="V61" s="171" t="s">
        <v>52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87">
        <v>0</v>
      </c>
      <c r="AV61" s="351"/>
    </row>
    <row r="62" spans="1:48" s="91" customFormat="1" ht="16.5" customHeight="1" x14ac:dyDescent="0.25">
      <c r="A62" s="530"/>
      <c r="B62" s="747"/>
      <c r="C62" s="422"/>
      <c r="D62" s="525"/>
      <c r="E62" s="501"/>
      <c r="F62" s="497"/>
      <c r="G62" s="497"/>
      <c r="H62" s="497"/>
      <c r="I62" s="497"/>
      <c r="J62" s="502"/>
      <c r="K62" s="502"/>
      <c r="L62" s="519"/>
      <c r="M62" s="519"/>
      <c r="N62" s="89">
        <f>SUM(N55:N61)</f>
        <v>0</v>
      </c>
      <c r="O62" s="89">
        <f t="shared" ref="O62:T62" si="18">SUM(O55:O61)</f>
        <v>0</v>
      </c>
      <c r="P62" s="89">
        <f t="shared" si="18"/>
        <v>0</v>
      </c>
      <c r="Q62" s="89">
        <f t="shared" si="18"/>
        <v>0.1</v>
      </c>
      <c r="R62" s="176">
        <f t="shared" si="18"/>
        <v>40.572489999999995</v>
      </c>
      <c r="S62" s="176">
        <f t="shared" si="18"/>
        <v>50.000410000000002</v>
      </c>
      <c r="T62" s="176">
        <f t="shared" si="18"/>
        <v>50.000410000000002</v>
      </c>
      <c r="U62" s="177">
        <f t="shared" si="16"/>
        <v>140.67331000000001</v>
      </c>
      <c r="V62" s="178" t="s">
        <v>11</v>
      </c>
      <c r="W62" s="176">
        <f t="shared" ref="W62:AU62" si="19">SUM(W55:W61)</f>
        <v>40572.49</v>
      </c>
      <c r="X62" s="176">
        <f>X56</f>
        <v>75.591999999999999</v>
      </c>
      <c r="Y62" s="176">
        <f t="shared" ref="Y62:AQ62" si="20">Y56</f>
        <v>0</v>
      </c>
      <c r="Z62" s="176">
        <f t="shared" si="20"/>
        <v>75.591999999999999</v>
      </c>
      <c r="AA62" s="176">
        <f t="shared" si="20"/>
        <v>0</v>
      </c>
      <c r="AB62" s="176">
        <f t="shared" si="20"/>
        <v>0</v>
      </c>
      <c r="AC62" s="176">
        <f t="shared" si="20"/>
        <v>0</v>
      </c>
      <c r="AD62" s="176">
        <f t="shared" si="20"/>
        <v>0</v>
      </c>
      <c r="AE62" s="176">
        <f t="shared" si="20"/>
        <v>0</v>
      </c>
      <c r="AF62" s="176">
        <f t="shared" si="20"/>
        <v>0</v>
      </c>
      <c r="AG62" s="176">
        <f t="shared" si="20"/>
        <v>75.591999999999999</v>
      </c>
      <c r="AH62" s="176">
        <f t="shared" si="20"/>
        <v>0</v>
      </c>
      <c r="AI62" s="176">
        <f t="shared" si="20"/>
        <v>75.591999999999999</v>
      </c>
      <c r="AJ62" s="176">
        <f t="shared" si="20"/>
        <v>0</v>
      </c>
      <c r="AK62" s="176">
        <f t="shared" si="20"/>
        <v>0</v>
      </c>
      <c r="AL62" s="176">
        <f t="shared" si="20"/>
        <v>0</v>
      </c>
      <c r="AM62" s="176">
        <f t="shared" si="20"/>
        <v>0</v>
      </c>
      <c r="AN62" s="176">
        <f t="shared" si="20"/>
        <v>0</v>
      </c>
      <c r="AO62" s="176">
        <f t="shared" si="20"/>
        <v>0</v>
      </c>
      <c r="AP62" s="176">
        <f t="shared" si="20"/>
        <v>0</v>
      </c>
      <c r="AQ62" s="176">
        <f t="shared" si="20"/>
        <v>0</v>
      </c>
      <c r="AR62" s="176">
        <f t="shared" si="19"/>
        <v>0</v>
      </c>
      <c r="AS62" s="176">
        <f t="shared" si="19"/>
        <v>0</v>
      </c>
      <c r="AT62" s="176">
        <f t="shared" si="19"/>
        <v>0</v>
      </c>
      <c r="AU62" s="176">
        <f t="shared" si="19"/>
        <v>0</v>
      </c>
      <c r="AV62" s="352"/>
    </row>
    <row r="63" spans="1:48" s="85" customFormat="1" ht="15.75" customHeight="1" x14ac:dyDescent="0.25">
      <c r="A63" s="721" t="s">
        <v>641</v>
      </c>
      <c r="B63" s="722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2"/>
      <c r="V63" s="722"/>
      <c r="W63" s="622"/>
      <c r="X63" s="622"/>
      <c r="Y63" s="622"/>
      <c r="Z63" s="622"/>
      <c r="AA63" s="622"/>
      <c r="AB63" s="622"/>
      <c r="AC63" s="622"/>
      <c r="AD63" s="622"/>
      <c r="AE63" s="622"/>
      <c r="AF63" s="622"/>
      <c r="AG63" s="622"/>
      <c r="AH63" s="622"/>
      <c r="AI63" s="622"/>
      <c r="AJ63" s="622"/>
      <c r="AK63" s="622"/>
      <c r="AL63" s="622"/>
      <c r="AM63" s="622"/>
      <c r="AN63" s="622"/>
      <c r="AO63" s="622"/>
      <c r="AP63" s="622"/>
      <c r="AQ63" s="622"/>
      <c r="AR63" s="622"/>
      <c r="AS63" s="622"/>
      <c r="AT63" s="622"/>
      <c r="AU63" s="622"/>
      <c r="AV63" s="623"/>
    </row>
    <row r="64" spans="1:48" s="85" customFormat="1" ht="16.5" customHeight="1" x14ac:dyDescent="0.25">
      <c r="A64" s="688" t="s">
        <v>54</v>
      </c>
      <c r="B64" s="747" t="s">
        <v>658</v>
      </c>
      <c r="C64" s="422" t="s">
        <v>659</v>
      </c>
      <c r="D64" s="523" t="s">
        <v>660</v>
      </c>
      <c r="E64" s="501" t="s">
        <v>661</v>
      </c>
      <c r="F64" s="83" t="s">
        <v>18</v>
      </c>
      <c r="G64" s="83" t="s">
        <v>20</v>
      </c>
      <c r="H64" s="83" t="s">
        <v>296</v>
      </c>
      <c r="I64" s="83" t="s">
        <v>296</v>
      </c>
      <c r="J64" s="502">
        <v>2023</v>
      </c>
      <c r="K64" s="502">
        <v>2025</v>
      </c>
      <c r="L64" s="519">
        <v>4.1669999999999998</v>
      </c>
      <c r="M64" s="519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4">
        <f>SUM(N64:T64)</f>
        <v>0</v>
      </c>
      <c r="V64" s="171" t="s">
        <v>3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87">
        <v>0</v>
      </c>
      <c r="AV64" s="351"/>
    </row>
    <row r="65" spans="1:48" s="85" customFormat="1" ht="16.5" customHeight="1" x14ac:dyDescent="0.25">
      <c r="A65" s="688"/>
      <c r="B65" s="747"/>
      <c r="C65" s="422"/>
      <c r="D65" s="524"/>
      <c r="E65" s="501"/>
      <c r="F65" s="83" t="s">
        <v>19</v>
      </c>
      <c r="G65" s="83" t="s">
        <v>22</v>
      </c>
      <c r="H65" s="83" t="s">
        <v>296</v>
      </c>
      <c r="I65" s="83" t="s">
        <v>296</v>
      </c>
      <c r="J65" s="502"/>
      <c r="K65" s="502"/>
      <c r="L65" s="519"/>
      <c r="M65" s="519"/>
      <c r="N65" s="87">
        <v>0</v>
      </c>
      <c r="O65" s="87">
        <v>0</v>
      </c>
      <c r="P65" s="87">
        <v>0</v>
      </c>
      <c r="Q65" s="87">
        <v>0</v>
      </c>
      <c r="R65" s="87">
        <v>0.25</v>
      </c>
      <c r="S65" s="87">
        <v>1.95858</v>
      </c>
      <c r="T65" s="87">
        <v>1.95858</v>
      </c>
      <c r="U65" s="84">
        <f t="shared" ref="U65:U69" si="21">SUM(N65:T65)</f>
        <v>4.16716</v>
      </c>
      <c r="V65" s="172" t="s">
        <v>8</v>
      </c>
      <c r="W65" s="87">
        <v>250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v>0</v>
      </c>
      <c r="AU65" s="87">
        <v>0</v>
      </c>
      <c r="AV65" s="351"/>
    </row>
    <row r="66" spans="1:48" s="85" customFormat="1" ht="16.5" customHeight="1" x14ac:dyDescent="0.25">
      <c r="A66" s="688"/>
      <c r="B66" s="747"/>
      <c r="C66" s="422"/>
      <c r="D66" s="524"/>
      <c r="E66" s="501"/>
      <c r="F66" s="497" t="s">
        <v>39</v>
      </c>
      <c r="G66" s="497" t="s">
        <v>21</v>
      </c>
      <c r="H66" s="497" t="s">
        <v>662</v>
      </c>
      <c r="I66" s="497" t="s">
        <v>663</v>
      </c>
      <c r="J66" s="502"/>
      <c r="K66" s="502"/>
      <c r="L66" s="519"/>
      <c r="M66" s="519"/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4">
        <f t="shared" si="21"/>
        <v>0</v>
      </c>
      <c r="V66" s="171" t="s">
        <v>50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v>0</v>
      </c>
      <c r="AU66" s="87">
        <v>0</v>
      </c>
      <c r="AV66" s="351"/>
    </row>
    <row r="67" spans="1:48" s="85" customFormat="1" ht="16.5" customHeight="1" x14ac:dyDescent="0.25">
      <c r="A67" s="688"/>
      <c r="B67" s="747"/>
      <c r="C67" s="422"/>
      <c r="D67" s="524"/>
      <c r="E67" s="501"/>
      <c r="F67" s="497"/>
      <c r="G67" s="497"/>
      <c r="H67" s="497"/>
      <c r="I67" s="497"/>
      <c r="J67" s="502"/>
      <c r="K67" s="502"/>
      <c r="L67" s="519"/>
      <c r="M67" s="519"/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4">
        <f t="shared" si="21"/>
        <v>0</v>
      </c>
      <c r="V67" s="171" t="s">
        <v>51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87">
        <v>0</v>
      </c>
      <c r="AV67" s="351"/>
    </row>
    <row r="68" spans="1:48" s="85" customFormat="1" ht="16.5" customHeight="1" x14ac:dyDescent="0.25">
      <c r="A68" s="688"/>
      <c r="B68" s="747"/>
      <c r="C68" s="422"/>
      <c r="D68" s="524"/>
      <c r="E68" s="501"/>
      <c r="F68" s="497"/>
      <c r="G68" s="497"/>
      <c r="H68" s="497"/>
      <c r="I68" s="497"/>
      <c r="J68" s="502"/>
      <c r="K68" s="502"/>
      <c r="L68" s="519"/>
      <c r="M68" s="519"/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4">
        <f t="shared" si="21"/>
        <v>0</v>
      </c>
      <c r="V68" s="171" t="s">
        <v>52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87">
        <v>0</v>
      </c>
      <c r="AI68" s="87">
        <v>0</v>
      </c>
      <c r="AJ68" s="87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87">
        <v>0</v>
      </c>
      <c r="AV68" s="351"/>
    </row>
    <row r="69" spans="1:48" s="91" customFormat="1" ht="16.5" customHeight="1" x14ac:dyDescent="0.25">
      <c r="A69" s="688"/>
      <c r="B69" s="747"/>
      <c r="C69" s="422"/>
      <c r="D69" s="525"/>
      <c r="E69" s="501"/>
      <c r="F69" s="497"/>
      <c r="G69" s="497"/>
      <c r="H69" s="497"/>
      <c r="I69" s="497"/>
      <c r="J69" s="502"/>
      <c r="K69" s="502"/>
      <c r="L69" s="519"/>
      <c r="M69" s="519"/>
      <c r="N69" s="89">
        <f>SUM(N64:N68)</f>
        <v>0</v>
      </c>
      <c r="O69" s="89">
        <f t="shared" ref="O69:T69" si="22">SUM(O64:O68)</f>
        <v>0</v>
      </c>
      <c r="P69" s="89">
        <f t="shared" si="22"/>
        <v>0</v>
      </c>
      <c r="Q69" s="89">
        <f t="shared" si="22"/>
        <v>0</v>
      </c>
      <c r="R69" s="176">
        <f t="shared" si="22"/>
        <v>0.25</v>
      </c>
      <c r="S69" s="176">
        <f t="shared" si="22"/>
        <v>1.95858</v>
      </c>
      <c r="T69" s="176">
        <f t="shared" si="22"/>
        <v>1.95858</v>
      </c>
      <c r="U69" s="177">
        <f t="shared" si="21"/>
        <v>4.16716</v>
      </c>
      <c r="V69" s="178" t="s">
        <v>11</v>
      </c>
      <c r="W69" s="176">
        <f t="shared" ref="W69:AU69" si="23">SUM(W64:W68)</f>
        <v>250</v>
      </c>
      <c r="X69" s="176">
        <f t="shared" si="23"/>
        <v>0</v>
      </c>
      <c r="Y69" s="176">
        <f t="shared" si="23"/>
        <v>0</v>
      </c>
      <c r="Z69" s="176">
        <f t="shared" si="23"/>
        <v>0</v>
      </c>
      <c r="AA69" s="176">
        <f t="shared" si="23"/>
        <v>0</v>
      </c>
      <c r="AB69" s="176">
        <f t="shared" si="23"/>
        <v>0</v>
      </c>
      <c r="AC69" s="176">
        <f t="shared" si="23"/>
        <v>0</v>
      </c>
      <c r="AD69" s="176">
        <f t="shared" si="23"/>
        <v>0</v>
      </c>
      <c r="AE69" s="176">
        <f t="shared" si="23"/>
        <v>0</v>
      </c>
      <c r="AF69" s="176">
        <f t="shared" si="23"/>
        <v>0</v>
      </c>
      <c r="AG69" s="176">
        <f t="shared" si="23"/>
        <v>0</v>
      </c>
      <c r="AH69" s="176">
        <f t="shared" si="23"/>
        <v>0</v>
      </c>
      <c r="AI69" s="176">
        <f t="shared" si="23"/>
        <v>0</v>
      </c>
      <c r="AJ69" s="176">
        <f t="shared" si="23"/>
        <v>0</v>
      </c>
      <c r="AK69" s="176">
        <f t="shared" si="23"/>
        <v>0</v>
      </c>
      <c r="AL69" s="176">
        <f t="shared" si="23"/>
        <v>0</v>
      </c>
      <c r="AM69" s="176">
        <f t="shared" si="23"/>
        <v>0</v>
      </c>
      <c r="AN69" s="176">
        <f t="shared" si="23"/>
        <v>0</v>
      </c>
      <c r="AO69" s="176">
        <f t="shared" si="23"/>
        <v>0</v>
      </c>
      <c r="AP69" s="176">
        <f t="shared" si="23"/>
        <v>0</v>
      </c>
      <c r="AQ69" s="176">
        <f t="shared" si="23"/>
        <v>0</v>
      </c>
      <c r="AR69" s="176">
        <f t="shared" si="23"/>
        <v>0</v>
      </c>
      <c r="AS69" s="176">
        <f t="shared" si="23"/>
        <v>0</v>
      </c>
      <c r="AT69" s="176">
        <f t="shared" si="23"/>
        <v>0</v>
      </c>
      <c r="AU69" s="176">
        <f t="shared" si="23"/>
        <v>0</v>
      </c>
      <c r="AV69" s="352"/>
    </row>
    <row r="70" spans="1:48" s="85" customFormat="1" ht="16.5" customHeight="1" x14ac:dyDescent="0.25">
      <c r="A70" s="688"/>
      <c r="B70" s="747" t="s">
        <v>664</v>
      </c>
      <c r="C70" s="422" t="s">
        <v>665</v>
      </c>
      <c r="D70" s="523" t="s">
        <v>660</v>
      </c>
      <c r="E70" s="501" t="s">
        <v>666</v>
      </c>
      <c r="F70" s="83" t="s">
        <v>18</v>
      </c>
      <c r="G70" s="83" t="s">
        <v>20</v>
      </c>
      <c r="H70" s="83" t="s">
        <v>296</v>
      </c>
      <c r="I70" s="83" t="s">
        <v>296</v>
      </c>
      <c r="J70" s="502">
        <v>2023</v>
      </c>
      <c r="K70" s="502">
        <v>2025</v>
      </c>
      <c r="L70" s="519">
        <v>2.0830000000000002</v>
      </c>
      <c r="M70" s="519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4">
        <f>SUM(N70:T70)</f>
        <v>0</v>
      </c>
      <c r="V70" s="171" t="s">
        <v>3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87">
        <v>0</v>
      </c>
      <c r="AV70" s="351"/>
    </row>
    <row r="71" spans="1:48" s="85" customFormat="1" ht="16.5" customHeight="1" x14ac:dyDescent="0.25">
      <c r="A71" s="688"/>
      <c r="B71" s="747"/>
      <c r="C71" s="422"/>
      <c r="D71" s="524"/>
      <c r="E71" s="501"/>
      <c r="F71" s="83" t="s">
        <v>19</v>
      </c>
      <c r="G71" s="83" t="s">
        <v>22</v>
      </c>
      <c r="H71" s="83" t="s">
        <v>296</v>
      </c>
      <c r="I71" s="83" t="s">
        <v>296</v>
      </c>
      <c r="J71" s="502"/>
      <c r="K71" s="502"/>
      <c r="L71" s="519"/>
      <c r="M71" s="519"/>
      <c r="N71" s="87">
        <v>0</v>
      </c>
      <c r="O71" s="87">
        <v>0</v>
      </c>
      <c r="P71" s="87">
        <v>0</v>
      </c>
      <c r="Q71" s="87">
        <v>0</v>
      </c>
      <c r="R71" s="87">
        <v>0.25</v>
      </c>
      <c r="S71" s="87">
        <v>0.91678999999999999</v>
      </c>
      <c r="T71" s="87">
        <v>0.91678999999999999</v>
      </c>
      <c r="U71" s="84">
        <f t="shared" ref="U71:U75" si="24">SUM(N71:T71)</f>
        <v>2.08358</v>
      </c>
      <c r="V71" s="172" t="s">
        <v>8</v>
      </c>
      <c r="W71" s="87">
        <v>250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87">
        <v>0</v>
      </c>
      <c r="AV71" s="351"/>
    </row>
    <row r="72" spans="1:48" s="85" customFormat="1" ht="16.5" customHeight="1" x14ac:dyDescent="0.25">
      <c r="A72" s="688"/>
      <c r="B72" s="747"/>
      <c r="C72" s="422"/>
      <c r="D72" s="524"/>
      <c r="E72" s="501"/>
      <c r="F72" s="497" t="s">
        <v>39</v>
      </c>
      <c r="G72" s="497" t="s">
        <v>21</v>
      </c>
      <c r="H72" s="497" t="s">
        <v>316</v>
      </c>
      <c r="I72" s="497" t="s">
        <v>365</v>
      </c>
      <c r="J72" s="502"/>
      <c r="K72" s="502"/>
      <c r="L72" s="519"/>
      <c r="M72" s="519"/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4">
        <f>SUM(N72:T72)</f>
        <v>0</v>
      </c>
      <c r="V72" s="171" t="s">
        <v>50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v>0</v>
      </c>
      <c r="AU72" s="87">
        <v>0</v>
      </c>
      <c r="AV72" s="351"/>
    </row>
    <row r="73" spans="1:48" s="85" customFormat="1" ht="16.5" customHeight="1" x14ac:dyDescent="0.25">
      <c r="A73" s="688"/>
      <c r="B73" s="747"/>
      <c r="C73" s="422"/>
      <c r="D73" s="524"/>
      <c r="E73" s="501"/>
      <c r="F73" s="497"/>
      <c r="G73" s="497"/>
      <c r="H73" s="497"/>
      <c r="I73" s="497"/>
      <c r="J73" s="502"/>
      <c r="K73" s="502"/>
      <c r="L73" s="519"/>
      <c r="M73" s="519"/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v>0</v>
      </c>
      <c r="T73" s="87">
        <v>0</v>
      </c>
      <c r="U73" s="84">
        <f t="shared" si="24"/>
        <v>0</v>
      </c>
      <c r="V73" s="171" t="s">
        <v>51</v>
      </c>
      <c r="W73" s="87">
        <v>0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v>0</v>
      </c>
      <c r="AT73" s="87">
        <v>0</v>
      </c>
      <c r="AU73" s="87">
        <v>0</v>
      </c>
      <c r="AV73" s="351"/>
    </row>
    <row r="74" spans="1:48" s="85" customFormat="1" ht="16.5" customHeight="1" x14ac:dyDescent="0.25">
      <c r="A74" s="688"/>
      <c r="B74" s="747"/>
      <c r="C74" s="422"/>
      <c r="D74" s="524"/>
      <c r="E74" s="501"/>
      <c r="F74" s="497"/>
      <c r="G74" s="497"/>
      <c r="H74" s="497"/>
      <c r="I74" s="497"/>
      <c r="J74" s="502"/>
      <c r="K74" s="502"/>
      <c r="L74" s="519"/>
      <c r="M74" s="519"/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v>0</v>
      </c>
      <c r="T74" s="87">
        <v>0</v>
      </c>
      <c r="U74" s="84">
        <f t="shared" si="24"/>
        <v>0</v>
      </c>
      <c r="V74" s="171" t="s">
        <v>52</v>
      </c>
      <c r="W74" s="87">
        <v>0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v>0</v>
      </c>
      <c r="AD74" s="87">
        <v>0</v>
      </c>
      <c r="AE74" s="87">
        <v>0</v>
      </c>
      <c r="AF74" s="87">
        <v>0</v>
      </c>
      <c r="AG74" s="87">
        <v>0</v>
      </c>
      <c r="AH74" s="87">
        <v>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87">
        <v>0</v>
      </c>
      <c r="AS74" s="87">
        <v>0</v>
      </c>
      <c r="AT74" s="87">
        <v>0</v>
      </c>
      <c r="AU74" s="87">
        <v>0</v>
      </c>
      <c r="AV74" s="351"/>
    </row>
    <row r="75" spans="1:48" s="91" customFormat="1" ht="16.5" customHeight="1" x14ac:dyDescent="0.25">
      <c r="A75" s="688"/>
      <c r="B75" s="747"/>
      <c r="C75" s="422"/>
      <c r="D75" s="525"/>
      <c r="E75" s="501"/>
      <c r="F75" s="497"/>
      <c r="G75" s="497"/>
      <c r="H75" s="497"/>
      <c r="I75" s="497"/>
      <c r="J75" s="502"/>
      <c r="K75" s="502"/>
      <c r="L75" s="519"/>
      <c r="M75" s="519"/>
      <c r="N75" s="89">
        <f>SUM(N70:N74)</f>
        <v>0</v>
      </c>
      <c r="O75" s="89">
        <f t="shared" ref="O75:T75" si="25">SUM(O70:O74)</f>
        <v>0</v>
      </c>
      <c r="P75" s="89">
        <f t="shared" si="25"/>
        <v>0</v>
      </c>
      <c r="Q75" s="89">
        <f t="shared" si="25"/>
        <v>0</v>
      </c>
      <c r="R75" s="176">
        <f t="shared" si="25"/>
        <v>0.25</v>
      </c>
      <c r="S75" s="176">
        <f t="shared" si="25"/>
        <v>0.91678999999999999</v>
      </c>
      <c r="T75" s="176">
        <f t="shared" si="25"/>
        <v>0.91678999999999999</v>
      </c>
      <c r="U75" s="177">
        <f t="shared" si="24"/>
        <v>2.08358</v>
      </c>
      <c r="V75" s="178" t="s">
        <v>11</v>
      </c>
      <c r="W75" s="176">
        <f t="shared" ref="W75:AU75" si="26">SUM(W70:W74)</f>
        <v>250</v>
      </c>
      <c r="X75" s="176">
        <f t="shared" si="26"/>
        <v>0</v>
      </c>
      <c r="Y75" s="176">
        <f t="shared" si="26"/>
        <v>0</v>
      </c>
      <c r="Z75" s="176">
        <f t="shared" si="26"/>
        <v>0</v>
      </c>
      <c r="AA75" s="176">
        <f t="shared" si="26"/>
        <v>0</v>
      </c>
      <c r="AB75" s="176">
        <f t="shared" si="26"/>
        <v>0</v>
      </c>
      <c r="AC75" s="176">
        <f t="shared" si="26"/>
        <v>0</v>
      </c>
      <c r="AD75" s="176">
        <f t="shared" si="26"/>
        <v>0</v>
      </c>
      <c r="AE75" s="176">
        <f t="shared" si="26"/>
        <v>0</v>
      </c>
      <c r="AF75" s="176">
        <f t="shared" si="26"/>
        <v>0</v>
      </c>
      <c r="AG75" s="176">
        <f t="shared" si="26"/>
        <v>0</v>
      </c>
      <c r="AH75" s="176">
        <f t="shared" si="26"/>
        <v>0</v>
      </c>
      <c r="AI75" s="176">
        <f t="shared" si="26"/>
        <v>0</v>
      </c>
      <c r="AJ75" s="176">
        <f t="shared" si="26"/>
        <v>0</v>
      </c>
      <c r="AK75" s="176">
        <f t="shared" si="26"/>
        <v>0</v>
      </c>
      <c r="AL75" s="176">
        <f t="shared" si="26"/>
        <v>0</v>
      </c>
      <c r="AM75" s="176">
        <f t="shared" si="26"/>
        <v>0</v>
      </c>
      <c r="AN75" s="176">
        <f t="shared" si="26"/>
        <v>0</v>
      </c>
      <c r="AO75" s="176">
        <f t="shared" si="26"/>
        <v>0</v>
      </c>
      <c r="AP75" s="176">
        <f t="shared" si="26"/>
        <v>0</v>
      </c>
      <c r="AQ75" s="176">
        <f t="shared" si="26"/>
        <v>0</v>
      </c>
      <c r="AR75" s="176">
        <f t="shared" si="26"/>
        <v>0</v>
      </c>
      <c r="AS75" s="176">
        <f t="shared" si="26"/>
        <v>0</v>
      </c>
      <c r="AT75" s="176">
        <f t="shared" si="26"/>
        <v>0</v>
      </c>
      <c r="AU75" s="176">
        <f t="shared" si="26"/>
        <v>0</v>
      </c>
      <c r="AV75" s="352"/>
    </row>
    <row r="76" spans="1:48" s="85" customFormat="1" ht="18.75" customHeight="1" x14ac:dyDescent="0.25">
      <c r="A76" s="180"/>
      <c r="B76" s="595" t="s">
        <v>667</v>
      </c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  <c r="AJ76" s="622"/>
      <c r="AK76" s="622"/>
      <c r="AL76" s="622"/>
      <c r="AM76" s="622"/>
      <c r="AN76" s="622"/>
      <c r="AO76" s="622"/>
      <c r="AP76" s="622"/>
      <c r="AQ76" s="622"/>
      <c r="AR76" s="622"/>
      <c r="AS76" s="622"/>
      <c r="AT76" s="622"/>
      <c r="AU76" s="622"/>
      <c r="AV76" s="623"/>
    </row>
    <row r="77" spans="1:48" s="85" customFormat="1" ht="15.75" customHeight="1" x14ac:dyDescent="0.25">
      <c r="A77" s="721" t="s">
        <v>626</v>
      </c>
      <c r="B77" s="722"/>
      <c r="C77" s="722"/>
      <c r="D77" s="722"/>
      <c r="E77" s="722"/>
      <c r="F77" s="722"/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Q77" s="722"/>
      <c r="R77" s="722"/>
      <c r="S77" s="722"/>
      <c r="T77" s="722"/>
      <c r="U77" s="722"/>
      <c r="V77" s="722"/>
      <c r="W77" s="622"/>
      <c r="X77" s="622"/>
      <c r="Y77" s="622"/>
      <c r="Z77" s="622"/>
      <c r="AA77" s="622"/>
      <c r="AB77" s="622"/>
      <c r="AC77" s="622"/>
      <c r="AD77" s="622"/>
      <c r="AE77" s="622"/>
      <c r="AF77" s="622"/>
      <c r="AG77" s="622"/>
      <c r="AH77" s="622"/>
      <c r="AI77" s="622"/>
      <c r="AJ77" s="622"/>
      <c r="AK77" s="622"/>
      <c r="AL77" s="622"/>
      <c r="AM77" s="622"/>
      <c r="AN77" s="622"/>
      <c r="AO77" s="622"/>
      <c r="AP77" s="622"/>
      <c r="AQ77" s="622"/>
      <c r="AR77" s="622"/>
      <c r="AS77" s="622"/>
      <c r="AT77" s="622"/>
      <c r="AU77" s="622"/>
      <c r="AV77" s="623"/>
    </row>
    <row r="78" spans="1:48" s="85" customFormat="1" ht="19.5" customHeight="1" x14ac:dyDescent="0.25">
      <c r="A78" s="531" t="s">
        <v>53</v>
      </c>
      <c r="B78" s="499" t="s">
        <v>668</v>
      </c>
      <c r="C78" s="422" t="s">
        <v>669</v>
      </c>
      <c r="D78" s="523" t="s">
        <v>660</v>
      </c>
      <c r="E78" s="501" t="s">
        <v>629</v>
      </c>
      <c r="F78" s="83" t="s">
        <v>18</v>
      </c>
      <c r="G78" s="83" t="s">
        <v>20</v>
      </c>
      <c r="H78" s="83" t="s">
        <v>366</v>
      </c>
      <c r="I78" s="83" t="s">
        <v>670</v>
      </c>
      <c r="J78" s="502">
        <v>2022</v>
      </c>
      <c r="K78" s="502">
        <v>2023</v>
      </c>
      <c r="L78" s="519">
        <v>364.64400000000001</v>
      </c>
      <c r="M78" s="519">
        <f>Q83+R83+S83+T83</f>
        <v>358.03521999999998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f>SUM(N78:T78)</f>
        <v>0</v>
      </c>
      <c r="V78" s="171" t="s">
        <v>3</v>
      </c>
      <c r="W78" s="84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87">
        <v>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87">
        <v>0</v>
      </c>
      <c r="AV78" s="351"/>
    </row>
    <row r="79" spans="1:48" s="85" customFormat="1" ht="19.5" customHeight="1" x14ac:dyDescent="0.25">
      <c r="A79" s="532"/>
      <c r="B79" s="499"/>
      <c r="C79" s="422"/>
      <c r="D79" s="524"/>
      <c r="E79" s="501"/>
      <c r="F79" s="83" t="s">
        <v>19</v>
      </c>
      <c r="G79" s="83" t="s">
        <v>22</v>
      </c>
      <c r="H79" s="83" t="s">
        <v>671</v>
      </c>
      <c r="I79" s="83" t="s">
        <v>671</v>
      </c>
      <c r="J79" s="502"/>
      <c r="K79" s="502"/>
      <c r="L79" s="519"/>
      <c r="M79" s="519"/>
      <c r="N79" s="87">
        <v>0</v>
      </c>
      <c r="O79" s="86">
        <v>0</v>
      </c>
      <c r="P79" s="86">
        <v>2.2950000000000002E-2</v>
      </c>
      <c r="Q79" s="87">
        <v>70</v>
      </c>
      <c r="R79" s="87">
        <v>125</v>
      </c>
      <c r="S79" s="87">
        <v>80.999179999999996</v>
      </c>
      <c r="T79" s="87">
        <v>55.811</v>
      </c>
      <c r="U79" s="84">
        <f t="shared" ref="U79:U83" si="27">SUM(N79:T79)</f>
        <v>331.83312999999993</v>
      </c>
      <c r="V79" s="172" t="s">
        <v>8</v>
      </c>
      <c r="W79" s="87">
        <v>125000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87">
        <v>0</v>
      </c>
      <c r="AV79" s="351"/>
    </row>
    <row r="80" spans="1:48" s="85" customFormat="1" ht="19.5" customHeight="1" x14ac:dyDescent="0.25">
      <c r="A80" s="532"/>
      <c r="B80" s="499"/>
      <c r="C80" s="422"/>
      <c r="D80" s="524"/>
      <c r="E80" s="501"/>
      <c r="F80" s="83" t="s">
        <v>39</v>
      </c>
      <c r="G80" s="83" t="s">
        <v>21</v>
      </c>
      <c r="H80" s="497" t="s">
        <v>380</v>
      </c>
      <c r="I80" s="497" t="s">
        <v>672</v>
      </c>
      <c r="J80" s="502"/>
      <c r="K80" s="502"/>
      <c r="L80" s="519"/>
      <c r="M80" s="519"/>
      <c r="N80" s="84">
        <v>0</v>
      </c>
      <c r="O80" s="84">
        <v>0</v>
      </c>
      <c r="P80" s="84">
        <v>0</v>
      </c>
      <c r="Q80" s="84">
        <v>0</v>
      </c>
      <c r="R80" s="84">
        <v>0.37725999999999998</v>
      </c>
      <c r="S80" s="84">
        <v>0.65937000000000001</v>
      </c>
      <c r="T80" s="87">
        <v>25.188410000000001</v>
      </c>
      <c r="U80" s="84">
        <f>SUM(N80:T80)</f>
        <v>26.22504</v>
      </c>
      <c r="V80" s="171" t="s">
        <v>50</v>
      </c>
      <c r="W80" s="84">
        <v>377.26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87">
        <v>0</v>
      </c>
      <c r="AI80" s="87">
        <v>0</v>
      </c>
      <c r="AJ80" s="87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87">
        <v>0</v>
      </c>
      <c r="AV80" s="351"/>
    </row>
    <row r="81" spans="1:48" s="85" customFormat="1" ht="19.5" customHeight="1" x14ac:dyDescent="0.25">
      <c r="A81" s="532"/>
      <c r="B81" s="499"/>
      <c r="C81" s="422"/>
      <c r="D81" s="524"/>
      <c r="E81" s="501"/>
      <c r="F81" s="83"/>
      <c r="G81" s="83"/>
      <c r="H81" s="497"/>
      <c r="I81" s="497"/>
      <c r="J81" s="502"/>
      <c r="K81" s="502"/>
      <c r="L81" s="519"/>
      <c r="M81" s="519"/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f t="shared" si="27"/>
        <v>0</v>
      </c>
      <c r="V81" s="171" t="s">
        <v>51</v>
      </c>
      <c r="W81" s="84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87">
        <v>0</v>
      </c>
      <c r="AV81" s="351"/>
    </row>
    <row r="82" spans="1:48" s="85" customFormat="1" ht="18" customHeight="1" x14ac:dyDescent="0.25">
      <c r="A82" s="532"/>
      <c r="B82" s="499"/>
      <c r="C82" s="422"/>
      <c r="D82" s="524"/>
      <c r="E82" s="501"/>
      <c r="F82" s="83"/>
      <c r="G82" s="83"/>
      <c r="H82" s="497"/>
      <c r="I82" s="497"/>
      <c r="J82" s="502"/>
      <c r="K82" s="502"/>
      <c r="L82" s="519"/>
      <c r="M82" s="519"/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4">
        <f t="shared" si="27"/>
        <v>0</v>
      </c>
      <c r="V82" s="171" t="s">
        <v>52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87">
        <v>0</v>
      </c>
      <c r="AE82" s="87">
        <v>0</v>
      </c>
      <c r="AF82" s="87">
        <v>0</v>
      </c>
      <c r="AG82" s="87">
        <v>0</v>
      </c>
      <c r="AH82" s="87">
        <v>0</v>
      </c>
      <c r="AI82" s="87">
        <v>0</v>
      </c>
      <c r="AJ82" s="87"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v>0</v>
      </c>
      <c r="AU82" s="87">
        <v>0</v>
      </c>
      <c r="AV82" s="351"/>
    </row>
    <row r="83" spans="1:48" s="91" customFormat="1" ht="17.25" customHeight="1" x14ac:dyDescent="0.25">
      <c r="A83" s="532"/>
      <c r="B83" s="499"/>
      <c r="C83" s="422"/>
      <c r="D83" s="525"/>
      <c r="E83" s="501"/>
      <c r="F83" s="92"/>
      <c r="G83" s="92"/>
      <c r="H83" s="497"/>
      <c r="I83" s="497"/>
      <c r="J83" s="502"/>
      <c r="K83" s="502"/>
      <c r="L83" s="519"/>
      <c r="M83" s="519"/>
      <c r="N83" s="89">
        <f>SUM(N78:N82)</f>
        <v>0</v>
      </c>
      <c r="O83" s="89">
        <f t="shared" ref="O83:T83" si="28">SUM(O78:O82)</f>
        <v>0</v>
      </c>
      <c r="P83" s="89">
        <f t="shared" si="28"/>
        <v>2.2950000000000002E-2</v>
      </c>
      <c r="Q83" s="89">
        <f t="shared" si="28"/>
        <v>70</v>
      </c>
      <c r="R83" s="176">
        <f t="shared" si="28"/>
        <v>125.37726000000001</v>
      </c>
      <c r="S83" s="176">
        <f t="shared" si="28"/>
        <v>81.658549999999991</v>
      </c>
      <c r="T83" s="176">
        <f t="shared" si="28"/>
        <v>80.999409999999997</v>
      </c>
      <c r="U83" s="177">
        <f t="shared" si="27"/>
        <v>358.05817000000002</v>
      </c>
      <c r="V83" s="178" t="s">
        <v>11</v>
      </c>
      <c r="W83" s="176">
        <f t="shared" ref="W83:AU83" si="29">SUM(W78:W82)</f>
        <v>125377.26</v>
      </c>
      <c r="X83" s="176">
        <f t="shared" si="29"/>
        <v>0</v>
      </c>
      <c r="Y83" s="176">
        <f t="shared" si="29"/>
        <v>0</v>
      </c>
      <c r="Z83" s="176">
        <f t="shared" si="29"/>
        <v>0</v>
      </c>
      <c r="AA83" s="176">
        <f t="shared" si="29"/>
        <v>0</v>
      </c>
      <c r="AB83" s="176">
        <f t="shared" si="29"/>
        <v>0</v>
      </c>
      <c r="AC83" s="176">
        <f t="shared" si="29"/>
        <v>0</v>
      </c>
      <c r="AD83" s="176">
        <f t="shared" si="29"/>
        <v>0</v>
      </c>
      <c r="AE83" s="176">
        <f t="shared" si="29"/>
        <v>0</v>
      </c>
      <c r="AF83" s="176">
        <f t="shared" si="29"/>
        <v>0</v>
      </c>
      <c r="AG83" s="176">
        <f t="shared" si="29"/>
        <v>0</v>
      </c>
      <c r="AH83" s="176">
        <f t="shared" si="29"/>
        <v>0</v>
      </c>
      <c r="AI83" s="176">
        <f t="shared" si="29"/>
        <v>0</v>
      </c>
      <c r="AJ83" s="176">
        <f t="shared" si="29"/>
        <v>0</v>
      </c>
      <c r="AK83" s="176">
        <f t="shared" si="29"/>
        <v>0</v>
      </c>
      <c r="AL83" s="176">
        <f t="shared" si="29"/>
        <v>0</v>
      </c>
      <c r="AM83" s="176">
        <f t="shared" si="29"/>
        <v>0</v>
      </c>
      <c r="AN83" s="176">
        <f t="shared" si="29"/>
        <v>0</v>
      </c>
      <c r="AO83" s="176">
        <f t="shared" si="29"/>
        <v>0</v>
      </c>
      <c r="AP83" s="176">
        <f t="shared" si="29"/>
        <v>0</v>
      </c>
      <c r="AQ83" s="176">
        <f t="shared" si="29"/>
        <v>0</v>
      </c>
      <c r="AR83" s="176">
        <f t="shared" si="29"/>
        <v>0</v>
      </c>
      <c r="AS83" s="176">
        <f t="shared" si="29"/>
        <v>0</v>
      </c>
      <c r="AT83" s="176">
        <f t="shared" si="29"/>
        <v>0</v>
      </c>
      <c r="AU83" s="176">
        <f t="shared" si="29"/>
        <v>0</v>
      </c>
      <c r="AV83" s="352"/>
    </row>
    <row r="84" spans="1:48" s="85" customFormat="1" ht="16.5" customHeight="1" x14ac:dyDescent="0.25">
      <c r="A84" s="532"/>
      <c r="B84" s="747" t="s">
        <v>673</v>
      </c>
      <c r="C84" s="422" t="s">
        <v>674</v>
      </c>
      <c r="D84" s="523" t="s">
        <v>660</v>
      </c>
      <c r="E84" s="501" t="s">
        <v>675</v>
      </c>
      <c r="F84" s="83" t="s">
        <v>18</v>
      </c>
      <c r="G84" s="83" t="s">
        <v>20</v>
      </c>
      <c r="H84" s="83" t="s">
        <v>676</v>
      </c>
      <c r="I84" s="83" t="s">
        <v>676</v>
      </c>
      <c r="J84" s="502">
        <v>2023</v>
      </c>
      <c r="K84" s="502">
        <v>2023</v>
      </c>
      <c r="L84" s="519">
        <v>7.96</v>
      </c>
      <c r="M84" s="519">
        <f>Q89+R89+S89+T89</f>
        <v>7.9602299999999993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4">
        <f>SUM(N84:T84)</f>
        <v>0</v>
      </c>
      <c r="V84" s="171" t="s">
        <v>3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87">
        <v>0</v>
      </c>
      <c r="AE84" s="87">
        <v>0</v>
      </c>
      <c r="AF84" s="87">
        <v>0</v>
      </c>
      <c r="AG84" s="87">
        <v>0</v>
      </c>
      <c r="AH84" s="87">
        <v>0</v>
      </c>
      <c r="AI84" s="87">
        <v>0</v>
      </c>
      <c r="AJ84" s="87">
        <v>0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87">
        <v>0</v>
      </c>
      <c r="AV84" s="351"/>
    </row>
    <row r="85" spans="1:48" s="85" customFormat="1" ht="16.5" customHeight="1" x14ac:dyDescent="0.25">
      <c r="A85" s="532"/>
      <c r="B85" s="747"/>
      <c r="C85" s="422"/>
      <c r="D85" s="524"/>
      <c r="E85" s="501"/>
      <c r="F85" s="83" t="s">
        <v>19</v>
      </c>
      <c r="G85" s="83" t="s">
        <v>22</v>
      </c>
      <c r="H85" s="83" t="s">
        <v>677</v>
      </c>
      <c r="I85" s="83" t="s">
        <v>677</v>
      </c>
      <c r="J85" s="502"/>
      <c r="K85" s="502"/>
      <c r="L85" s="519"/>
      <c r="M85" s="519"/>
      <c r="N85" s="87">
        <v>0</v>
      </c>
      <c r="O85" s="87">
        <v>0</v>
      </c>
      <c r="P85" s="87">
        <v>0</v>
      </c>
      <c r="Q85" s="87">
        <v>0</v>
      </c>
      <c r="R85" s="87">
        <v>7.9602299999999993</v>
      </c>
      <c r="S85" s="87">
        <v>0</v>
      </c>
      <c r="T85" s="87">
        <v>0</v>
      </c>
      <c r="U85" s="84">
        <f>SUM(N85:T85)</f>
        <v>7.9602299999999993</v>
      </c>
      <c r="V85" s="172" t="s">
        <v>8</v>
      </c>
      <c r="W85" s="87">
        <v>7960.23</v>
      </c>
      <c r="X85" s="87">
        <v>0</v>
      </c>
      <c r="Y85" s="87">
        <v>0</v>
      </c>
      <c r="Z85" s="87">
        <v>0</v>
      </c>
      <c r="AA85" s="87">
        <v>0</v>
      </c>
      <c r="AB85" s="87">
        <v>0</v>
      </c>
      <c r="AC85" s="87">
        <v>0</v>
      </c>
      <c r="AD85" s="87">
        <v>0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0</v>
      </c>
      <c r="AN85" s="87">
        <v>0</v>
      </c>
      <c r="AO85" s="87">
        <v>0</v>
      </c>
      <c r="AP85" s="87">
        <v>0</v>
      </c>
      <c r="AQ85" s="87">
        <v>0</v>
      </c>
      <c r="AR85" s="87">
        <v>0</v>
      </c>
      <c r="AS85" s="87">
        <v>0</v>
      </c>
      <c r="AT85" s="87">
        <v>0</v>
      </c>
      <c r="AU85" s="87">
        <v>0</v>
      </c>
      <c r="AV85" s="351"/>
    </row>
    <row r="86" spans="1:48" s="85" customFormat="1" ht="16.5" customHeight="1" x14ac:dyDescent="0.25">
      <c r="A86" s="532"/>
      <c r="B86" s="747"/>
      <c r="C86" s="422"/>
      <c r="D86" s="524"/>
      <c r="E86" s="501"/>
      <c r="F86" s="497" t="s">
        <v>39</v>
      </c>
      <c r="G86" s="497" t="s">
        <v>21</v>
      </c>
      <c r="H86" s="497" t="s">
        <v>678</v>
      </c>
      <c r="I86" s="497" t="s">
        <v>657</v>
      </c>
      <c r="J86" s="502"/>
      <c r="K86" s="502"/>
      <c r="L86" s="519"/>
      <c r="M86" s="519"/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4">
        <f>SUM(N86:T86)</f>
        <v>0</v>
      </c>
      <c r="V86" s="171" t="s">
        <v>50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87">
        <v>0</v>
      </c>
      <c r="AI86" s="87">
        <v>0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87">
        <v>0</v>
      </c>
      <c r="AV86" s="351"/>
    </row>
    <row r="87" spans="1:48" s="85" customFormat="1" ht="16.5" customHeight="1" x14ac:dyDescent="0.25">
      <c r="A87" s="532"/>
      <c r="B87" s="747"/>
      <c r="C87" s="422"/>
      <c r="D87" s="524"/>
      <c r="E87" s="501"/>
      <c r="F87" s="497"/>
      <c r="G87" s="497"/>
      <c r="H87" s="497"/>
      <c r="I87" s="497"/>
      <c r="J87" s="502"/>
      <c r="K87" s="502"/>
      <c r="L87" s="519"/>
      <c r="M87" s="519"/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4">
        <f>SUM(N87:T87)</f>
        <v>0</v>
      </c>
      <c r="V87" s="171" t="s">
        <v>51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87">
        <v>0</v>
      </c>
      <c r="AI87" s="87">
        <v>0</v>
      </c>
      <c r="AJ87" s="87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87">
        <v>0</v>
      </c>
      <c r="AV87" s="351"/>
    </row>
    <row r="88" spans="1:48" s="85" customFormat="1" ht="16.5" customHeight="1" x14ac:dyDescent="0.25">
      <c r="A88" s="532"/>
      <c r="B88" s="747"/>
      <c r="C88" s="422"/>
      <c r="D88" s="524"/>
      <c r="E88" s="501"/>
      <c r="F88" s="497"/>
      <c r="G88" s="497"/>
      <c r="H88" s="497"/>
      <c r="I88" s="497"/>
      <c r="J88" s="502"/>
      <c r="K88" s="502"/>
      <c r="L88" s="519"/>
      <c r="M88" s="519"/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4">
        <f>SUM(N88:T88)</f>
        <v>0</v>
      </c>
      <c r="V88" s="171" t="s">
        <v>52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87">
        <v>0</v>
      </c>
      <c r="AI88" s="87">
        <v>0</v>
      </c>
      <c r="AJ88" s="87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87">
        <v>0</v>
      </c>
      <c r="AV88" s="351"/>
    </row>
    <row r="89" spans="1:48" s="91" customFormat="1" ht="16.5" customHeight="1" x14ac:dyDescent="0.25">
      <c r="A89" s="533"/>
      <c r="B89" s="747"/>
      <c r="C89" s="422"/>
      <c r="D89" s="525"/>
      <c r="E89" s="501"/>
      <c r="F89" s="497"/>
      <c r="G89" s="497"/>
      <c r="H89" s="497"/>
      <c r="I89" s="497"/>
      <c r="J89" s="502"/>
      <c r="K89" s="502"/>
      <c r="L89" s="519"/>
      <c r="M89" s="519"/>
      <c r="N89" s="89">
        <f t="shared" ref="N89:T89" si="30">SUM(N84:N88)</f>
        <v>0</v>
      </c>
      <c r="O89" s="89">
        <f t="shared" si="30"/>
        <v>0</v>
      </c>
      <c r="P89" s="89">
        <f t="shared" si="30"/>
        <v>0</v>
      </c>
      <c r="Q89" s="89">
        <f t="shared" si="30"/>
        <v>0</v>
      </c>
      <c r="R89" s="176">
        <f t="shared" si="30"/>
        <v>7.9602299999999993</v>
      </c>
      <c r="S89" s="176">
        <f t="shared" si="30"/>
        <v>0</v>
      </c>
      <c r="T89" s="176">
        <f t="shared" si="30"/>
        <v>0</v>
      </c>
      <c r="U89" s="177">
        <f t="shared" ref="U89" si="31">SUM(N89:T89)</f>
        <v>7.9602299999999993</v>
      </c>
      <c r="V89" s="178" t="s">
        <v>11</v>
      </c>
      <c r="W89" s="176">
        <f t="shared" ref="W89:AU89" si="32">SUM(W84:W88)</f>
        <v>7960.23</v>
      </c>
      <c r="X89" s="176">
        <f t="shared" si="32"/>
        <v>0</v>
      </c>
      <c r="Y89" s="176">
        <f t="shared" si="32"/>
        <v>0</v>
      </c>
      <c r="Z89" s="176">
        <f t="shared" si="32"/>
        <v>0</v>
      </c>
      <c r="AA89" s="176">
        <f t="shared" si="32"/>
        <v>0</v>
      </c>
      <c r="AB89" s="176">
        <f t="shared" si="32"/>
        <v>0</v>
      </c>
      <c r="AC89" s="176">
        <f t="shared" si="32"/>
        <v>0</v>
      </c>
      <c r="AD89" s="176">
        <f t="shared" si="32"/>
        <v>0</v>
      </c>
      <c r="AE89" s="176">
        <f t="shared" si="32"/>
        <v>0</v>
      </c>
      <c r="AF89" s="176">
        <f t="shared" si="32"/>
        <v>0</v>
      </c>
      <c r="AG89" s="176">
        <f t="shared" si="32"/>
        <v>0</v>
      </c>
      <c r="AH89" s="176">
        <f t="shared" si="32"/>
        <v>0</v>
      </c>
      <c r="AI89" s="176">
        <f t="shared" si="32"/>
        <v>0</v>
      </c>
      <c r="AJ89" s="176">
        <f t="shared" si="32"/>
        <v>0</v>
      </c>
      <c r="AK89" s="176">
        <f t="shared" si="32"/>
        <v>0</v>
      </c>
      <c r="AL89" s="176">
        <f t="shared" si="32"/>
        <v>0</v>
      </c>
      <c r="AM89" s="176">
        <f t="shared" si="32"/>
        <v>0</v>
      </c>
      <c r="AN89" s="176">
        <f t="shared" si="32"/>
        <v>0</v>
      </c>
      <c r="AO89" s="176">
        <f t="shared" si="32"/>
        <v>0</v>
      </c>
      <c r="AP89" s="176">
        <f t="shared" si="32"/>
        <v>0</v>
      </c>
      <c r="AQ89" s="176">
        <f t="shared" si="32"/>
        <v>0</v>
      </c>
      <c r="AR89" s="176">
        <f t="shared" si="32"/>
        <v>0</v>
      </c>
      <c r="AS89" s="176">
        <f t="shared" si="32"/>
        <v>0</v>
      </c>
      <c r="AT89" s="176">
        <f t="shared" si="32"/>
        <v>0</v>
      </c>
      <c r="AU89" s="176">
        <f t="shared" si="32"/>
        <v>0</v>
      </c>
      <c r="AV89" s="352"/>
    </row>
    <row r="90" spans="1:48" s="85" customFormat="1" ht="15.75" customHeight="1" x14ac:dyDescent="0.25">
      <c r="A90" s="721" t="s">
        <v>641</v>
      </c>
      <c r="B90" s="722"/>
      <c r="C90" s="722"/>
      <c r="D90" s="722"/>
      <c r="E90" s="722"/>
      <c r="F90" s="722"/>
      <c r="G90" s="722"/>
      <c r="H90" s="722"/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2"/>
      <c r="T90" s="722"/>
      <c r="U90" s="722"/>
      <c r="V90" s="722"/>
      <c r="W90" s="622"/>
      <c r="X90" s="622"/>
      <c r="Y90" s="622"/>
      <c r="Z90" s="622"/>
      <c r="AA90" s="622"/>
      <c r="AB90" s="622"/>
      <c r="AC90" s="622"/>
      <c r="AD90" s="622"/>
      <c r="AE90" s="622"/>
      <c r="AF90" s="622"/>
      <c r="AG90" s="622"/>
      <c r="AH90" s="622"/>
      <c r="AI90" s="622"/>
      <c r="AJ90" s="622"/>
      <c r="AK90" s="622"/>
      <c r="AL90" s="622"/>
      <c r="AM90" s="622"/>
      <c r="AN90" s="622"/>
      <c r="AO90" s="622"/>
      <c r="AP90" s="622"/>
      <c r="AQ90" s="622"/>
      <c r="AR90" s="622"/>
      <c r="AS90" s="622"/>
      <c r="AT90" s="622"/>
      <c r="AU90" s="622"/>
      <c r="AV90" s="623"/>
    </row>
    <row r="91" spans="1:48" s="85" customFormat="1" ht="15.75" customHeight="1" x14ac:dyDescent="0.25">
      <c r="A91" s="746" t="s">
        <v>54</v>
      </c>
      <c r="B91" s="747" t="s">
        <v>679</v>
      </c>
      <c r="C91" s="422" t="s">
        <v>680</v>
      </c>
      <c r="D91" s="523" t="s">
        <v>660</v>
      </c>
      <c r="E91" s="501" t="s">
        <v>681</v>
      </c>
      <c r="F91" s="83" t="s">
        <v>18</v>
      </c>
      <c r="G91" s="83" t="s">
        <v>20</v>
      </c>
      <c r="H91" s="83" t="s">
        <v>58</v>
      </c>
      <c r="I91" s="83" t="s">
        <v>377</v>
      </c>
      <c r="J91" s="502">
        <v>2023</v>
      </c>
      <c r="K91" s="502">
        <v>2025</v>
      </c>
      <c r="L91" s="519">
        <v>3.504</v>
      </c>
      <c r="M91" s="519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4">
        <f>SUM(N91:T91)</f>
        <v>0</v>
      </c>
      <c r="V91" s="171" t="s">
        <v>3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87">
        <v>0</v>
      </c>
      <c r="AI91" s="87">
        <v>0</v>
      </c>
      <c r="AJ91" s="87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87">
        <v>0</v>
      </c>
      <c r="AV91" s="351"/>
    </row>
    <row r="92" spans="1:48" s="85" customFormat="1" ht="15.75" customHeight="1" x14ac:dyDescent="0.25">
      <c r="A92" s="746"/>
      <c r="B92" s="747"/>
      <c r="C92" s="422"/>
      <c r="D92" s="524"/>
      <c r="E92" s="501"/>
      <c r="F92" s="83" t="s">
        <v>19</v>
      </c>
      <c r="G92" s="83" t="s">
        <v>22</v>
      </c>
      <c r="H92" s="83" t="s">
        <v>305</v>
      </c>
      <c r="I92" s="83" t="s">
        <v>305</v>
      </c>
      <c r="J92" s="502"/>
      <c r="K92" s="502"/>
      <c r="L92" s="519"/>
      <c r="M92" s="519"/>
      <c r="N92" s="87">
        <v>0</v>
      </c>
      <c r="O92" s="87">
        <v>0</v>
      </c>
      <c r="P92" s="87">
        <v>0</v>
      </c>
      <c r="Q92" s="87">
        <v>0</v>
      </c>
      <c r="R92" s="87">
        <v>0.25</v>
      </c>
      <c r="S92" s="87">
        <v>1.627165</v>
      </c>
      <c r="T92" s="87">
        <v>1.627165</v>
      </c>
      <c r="U92" s="84">
        <f t="shared" ref="U92:U96" si="33">SUM(N92:T92)</f>
        <v>3.5043299999999999</v>
      </c>
      <c r="V92" s="172" t="s">
        <v>8</v>
      </c>
      <c r="W92" s="87">
        <v>250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87">
        <v>0</v>
      </c>
      <c r="AV92" s="351"/>
    </row>
    <row r="93" spans="1:48" s="85" customFormat="1" ht="15.75" customHeight="1" x14ac:dyDescent="0.25">
      <c r="A93" s="746"/>
      <c r="B93" s="747"/>
      <c r="C93" s="422"/>
      <c r="D93" s="524"/>
      <c r="E93" s="501"/>
      <c r="F93" s="497" t="s">
        <v>39</v>
      </c>
      <c r="G93" s="497" t="s">
        <v>632</v>
      </c>
      <c r="H93" s="497" t="s">
        <v>682</v>
      </c>
      <c r="I93" s="497" t="s">
        <v>58</v>
      </c>
      <c r="J93" s="502"/>
      <c r="K93" s="502"/>
      <c r="L93" s="519"/>
      <c r="M93" s="519"/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4">
        <f>SUM(N93:T93)</f>
        <v>0</v>
      </c>
      <c r="V93" s="171" t="s">
        <v>50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87">
        <v>0</v>
      </c>
      <c r="AV93" s="351"/>
    </row>
    <row r="94" spans="1:48" s="85" customFormat="1" ht="15.75" customHeight="1" x14ac:dyDescent="0.25">
      <c r="A94" s="746"/>
      <c r="B94" s="747"/>
      <c r="C94" s="422"/>
      <c r="D94" s="524"/>
      <c r="E94" s="501"/>
      <c r="F94" s="497"/>
      <c r="G94" s="497"/>
      <c r="H94" s="497"/>
      <c r="I94" s="497"/>
      <c r="J94" s="502"/>
      <c r="K94" s="502"/>
      <c r="L94" s="519"/>
      <c r="M94" s="519"/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4">
        <f t="shared" si="33"/>
        <v>0</v>
      </c>
      <c r="V94" s="171" t="s">
        <v>51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87">
        <v>0</v>
      </c>
      <c r="AI94" s="87">
        <v>0</v>
      </c>
      <c r="AJ94" s="87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87">
        <v>0</v>
      </c>
      <c r="AV94" s="351"/>
    </row>
    <row r="95" spans="1:48" s="85" customFormat="1" ht="20.25" customHeight="1" x14ac:dyDescent="0.25">
      <c r="A95" s="746"/>
      <c r="B95" s="747"/>
      <c r="C95" s="422"/>
      <c r="D95" s="524"/>
      <c r="E95" s="501"/>
      <c r="F95" s="497"/>
      <c r="G95" s="497"/>
      <c r="H95" s="497"/>
      <c r="I95" s="497"/>
      <c r="J95" s="502"/>
      <c r="K95" s="502"/>
      <c r="L95" s="519"/>
      <c r="M95" s="519"/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4">
        <f t="shared" si="33"/>
        <v>0</v>
      </c>
      <c r="V95" s="171" t="s">
        <v>52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87">
        <v>0</v>
      </c>
      <c r="AI95" s="87">
        <v>0</v>
      </c>
      <c r="AJ95" s="87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87">
        <v>0</v>
      </c>
      <c r="AV95" s="351"/>
    </row>
    <row r="96" spans="1:48" s="91" customFormat="1" ht="19.5" customHeight="1" x14ac:dyDescent="0.25">
      <c r="A96" s="746"/>
      <c r="B96" s="747"/>
      <c r="C96" s="422"/>
      <c r="D96" s="525"/>
      <c r="E96" s="501"/>
      <c r="F96" s="497"/>
      <c r="G96" s="497"/>
      <c r="H96" s="497"/>
      <c r="I96" s="497"/>
      <c r="J96" s="502"/>
      <c r="K96" s="502"/>
      <c r="L96" s="519"/>
      <c r="M96" s="519"/>
      <c r="N96" s="89">
        <f>SUM(N91:N95)</f>
        <v>0</v>
      </c>
      <c r="O96" s="89">
        <f t="shared" ref="O96:T96" si="34">SUM(O91:O95)</f>
        <v>0</v>
      </c>
      <c r="P96" s="89">
        <f t="shared" si="34"/>
        <v>0</v>
      </c>
      <c r="Q96" s="89">
        <f t="shared" si="34"/>
        <v>0</v>
      </c>
      <c r="R96" s="176">
        <f t="shared" si="34"/>
        <v>0.25</v>
      </c>
      <c r="S96" s="176">
        <f t="shared" si="34"/>
        <v>1.627165</v>
      </c>
      <c r="T96" s="176">
        <f t="shared" si="34"/>
        <v>1.627165</v>
      </c>
      <c r="U96" s="177">
        <f t="shared" si="33"/>
        <v>3.5043299999999999</v>
      </c>
      <c r="V96" s="178" t="s">
        <v>11</v>
      </c>
      <c r="W96" s="176">
        <f t="shared" ref="W96:AU96" si="35">SUM(W91:W95)</f>
        <v>250</v>
      </c>
      <c r="X96" s="176">
        <f t="shared" si="35"/>
        <v>0</v>
      </c>
      <c r="Y96" s="176">
        <f t="shared" si="35"/>
        <v>0</v>
      </c>
      <c r="Z96" s="176">
        <f t="shared" si="35"/>
        <v>0</v>
      </c>
      <c r="AA96" s="176">
        <f t="shared" si="35"/>
        <v>0</v>
      </c>
      <c r="AB96" s="176">
        <f t="shared" si="35"/>
        <v>0</v>
      </c>
      <c r="AC96" s="176">
        <f t="shared" si="35"/>
        <v>0</v>
      </c>
      <c r="AD96" s="176">
        <f t="shared" si="35"/>
        <v>0</v>
      </c>
      <c r="AE96" s="176">
        <f t="shared" si="35"/>
        <v>0</v>
      </c>
      <c r="AF96" s="176">
        <f t="shared" si="35"/>
        <v>0</v>
      </c>
      <c r="AG96" s="176">
        <f t="shared" si="35"/>
        <v>0</v>
      </c>
      <c r="AH96" s="176">
        <f t="shared" si="35"/>
        <v>0</v>
      </c>
      <c r="AI96" s="176">
        <f t="shared" si="35"/>
        <v>0</v>
      </c>
      <c r="AJ96" s="176">
        <f t="shared" si="35"/>
        <v>0</v>
      </c>
      <c r="AK96" s="176">
        <f t="shared" si="35"/>
        <v>0</v>
      </c>
      <c r="AL96" s="176">
        <f t="shared" si="35"/>
        <v>0</v>
      </c>
      <c r="AM96" s="176">
        <f t="shared" si="35"/>
        <v>0</v>
      </c>
      <c r="AN96" s="176">
        <f t="shared" si="35"/>
        <v>0</v>
      </c>
      <c r="AO96" s="176">
        <f t="shared" si="35"/>
        <v>0</v>
      </c>
      <c r="AP96" s="176">
        <f t="shared" si="35"/>
        <v>0</v>
      </c>
      <c r="AQ96" s="176">
        <f t="shared" si="35"/>
        <v>0</v>
      </c>
      <c r="AR96" s="176">
        <f t="shared" si="35"/>
        <v>0</v>
      </c>
      <c r="AS96" s="176">
        <f t="shared" si="35"/>
        <v>0</v>
      </c>
      <c r="AT96" s="176">
        <f t="shared" si="35"/>
        <v>0</v>
      </c>
      <c r="AU96" s="176">
        <f t="shared" si="35"/>
        <v>0</v>
      </c>
      <c r="AV96" s="352"/>
    </row>
    <row r="97" spans="1:48" s="85" customFormat="1" ht="18.75" customHeight="1" x14ac:dyDescent="0.25">
      <c r="A97" s="180"/>
      <c r="B97" s="595" t="s">
        <v>683</v>
      </c>
      <c r="C97" s="596"/>
      <c r="D97" s="596"/>
      <c r="E97" s="596"/>
      <c r="F97" s="596"/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622"/>
      <c r="X97" s="622"/>
      <c r="Y97" s="622"/>
      <c r="Z97" s="622"/>
      <c r="AA97" s="622"/>
      <c r="AB97" s="622"/>
      <c r="AC97" s="622"/>
      <c r="AD97" s="622"/>
      <c r="AE97" s="622"/>
      <c r="AF97" s="622"/>
      <c r="AG97" s="622"/>
      <c r="AH97" s="622"/>
      <c r="AI97" s="622"/>
      <c r="AJ97" s="622"/>
      <c r="AK97" s="622"/>
      <c r="AL97" s="622"/>
      <c r="AM97" s="622"/>
      <c r="AN97" s="622"/>
      <c r="AO97" s="622"/>
      <c r="AP97" s="622"/>
      <c r="AQ97" s="622"/>
      <c r="AR97" s="622"/>
      <c r="AS97" s="622"/>
      <c r="AT97" s="622"/>
      <c r="AU97" s="622"/>
      <c r="AV97" s="623"/>
    </row>
    <row r="98" spans="1:48" s="85" customFormat="1" ht="15.75" customHeight="1" x14ac:dyDescent="0.25">
      <c r="A98" s="721" t="s">
        <v>626</v>
      </c>
      <c r="B98" s="722"/>
      <c r="C98" s="722"/>
      <c r="D98" s="722"/>
      <c r="E98" s="722"/>
      <c r="F98" s="722"/>
      <c r="G98" s="722"/>
      <c r="H98" s="722"/>
      <c r="I98" s="722"/>
      <c r="J98" s="722"/>
      <c r="K98" s="722"/>
      <c r="L98" s="722"/>
      <c r="M98" s="722"/>
      <c r="N98" s="722"/>
      <c r="O98" s="722"/>
      <c r="P98" s="722"/>
      <c r="Q98" s="722"/>
      <c r="R98" s="722"/>
      <c r="S98" s="722"/>
      <c r="T98" s="722"/>
      <c r="U98" s="722"/>
      <c r="V98" s="722"/>
      <c r="W98" s="622"/>
      <c r="X98" s="622"/>
      <c r="Y98" s="622"/>
      <c r="Z98" s="622"/>
      <c r="AA98" s="622"/>
      <c r="AB98" s="622"/>
      <c r="AC98" s="622"/>
      <c r="AD98" s="622"/>
      <c r="AE98" s="622"/>
      <c r="AF98" s="622"/>
      <c r="AG98" s="622"/>
      <c r="AH98" s="622"/>
      <c r="AI98" s="622"/>
      <c r="AJ98" s="622"/>
      <c r="AK98" s="622"/>
      <c r="AL98" s="622"/>
      <c r="AM98" s="622"/>
      <c r="AN98" s="622"/>
      <c r="AO98" s="622"/>
      <c r="AP98" s="622"/>
      <c r="AQ98" s="622"/>
      <c r="AR98" s="622"/>
      <c r="AS98" s="622"/>
      <c r="AT98" s="622"/>
      <c r="AU98" s="622"/>
      <c r="AV98" s="623"/>
    </row>
    <row r="99" spans="1:48" s="85" customFormat="1" ht="19.5" customHeight="1" x14ac:dyDescent="0.25">
      <c r="A99" s="531" t="s">
        <v>53</v>
      </c>
      <c r="B99" s="499" t="s">
        <v>684</v>
      </c>
      <c r="C99" s="422" t="s">
        <v>685</v>
      </c>
      <c r="D99" s="500" t="s">
        <v>628</v>
      </c>
      <c r="E99" s="501" t="s">
        <v>686</v>
      </c>
      <c r="F99" s="83" t="s">
        <v>18</v>
      </c>
      <c r="G99" s="83" t="s">
        <v>20</v>
      </c>
      <c r="H99" s="83" t="s">
        <v>296</v>
      </c>
      <c r="I99" s="83" t="s">
        <v>296</v>
      </c>
      <c r="J99" s="502">
        <v>2023</v>
      </c>
      <c r="K99" s="502">
        <v>2023</v>
      </c>
      <c r="L99" s="519">
        <v>26.587</v>
      </c>
      <c r="M99" s="519">
        <f>Q104+R104+S104+T104</f>
        <v>17.035319999999999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f>SUM(N99:T99)</f>
        <v>0</v>
      </c>
      <c r="V99" s="171" t="s">
        <v>3</v>
      </c>
      <c r="W99" s="84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87">
        <v>0</v>
      </c>
      <c r="AV99" s="351"/>
    </row>
    <row r="100" spans="1:48" s="85" customFormat="1" ht="19.5" customHeight="1" x14ac:dyDescent="0.25">
      <c r="A100" s="532"/>
      <c r="B100" s="499"/>
      <c r="C100" s="422"/>
      <c r="D100" s="500"/>
      <c r="E100" s="501"/>
      <c r="F100" s="83" t="s">
        <v>19</v>
      </c>
      <c r="G100" s="83" t="s">
        <v>22</v>
      </c>
      <c r="H100" s="83" t="s">
        <v>296</v>
      </c>
      <c r="I100" s="83" t="s">
        <v>296</v>
      </c>
      <c r="J100" s="502"/>
      <c r="K100" s="502"/>
      <c r="L100" s="519"/>
      <c r="M100" s="519"/>
      <c r="N100" s="9">
        <v>0</v>
      </c>
      <c r="O100" s="9">
        <v>0</v>
      </c>
      <c r="P100" s="9">
        <v>0.70747000000000004</v>
      </c>
      <c r="Q100" s="84">
        <v>1.63245</v>
      </c>
      <c r="R100" s="84">
        <v>0</v>
      </c>
      <c r="S100" s="84">
        <v>0</v>
      </c>
      <c r="T100" s="84">
        <v>0</v>
      </c>
      <c r="U100" s="84">
        <f t="shared" ref="U100:U104" si="36">SUM(N100:T100)</f>
        <v>2.3399200000000002</v>
      </c>
      <c r="V100" s="172" t="s">
        <v>8</v>
      </c>
      <c r="W100" s="84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87">
        <v>0</v>
      </c>
      <c r="AI100" s="87">
        <v>0</v>
      </c>
      <c r="AJ100" s="87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87">
        <v>0</v>
      </c>
      <c r="AV100" s="351"/>
    </row>
    <row r="101" spans="1:48" s="85" customFormat="1" ht="19.5" customHeight="1" x14ac:dyDescent="0.25">
      <c r="A101" s="532"/>
      <c r="B101" s="499"/>
      <c r="C101" s="422"/>
      <c r="D101" s="500"/>
      <c r="E101" s="501"/>
      <c r="F101" s="497" t="s">
        <v>39</v>
      </c>
      <c r="G101" s="497" t="s">
        <v>21</v>
      </c>
      <c r="H101" s="743">
        <v>1200</v>
      </c>
      <c r="I101" s="743">
        <v>2400</v>
      </c>
      <c r="J101" s="502"/>
      <c r="K101" s="502"/>
      <c r="L101" s="519"/>
      <c r="M101" s="519"/>
      <c r="N101" s="84">
        <v>0</v>
      </c>
      <c r="O101" s="84">
        <v>0</v>
      </c>
      <c r="P101" s="84">
        <v>0</v>
      </c>
      <c r="Q101" s="84">
        <v>0</v>
      </c>
      <c r="R101" s="84">
        <v>1.7533799999999999</v>
      </c>
      <c r="S101" s="84">
        <v>1.16892</v>
      </c>
      <c r="T101" s="84">
        <v>12.48057</v>
      </c>
      <c r="U101" s="84">
        <f>SUM(N101:T101)</f>
        <v>15.40287</v>
      </c>
      <c r="V101" s="171" t="s">
        <v>50</v>
      </c>
      <c r="W101" s="84">
        <v>1753.38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87">
        <v>0</v>
      </c>
      <c r="AV101" s="351"/>
    </row>
    <row r="102" spans="1:48" s="85" customFormat="1" ht="19.5" customHeight="1" x14ac:dyDescent="0.25">
      <c r="A102" s="532"/>
      <c r="B102" s="499"/>
      <c r="C102" s="422"/>
      <c r="D102" s="500"/>
      <c r="E102" s="501"/>
      <c r="F102" s="497"/>
      <c r="G102" s="497"/>
      <c r="H102" s="743"/>
      <c r="I102" s="743"/>
      <c r="J102" s="502"/>
      <c r="K102" s="502"/>
      <c r="L102" s="519"/>
      <c r="M102" s="519"/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f t="shared" si="36"/>
        <v>0</v>
      </c>
      <c r="V102" s="171" t="s">
        <v>51</v>
      </c>
      <c r="W102" s="84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87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87">
        <v>0</v>
      </c>
      <c r="AV102" s="351"/>
    </row>
    <row r="103" spans="1:48" s="85" customFormat="1" ht="18" customHeight="1" x14ac:dyDescent="0.25">
      <c r="A103" s="532"/>
      <c r="B103" s="499"/>
      <c r="C103" s="422"/>
      <c r="D103" s="500"/>
      <c r="E103" s="501"/>
      <c r="F103" s="497"/>
      <c r="G103" s="497"/>
      <c r="H103" s="743"/>
      <c r="I103" s="743"/>
      <c r="J103" s="502"/>
      <c r="K103" s="502"/>
      <c r="L103" s="519"/>
      <c r="M103" s="519"/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f t="shared" si="36"/>
        <v>0</v>
      </c>
      <c r="V103" s="171" t="s">
        <v>52</v>
      </c>
      <c r="W103" s="84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  <c r="AD103" s="87">
        <v>0</v>
      </c>
      <c r="AE103" s="87">
        <v>0</v>
      </c>
      <c r="AF103" s="87">
        <v>0</v>
      </c>
      <c r="AG103" s="87">
        <v>0</v>
      </c>
      <c r="AH103" s="87">
        <v>0</v>
      </c>
      <c r="AI103" s="87">
        <v>0</v>
      </c>
      <c r="AJ103" s="87">
        <v>0</v>
      </c>
      <c r="AK103" s="87">
        <v>0</v>
      </c>
      <c r="AL103" s="87">
        <v>0</v>
      </c>
      <c r="AM103" s="87">
        <v>0</v>
      </c>
      <c r="AN103" s="87">
        <v>0</v>
      </c>
      <c r="AO103" s="87">
        <v>0</v>
      </c>
      <c r="AP103" s="87">
        <v>0</v>
      </c>
      <c r="AQ103" s="87">
        <v>0</v>
      </c>
      <c r="AR103" s="87">
        <v>0</v>
      </c>
      <c r="AS103" s="87">
        <v>0</v>
      </c>
      <c r="AT103" s="87">
        <v>0</v>
      </c>
      <c r="AU103" s="87">
        <v>0</v>
      </c>
      <c r="AV103" s="351"/>
    </row>
    <row r="104" spans="1:48" s="91" customFormat="1" ht="17.25" customHeight="1" x14ac:dyDescent="0.25">
      <c r="A104" s="532"/>
      <c r="B104" s="499"/>
      <c r="C104" s="422"/>
      <c r="D104" s="500"/>
      <c r="E104" s="501"/>
      <c r="F104" s="497"/>
      <c r="G104" s="497"/>
      <c r="H104" s="743"/>
      <c r="I104" s="743"/>
      <c r="J104" s="502"/>
      <c r="K104" s="502"/>
      <c r="L104" s="519"/>
      <c r="M104" s="519"/>
      <c r="N104" s="89">
        <f>SUM(N99:N103)</f>
        <v>0</v>
      </c>
      <c r="O104" s="89">
        <f t="shared" ref="O104:T104" si="37">SUM(O99:O103)</f>
        <v>0</v>
      </c>
      <c r="P104" s="89">
        <f t="shared" si="37"/>
        <v>0.70747000000000004</v>
      </c>
      <c r="Q104" s="89">
        <f t="shared" si="37"/>
        <v>1.63245</v>
      </c>
      <c r="R104" s="176">
        <f t="shared" si="37"/>
        <v>1.7533799999999999</v>
      </c>
      <c r="S104" s="176">
        <f t="shared" si="37"/>
        <v>1.16892</v>
      </c>
      <c r="T104" s="176">
        <f t="shared" si="37"/>
        <v>12.48057</v>
      </c>
      <c r="U104" s="177">
        <f t="shared" si="36"/>
        <v>17.742789999999999</v>
      </c>
      <c r="V104" s="178" t="s">
        <v>11</v>
      </c>
      <c r="W104" s="176">
        <f t="shared" ref="W104:AU104" si="38">SUM(W99:W103)</f>
        <v>1753.38</v>
      </c>
      <c r="X104" s="176">
        <f t="shared" si="38"/>
        <v>0</v>
      </c>
      <c r="Y104" s="176">
        <f t="shared" si="38"/>
        <v>0</v>
      </c>
      <c r="Z104" s="176">
        <f t="shared" si="38"/>
        <v>0</v>
      </c>
      <c r="AA104" s="176">
        <f t="shared" si="38"/>
        <v>0</v>
      </c>
      <c r="AB104" s="176">
        <f t="shared" si="38"/>
        <v>0</v>
      </c>
      <c r="AC104" s="176">
        <f t="shared" si="38"/>
        <v>0</v>
      </c>
      <c r="AD104" s="176">
        <f t="shared" si="38"/>
        <v>0</v>
      </c>
      <c r="AE104" s="176">
        <f t="shared" si="38"/>
        <v>0</v>
      </c>
      <c r="AF104" s="176">
        <f t="shared" si="38"/>
        <v>0</v>
      </c>
      <c r="AG104" s="176">
        <f t="shared" si="38"/>
        <v>0</v>
      </c>
      <c r="AH104" s="176">
        <f t="shared" si="38"/>
        <v>0</v>
      </c>
      <c r="AI104" s="176">
        <f t="shared" si="38"/>
        <v>0</v>
      </c>
      <c r="AJ104" s="176">
        <f t="shared" si="38"/>
        <v>0</v>
      </c>
      <c r="AK104" s="176">
        <f t="shared" si="38"/>
        <v>0</v>
      </c>
      <c r="AL104" s="176">
        <f t="shared" si="38"/>
        <v>0</v>
      </c>
      <c r="AM104" s="176">
        <f t="shared" si="38"/>
        <v>0</v>
      </c>
      <c r="AN104" s="176">
        <f t="shared" si="38"/>
        <v>0</v>
      </c>
      <c r="AO104" s="176">
        <f t="shared" si="38"/>
        <v>0</v>
      </c>
      <c r="AP104" s="176">
        <f t="shared" si="38"/>
        <v>0</v>
      </c>
      <c r="AQ104" s="176">
        <f t="shared" si="38"/>
        <v>0</v>
      </c>
      <c r="AR104" s="176">
        <f t="shared" si="38"/>
        <v>0</v>
      </c>
      <c r="AS104" s="176">
        <f t="shared" si="38"/>
        <v>0</v>
      </c>
      <c r="AT104" s="176">
        <f t="shared" si="38"/>
        <v>0</v>
      </c>
      <c r="AU104" s="176">
        <f t="shared" si="38"/>
        <v>0</v>
      </c>
      <c r="AV104" s="176"/>
    </row>
    <row r="105" spans="1:48" s="85" customFormat="1" ht="19.5" customHeight="1" x14ac:dyDescent="0.25">
      <c r="A105" s="532"/>
      <c r="B105" s="499" t="s">
        <v>687</v>
      </c>
      <c r="C105" s="745" t="s">
        <v>1018</v>
      </c>
      <c r="D105" s="500" t="s">
        <v>628</v>
      </c>
      <c r="E105" s="501" t="s">
        <v>689</v>
      </c>
      <c r="F105" s="83" t="s">
        <v>18</v>
      </c>
      <c r="G105" s="83" t="s">
        <v>20</v>
      </c>
      <c r="H105" s="83" t="s">
        <v>296</v>
      </c>
      <c r="I105" s="83" t="s">
        <v>296</v>
      </c>
      <c r="J105" s="502">
        <v>2020</v>
      </c>
      <c r="K105" s="502">
        <v>2022</v>
      </c>
      <c r="L105" s="519">
        <v>67.540999999999997</v>
      </c>
      <c r="M105" s="519">
        <f>Q111+R111+S111+T111</f>
        <v>50.964799999999997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f>SUM(N105:T105)</f>
        <v>0</v>
      </c>
      <c r="V105" s="171" t="s">
        <v>3</v>
      </c>
      <c r="W105" s="84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87">
        <v>0</v>
      </c>
      <c r="AV105" s="351"/>
    </row>
    <row r="106" spans="1:48" s="85" customFormat="1" ht="19.5" customHeight="1" x14ac:dyDescent="0.25">
      <c r="A106" s="532"/>
      <c r="B106" s="499"/>
      <c r="C106" s="745"/>
      <c r="D106" s="500"/>
      <c r="E106" s="501"/>
      <c r="F106" s="83" t="s">
        <v>19</v>
      </c>
      <c r="G106" s="83" t="s">
        <v>22</v>
      </c>
      <c r="H106" s="83" t="s">
        <v>296</v>
      </c>
      <c r="I106" s="83" t="s">
        <v>296</v>
      </c>
      <c r="J106" s="502"/>
      <c r="K106" s="502"/>
      <c r="L106" s="519"/>
      <c r="M106" s="519"/>
      <c r="N106" s="9">
        <v>0</v>
      </c>
      <c r="O106" s="9">
        <v>0</v>
      </c>
      <c r="P106" s="9">
        <v>6.7500000000000004E-2</v>
      </c>
      <c r="Q106" s="84">
        <v>27.314299999999999</v>
      </c>
      <c r="R106" s="84">
        <v>0</v>
      </c>
      <c r="S106" s="84">
        <v>0</v>
      </c>
      <c r="T106" s="84">
        <v>0</v>
      </c>
      <c r="U106" s="84">
        <f t="shared" ref="U106:U110" si="39">SUM(N106:T106)</f>
        <v>27.381799999999998</v>
      </c>
      <c r="V106" s="172" t="s">
        <v>8</v>
      </c>
      <c r="W106" s="84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87">
        <v>0</v>
      </c>
      <c r="AI106" s="87">
        <v>0</v>
      </c>
      <c r="AJ106" s="87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87">
        <v>0</v>
      </c>
      <c r="AV106" s="351"/>
    </row>
    <row r="107" spans="1:48" s="85" customFormat="1" ht="19.5" customHeight="1" x14ac:dyDescent="0.25">
      <c r="A107" s="532"/>
      <c r="B107" s="499"/>
      <c r="C107" s="745"/>
      <c r="D107" s="500"/>
      <c r="E107" s="501"/>
      <c r="F107" s="497" t="s">
        <v>39</v>
      </c>
      <c r="G107" s="497" t="s">
        <v>21</v>
      </c>
      <c r="H107" s="743">
        <v>150000</v>
      </c>
      <c r="I107" s="743">
        <v>250000</v>
      </c>
      <c r="J107" s="502"/>
      <c r="K107" s="502"/>
      <c r="L107" s="519"/>
      <c r="M107" s="519"/>
      <c r="N107" s="84">
        <v>0</v>
      </c>
      <c r="O107" s="84">
        <v>0</v>
      </c>
      <c r="P107" s="84">
        <v>0</v>
      </c>
      <c r="Q107" s="84">
        <v>0</v>
      </c>
      <c r="R107" s="84">
        <v>16.509</v>
      </c>
      <c r="S107" s="84">
        <v>0.8</v>
      </c>
      <c r="T107" s="84">
        <v>6.3414999999999999</v>
      </c>
      <c r="U107" s="84">
        <f>SUM(N107:T107)</f>
        <v>23.650500000000001</v>
      </c>
      <c r="V107" s="171" t="s">
        <v>50</v>
      </c>
      <c r="W107" s="84">
        <v>16509</v>
      </c>
      <c r="X107" s="87">
        <f>X108</f>
        <v>703.1</v>
      </c>
      <c r="Y107" s="87">
        <f t="shared" ref="Y107:AM107" si="40">Y108</f>
        <v>703.1</v>
      </c>
      <c r="Z107" s="87">
        <f t="shared" si="40"/>
        <v>703.1</v>
      </c>
      <c r="AA107" s="87">
        <f t="shared" si="40"/>
        <v>0</v>
      </c>
      <c r="AB107" s="87">
        <f t="shared" si="40"/>
        <v>0</v>
      </c>
      <c r="AC107" s="87">
        <f t="shared" si="40"/>
        <v>0</v>
      </c>
      <c r="AD107" s="87">
        <f t="shared" si="40"/>
        <v>0</v>
      </c>
      <c r="AE107" s="87">
        <f t="shared" si="40"/>
        <v>0</v>
      </c>
      <c r="AF107" s="87">
        <f t="shared" si="40"/>
        <v>0</v>
      </c>
      <c r="AG107" s="87">
        <f t="shared" si="40"/>
        <v>703.1</v>
      </c>
      <c r="AH107" s="87">
        <f t="shared" si="40"/>
        <v>703.1</v>
      </c>
      <c r="AI107" s="87">
        <f t="shared" si="40"/>
        <v>0</v>
      </c>
      <c r="AJ107" s="87">
        <f t="shared" si="40"/>
        <v>0</v>
      </c>
      <c r="AK107" s="87">
        <f t="shared" si="40"/>
        <v>0</v>
      </c>
      <c r="AL107" s="87">
        <f t="shared" si="40"/>
        <v>0</v>
      </c>
      <c r="AM107" s="87">
        <f t="shared" si="40"/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87">
        <v>0</v>
      </c>
      <c r="AV107" s="351"/>
    </row>
    <row r="108" spans="1:48" s="378" customFormat="1" ht="19.5" hidden="1" customHeight="1" x14ac:dyDescent="0.25">
      <c r="A108" s="532"/>
      <c r="B108" s="499"/>
      <c r="C108" s="745"/>
      <c r="D108" s="500"/>
      <c r="E108" s="501"/>
      <c r="F108" s="497"/>
      <c r="G108" s="497"/>
      <c r="H108" s="743"/>
      <c r="I108" s="743"/>
      <c r="J108" s="502"/>
      <c r="K108" s="502"/>
      <c r="L108" s="519"/>
      <c r="M108" s="519"/>
      <c r="N108" s="375"/>
      <c r="O108" s="375"/>
      <c r="P108" s="375"/>
      <c r="Q108" s="375"/>
      <c r="R108" s="375"/>
      <c r="S108" s="375"/>
      <c r="T108" s="375"/>
      <c r="U108" s="375"/>
      <c r="V108" s="387" t="s">
        <v>1040</v>
      </c>
      <c r="W108" s="375"/>
      <c r="X108" s="374">
        <f>Z108</f>
        <v>703.1</v>
      </c>
      <c r="Y108" s="374">
        <f>Z108</f>
        <v>703.1</v>
      </c>
      <c r="Z108" s="374">
        <v>703.1</v>
      </c>
      <c r="AA108" s="374"/>
      <c r="AB108" s="374"/>
      <c r="AC108" s="374"/>
      <c r="AD108" s="374"/>
      <c r="AE108" s="374"/>
      <c r="AF108" s="374"/>
      <c r="AG108" s="374">
        <f>AH108</f>
        <v>703.1</v>
      </c>
      <c r="AH108" s="374">
        <v>703.1</v>
      </c>
      <c r="AI108" s="374"/>
      <c r="AJ108" s="374"/>
      <c r="AK108" s="374"/>
      <c r="AL108" s="374"/>
      <c r="AM108" s="374"/>
      <c r="AN108" s="374"/>
      <c r="AO108" s="374"/>
      <c r="AP108" s="374"/>
      <c r="AQ108" s="374"/>
      <c r="AR108" s="374"/>
      <c r="AS108" s="374"/>
      <c r="AT108" s="374"/>
      <c r="AU108" s="374"/>
      <c r="AV108" s="377"/>
    </row>
    <row r="109" spans="1:48" s="85" customFormat="1" ht="19.5" customHeight="1" x14ac:dyDescent="0.25">
      <c r="A109" s="532"/>
      <c r="B109" s="499"/>
      <c r="C109" s="745"/>
      <c r="D109" s="500"/>
      <c r="E109" s="501"/>
      <c r="F109" s="497"/>
      <c r="G109" s="497"/>
      <c r="H109" s="743"/>
      <c r="I109" s="743"/>
      <c r="J109" s="502"/>
      <c r="K109" s="502"/>
      <c r="L109" s="519"/>
      <c r="M109" s="519"/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f t="shared" si="39"/>
        <v>0</v>
      </c>
      <c r="V109" s="171" t="s">
        <v>51</v>
      </c>
      <c r="W109" s="84">
        <v>0</v>
      </c>
      <c r="X109" s="87">
        <v>0</v>
      </c>
      <c r="Y109" s="87">
        <v>0</v>
      </c>
      <c r="Z109" s="87">
        <v>0</v>
      </c>
      <c r="AA109" s="87">
        <v>0</v>
      </c>
      <c r="AB109" s="87">
        <v>0</v>
      </c>
      <c r="AC109" s="87">
        <v>0</v>
      </c>
      <c r="AD109" s="87">
        <v>0</v>
      </c>
      <c r="AE109" s="87">
        <v>0</v>
      </c>
      <c r="AF109" s="87">
        <v>0</v>
      </c>
      <c r="AG109" s="87">
        <v>0</v>
      </c>
      <c r="AH109" s="87">
        <v>0</v>
      </c>
      <c r="AI109" s="87">
        <v>0</v>
      </c>
      <c r="AJ109" s="87">
        <v>0</v>
      </c>
      <c r="AK109" s="87">
        <v>0</v>
      </c>
      <c r="AL109" s="87">
        <v>0</v>
      </c>
      <c r="AM109" s="87">
        <v>0</v>
      </c>
      <c r="AN109" s="87">
        <v>0</v>
      </c>
      <c r="AO109" s="87">
        <v>0</v>
      </c>
      <c r="AP109" s="87">
        <v>0</v>
      </c>
      <c r="AQ109" s="87">
        <v>0</v>
      </c>
      <c r="AR109" s="87">
        <v>0</v>
      </c>
      <c r="AS109" s="87">
        <v>0</v>
      </c>
      <c r="AT109" s="87">
        <v>0</v>
      </c>
      <c r="AU109" s="87">
        <v>0</v>
      </c>
      <c r="AV109" s="351"/>
    </row>
    <row r="110" spans="1:48" s="85" customFormat="1" ht="18" customHeight="1" x14ac:dyDescent="0.25">
      <c r="A110" s="532"/>
      <c r="B110" s="499"/>
      <c r="C110" s="745"/>
      <c r="D110" s="500"/>
      <c r="E110" s="501"/>
      <c r="F110" s="497"/>
      <c r="G110" s="497"/>
      <c r="H110" s="743"/>
      <c r="I110" s="743"/>
      <c r="J110" s="502"/>
      <c r="K110" s="502"/>
      <c r="L110" s="519"/>
      <c r="M110" s="519"/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f t="shared" si="39"/>
        <v>0</v>
      </c>
      <c r="V110" s="171" t="s">
        <v>52</v>
      </c>
      <c r="W110" s="84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87">
        <v>0</v>
      </c>
      <c r="AI110" s="87">
        <v>0</v>
      </c>
      <c r="AJ110" s="87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87">
        <v>0</v>
      </c>
      <c r="AV110" s="351"/>
    </row>
    <row r="111" spans="1:48" s="91" customFormat="1" ht="17.25" customHeight="1" x14ac:dyDescent="0.25">
      <c r="A111" s="532"/>
      <c r="B111" s="499"/>
      <c r="C111" s="745"/>
      <c r="D111" s="500"/>
      <c r="E111" s="501"/>
      <c r="F111" s="497"/>
      <c r="G111" s="497"/>
      <c r="H111" s="743"/>
      <c r="I111" s="743"/>
      <c r="J111" s="502"/>
      <c r="K111" s="502"/>
      <c r="L111" s="519"/>
      <c r="M111" s="519"/>
      <c r="N111" s="89">
        <f>SUM(N105:N110)</f>
        <v>0</v>
      </c>
      <c r="O111" s="89">
        <f t="shared" ref="O111:T111" si="41">SUM(O105:O110)</f>
        <v>0</v>
      </c>
      <c r="P111" s="89">
        <f t="shared" si="41"/>
        <v>6.7500000000000004E-2</v>
      </c>
      <c r="Q111" s="89">
        <f t="shared" si="41"/>
        <v>27.314299999999999</v>
      </c>
      <c r="R111" s="176">
        <f t="shared" si="41"/>
        <v>16.509</v>
      </c>
      <c r="S111" s="176">
        <f t="shared" si="41"/>
        <v>0.8</v>
      </c>
      <c r="T111" s="176">
        <f t="shared" si="41"/>
        <v>6.3414999999999999</v>
      </c>
      <c r="U111" s="177">
        <f>SUM(N111:T111)</f>
        <v>51.032299999999992</v>
      </c>
      <c r="V111" s="178" t="s">
        <v>11</v>
      </c>
      <c r="W111" s="176">
        <f t="shared" ref="W111:AU111" si="42">SUM(W105:W110)</f>
        <v>16509</v>
      </c>
      <c r="X111" s="176">
        <f>X107</f>
        <v>703.1</v>
      </c>
      <c r="Y111" s="176">
        <f t="shared" ref="Y111:AK111" si="43">Y107</f>
        <v>703.1</v>
      </c>
      <c r="Z111" s="176">
        <f t="shared" si="43"/>
        <v>703.1</v>
      </c>
      <c r="AA111" s="176">
        <f t="shared" si="43"/>
        <v>0</v>
      </c>
      <c r="AB111" s="176">
        <f t="shared" si="43"/>
        <v>0</v>
      </c>
      <c r="AC111" s="176">
        <f t="shared" si="43"/>
        <v>0</v>
      </c>
      <c r="AD111" s="176">
        <f t="shared" si="43"/>
        <v>0</v>
      </c>
      <c r="AE111" s="176">
        <f t="shared" si="43"/>
        <v>0</v>
      </c>
      <c r="AF111" s="176">
        <f t="shared" si="43"/>
        <v>0</v>
      </c>
      <c r="AG111" s="176">
        <f t="shared" si="43"/>
        <v>703.1</v>
      </c>
      <c r="AH111" s="176">
        <f t="shared" si="43"/>
        <v>703.1</v>
      </c>
      <c r="AI111" s="176">
        <f t="shared" si="43"/>
        <v>0</v>
      </c>
      <c r="AJ111" s="176">
        <f t="shared" si="43"/>
        <v>0</v>
      </c>
      <c r="AK111" s="176">
        <f t="shared" si="43"/>
        <v>0</v>
      </c>
      <c r="AL111" s="176">
        <f t="shared" si="42"/>
        <v>0</v>
      </c>
      <c r="AM111" s="176">
        <f t="shared" si="42"/>
        <v>0</v>
      </c>
      <c r="AN111" s="176">
        <f t="shared" si="42"/>
        <v>0</v>
      </c>
      <c r="AO111" s="176">
        <f t="shared" si="42"/>
        <v>0</v>
      </c>
      <c r="AP111" s="176">
        <f t="shared" si="42"/>
        <v>0</v>
      </c>
      <c r="AQ111" s="176">
        <f t="shared" si="42"/>
        <v>0</v>
      </c>
      <c r="AR111" s="176">
        <f t="shared" si="42"/>
        <v>0</v>
      </c>
      <c r="AS111" s="176">
        <f t="shared" si="42"/>
        <v>0</v>
      </c>
      <c r="AT111" s="176">
        <f t="shared" si="42"/>
        <v>0</v>
      </c>
      <c r="AU111" s="176">
        <f t="shared" si="42"/>
        <v>0</v>
      </c>
      <c r="AV111" s="176"/>
    </row>
    <row r="112" spans="1:48" s="85" customFormat="1" ht="19.5" customHeight="1" x14ac:dyDescent="0.25">
      <c r="A112" s="532"/>
      <c r="B112" s="499" t="s">
        <v>690</v>
      </c>
      <c r="C112" s="422" t="s">
        <v>691</v>
      </c>
      <c r="D112" s="500" t="s">
        <v>628</v>
      </c>
      <c r="E112" s="501" t="s">
        <v>692</v>
      </c>
      <c r="F112" s="83" t="s">
        <v>18</v>
      </c>
      <c r="G112" s="83" t="s">
        <v>20</v>
      </c>
      <c r="H112" s="83" t="s">
        <v>296</v>
      </c>
      <c r="I112" s="83" t="s">
        <v>296</v>
      </c>
      <c r="J112" s="502">
        <v>2020</v>
      </c>
      <c r="K112" s="502">
        <v>2022</v>
      </c>
      <c r="L112" s="519">
        <v>10.005000000000001</v>
      </c>
      <c r="M112" s="519">
        <f>Q119+R119+S119+T119</f>
        <v>7.8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f>SUM(N112:T112)</f>
        <v>0</v>
      </c>
      <c r="V112" s="171" t="s">
        <v>3</v>
      </c>
      <c r="W112" s="84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87">
        <v>0</v>
      </c>
      <c r="AI112" s="87">
        <v>0</v>
      </c>
      <c r="AJ112" s="87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87">
        <v>0</v>
      </c>
      <c r="AV112" s="351"/>
    </row>
    <row r="113" spans="1:48" s="85" customFormat="1" ht="19.5" customHeight="1" x14ac:dyDescent="0.25">
      <c r="A113" s="532"/>
      <c r="B113" s="499"/>
      <c r="C113" s="422"/>
      <c r="D113" s="500"/>
      <c r="E113" s="501"/>
      <c r="F113" s="83" t="s">
        <v>19</v>
      </c>
      <c r="G113" s="83" t="s">
        <v>22</v>
      </c>
      <c r="H113" s="83" t="s">
        <v>296</v>
      </c>
      <c r="I113" s="83" t="s">
        <v>296</v>
      </c>
      <c r="J113" s="502"/>
      <c r="K113" s="502"/>
      <c r="L113" s="519"/>
      <c r="M113" s="519"/>
      <c r="N113" s="9">
        <v>0</v>
      </c>
      <c r="O113" s="9">
        <v>0</v>
      </c>
      <c r="P113" s="9">
        <v>2.2053400000000001</v>
      </c>
      <c r="Q113" s="84">
        <v>1.21526</v>
      </c>
      <c r="R113" s="84">
        <v>0</v>
      </c>
      <c r="S113" s="84">
        <v>0</v>
      </c>
      <c r="T113" s="84">
        <v>0</v>
      </c>
      <c r="U113" s="84">
        <f t="shared" ref="U113:U118" si="44">SUM(N113:T113)</f>
        <v>3.4206000000000003</v>
      </c>
      <c r="V113" s="172" t="s">
        <v>8</v>
      </c>
      <c r="W113" s="84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87">
        <v>0</v>
      </c>
      <c r="AI113" s="87">
        <v>0</v>
      </c>
      <c r="AJ113" s="87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87">
        <v>0</v>
      </c>
      <c r="AV113" s="351"/>
    </row>
    <row r="114" spans="1:48" s="85" customFormat="1" ht="19.5" customHeight="1" x14ac:dyDescent="0.25">
      <c r="A114" s="532"/>
      <c r="B114" s="499"/>
      <c r="C114" s="422"/>
      <c r="D114" s="500"/>
      <c r="E114" s="501"/>
      <c r="F114" s="497" t="s">
        <v>39</v>
      </c>
      <c r="G114" s="497" t="s">
        <v>21</v>
      </c>
      <c r="H114" s="743">
        <v>1500</v>
      </c>
      <c r="I114" s="497" t="s">
        <v>369</v>
      </c>
      <c r="J114" s="502"/>
      <c r="K114" s="502"/>
      <c r="L114" s="519"/>
      <c r="M114" s="519"/>
      <c r="N114" s="84">
        <v>0</v>
      </c>
      <c r="O114" s="84">
        <v>0</v>
      </c>
      <c r="P114" s="84">
        <v>0</v>
      </c>
      <c r="Q114" s="84">
        <v>0</v>
      </c>
      <c r="R114" s="84">
        <v>0.61240000000000006</v>
      </c>
      <c r="S114" s="84">
        <v>5.97234</v>
      </c>
      <c r="T114" s="84">
        <v>0</v>
      </c>
      <c r="U114" s="84">
        <f>SUM(N114:T114)</f>
        <v>6.58474</v>
      </c>
      <c r="V114" s="171" t="s">
        <v>50</v>
      </c>
      <c r="W114" s="84">
        <v>612.4</v>
      </c>
      <c r="X114" s="87">
        <f>SUM(X115:X116)</f>
        <v>95.5</v>
      </c>
      <c r="Y114" s="87">
        <f t="shared" ref="Y114:AP114" si="45">SUM(Y115:Y116)</f>
        <v>95.5</v>
      </c>
      <c r="Z114" s="87">
        <f t="shared" si="45"/>
        <v>95.5</v>
      </c>
      <c r="AA114" s="87">
        <f t="shared" si="45"/>
        <v>0</v>
      </c>
      <c r="AB114" s="87">
        <f t="shared" si="45"/>
        <v>0</v>
      </c>
      <c r="AC114" s="87">
        <f t="shared" si="45"/>
        <v>0</v>
      </c>
      <c r="AD114" s="87">
        <f t="shared" si="45"/>
        <v>0</v>
      </c>
      <c r="AE114" s="87">
        <f t="shared" si="45"/>
        <v>0</v>
      </c>
      <c r="AF114" s="87">
        <f t="shared" si="45"/>
        <v>0</v>
      </c>
      <c r="AG114" s="87">
        <f t="shared" si="45"/>
        <v>95.5</v>
      </c>
      <c r="AH114" s="87">
        <f t="shared" si="45"/>
        <v>0</v>
      </c>
      <c r="AI114" s="87">
        <f t="shared" si="45"/>
        <v>95.5</v>
      </c>
      <c r="AJ114" s="87">
        <f t="shared" si="45"/>
        <v>0</v>
      </c>
      <c r="AK114" s="87">
        <f t="shared" si="45"/>
        <v>0</v>
      </c>
      <c r="AL114" s="87">
        <f t="shared" si="45"/>
        <v>0</v>
      </c>
      <c r="AM114" s="87">
        <f t="shared" si="45"/>
        <v>0</v>
      </c>
      <c r="AN114" s="87">
        <f t="shared" si="45"/>
        <v>0</v>
      </c>
      <c r="AO114" s="87">
        <f t="shared" si="45"/>
        <v>0</v>
      </c>
      <c r="AP114" s="87">
        <f t="shared" si="45"/>
        <v>0</v>
      </c>
      <c r="AQ114" s="87">
        <f t="shared" ref="AQ114:AU114" si="46">AQ115</f>
        <v>0</v>
      </c>
      <c r="AR114" s="87">
        <f t="shared" si="46"/>
        <v>0</v>
      </c>
      <c r="AS114" s="87">
        <f t="shared" si="46"/>
        <v>0</v>
      </c>
      <c r="AT114" s="87">
        <f t="shared" si="46"/>
        <v>0</v>
      </c>
      <c r="AU114" s="87">
        <f t="shared" si="46"/>
        <v>0</v>
      </c>
      <c r="AV114" s="351"/>
    </row>
    <row r="115" spans="1:48" s="356" customFormat="1" ht="19.5" hidden="1" customHeight="1" x14ac:dyDescent="0.2">
      <c r="A115" s="532"/>
      <c r="B115" s="499"/>
      <c r="C115" s="422"/>
      <c r="D115" s="500"/>
      <c r="E115" s="501"/>
      <c r="F115" s="497"/>
      <c r="G115" s="497"/>
      <c r="H115" s="743"/>
      <c r="I115" s="497"/>
      <c r="J115" s="502"/>
      <c r="K115" s="502"/>
      <c r="L115" s="519"/>
      <c r="M115" s="519"/>
      <c r="N115" s="283"/>
      <c r="O115" s="283"/>
      <c r="P115" s="283"/>
      <c r="Q115" s="283"/>
      <c r="R115" s="283"/>
      <c r="S115" s="283"/>
      <c r="T115" s="283"/>
      <c r="U115" s="283"/>
      <c r="V115" s="354" t="s">
        <v>1020</v>
      </c>
      <c r="W115" s="283"/>
      <c r="X115" s="282">
        <f>Z115</f>
        <v>46</v>
      </c>
      <c r="Y115" s="282">
        <f>Z115</f>
        <v>46</v>
      </c>
      <c r="Z115" s="282">
        <v>46</v>
      </c>
      <c r="AA115" s="282"/>
      <c r="AB115" s="282"/>
      <c r="AC115" s="282"/>
      <c r="AD115" s="282"/>
      <c r="AE115" s="282"/>
      <c r="AF115" s="282"/>
      <c r="AG115" s="282">
        <f>AI115</f>
        <v>46</v>
      </c>
      <c r="AH115" s="282"/>
      <c r="AI115" s="282">
        <v>46</v>
      </c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355"/>
    </row>
    <row r="116" spans="1:48" s="356" customFormat="1" ht="19.5" hidden="1" customHeight="1" x14ac:dyDescent="0.2">
      <c r="A116" s="532"/>
      <c r="B116" s="499"/>
      <c r="C116" s="422"/>
      <c r="D116" s="500"/>
      <c r="E116" s="501"/>
      <c r="F116" s="497"/>
      <c r="G116" s="497"/>
      <c r="H116" s="743"/>
      <c r="I116" s="497"/>
      <c r="J116" s="502"/>
      <c r="K116" s="502"/>
      <c r="L116" s="519"/>
      <c r="M116" s="519"/>
      <c r="N116" s="283"/>
      <c r="O116" s="283"/>
      <c r="P116" s="283"/>
      <c r="Q116" s="283"/>
      <c r="R116" s="283"/>
      <c r="S116" s="283"/>
      <c r="T116" s="283"/>
      <c r="U116" s="283"/>
      <c r="V116" s="354" t="s">
        <v>1034</v>
      </c>
      <c r="W116" s="283"/>
      <c r="X116" s="282">
        <f>Z116</f>
        <v>49.5</v>
      </c>
      <c r="Y116" s="282">
        <f>Z116</f>
        <v>49.5</v>
      </c>
      <c r="Z116" s="282">
        <v>49.5</v>
      </c>
      <c r="AA116" s="282"/>
      <c r="AB116" s="282"/>
      <c r="AC116" s="282"/>
      <c r="AD116" s="282"/>
      <c r="AE116" s="282"/>
      <c r="AF116" s="282"/>
      <c r="AG116" s="282">
        <f>AI116</f>
        <v>49.5</v>
      </c>
      <c r="AH116" s="282"/>
      <c r="AI116" s="282">
        <v>49.5</v>
      </c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355"/>
    </row>
    <row r="117" spans="1:48" s="85" customFormat="1" ht="19.5" customHeight="1" x14ac:dyDescent="0.25">
      <c r="A117" s="532"/>
      <c r="B117" s="499"/>
      <c r="C117" s="422"/>
      <c r="D117" s="500"/>
      <c r="E117" s="501"/>
      <c r="F117" s="497"/>
      <c r="G117" s="497"/>
      <c r="H117" s="743"/>
      <c r="I117" s="497"/>
      <c r="J117" s="502"/>
      <c r="K117" s="502"/>
      <c r="L117" s="519"/>
      <c r="M117" s="519"/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f t="shared" si="44"/>
        <v>0</v>
      </c>
      <c r="V117" s="171" t="s">
        <v>51</v>
      </c>
      <c r="W117" s="84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87">
        <v>0</v>
      </c>
      <c r="AV117" s="351"/>
    </row>
    <row r="118" spans="1:48" s="85" customFormat="1" ht="18" customHeight="1" x14ac:dyDescent="0.25">
      <c r="A118" s="532"/>
      <c r="B118" s="499"/>
      <c r="C118" s="422"/>
      <c r="D118" s="500"/>
      <c r="E118" s="501"/>
      <c r="F118" s="497"/>
      <c r="G118" s="497"/>
      <c r="H118" s="743"/>
      <c r="I118" s="497"/>
      <c r="J118" s="502"/>
      <c r="K118" s="502"/>
      <c r="L118" s="519"/>
      <c r="M118" s="519"/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4">
        <f t="shared" si="44"/>
        <v>0</v>
      </c>
      <c r="V118" s="171" t="s">
        <v>52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87">
        <v>0</v>
      </c>
      <c r="AI118" s="87">
        <v>0</v>
      </c>
      <c r="AJ118" s="87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87">
        <v>0</v>
      </c>
      <c r="AV118" s="351"/>
    </row>
    <row r="119" spans="1:48" s="91" customFormat="1" ht="17.25" customHeight="1" x14ac:dyDescent="0.25">
      <c r="A119" s="533"/>
      <c r="B119" s="499"/>
      <c r="C119" s="422"/>
      <c r="D119" s="500"/>
      <c r="E119" s="501"/>
      <c r="F119" s="497"/>
      <c r="G119" s="497"/>
      <c r="H119" s="743"/>
      <c r="I119" s="497"/>
      <c r="J119" s="502"/>
      <c r="K119" s="502"/>
      <c r="L119" s="519"/>
      <c r="M119" s="519"/>
      <c r="N119" s="89">
        <f>SUM(N112:N118)</f>
        <v>0</v>
      </c>
      <c r="O119" s="89">
        <f t="shared" ref="O119:T119" si="47">SUM(O112:O118)</f>
        <v>0</v>
      </c>
      <c r="P119" s="89">
        <f t="shared" si="47"/>
        <v>2.2053400000000001</v>
      </c>
      <c r="Q119" s="89">
        <f t="shared" si="47"/>
        <v>1.21526</v>
      </c>
      <c r="R119" s="176">
        <f t="shared" si="47"/>
        <v>0.61240000000000006</v>
      </c>
      <c r="S119" s="176">
        <f t="shared" si="47"/>
        <v>5.97234</v>
      </c>
      <c r="T119" s="176">
        <f t="shared" si="47"/>
        <v>0</v>
      </c>
      <c r="U119" s="177">
        <f t="shared" ref="U119" si="48">SUM(N119:T119)</f>
        <v>10.00534</v>
      </c>
      <c r="V119" s="178" t="s">
        <v>11</v>
      </c>
      <c r="W119" s="176">
        <f t="shared" ref="W119" si="49">SUM(W112:W118)</f>
        <v>612.4</v>
      </c>
      <c r="X119" s="176">
        <f>X112+X113+X114+X117+X118</f>
        <v>95.5</v>
      </c>
      <c r="Y119" s="176">
        <f t="shared" ref="Y119:AU119" si="50">Y112+Y113+Y114+Y117+Y118</f>
        <v>95.5</v>
      </c>
      <c r="Z119" s="176">
        <f t="shared" si="50"/>
        <v>95.5</v>
      </c>
      <c r="AA119" s="176">
        <f t="shared" si="50"/>
        <v>0</v>
      </c>
      <c r="AB119" s="176">
        <f t="shared" si="50"/>
        <v>0</v>
      </c>
      <c r="AC119" s="176">
        <f t="shared" si="50"/>
        <v>0</v>
      </c>
      <c r="AD119" s="176">
        <f t="shared" si="50"/>
        <v>0</v>
      </c>
      <c r="AE119" s="176">
        <f t="shared" si="50"/>
        <v>0</v>
      </c>
      <c r="AF119" s="176">
        <f t="shared" si="50"/>
        <v>0</v>
      </c>
      <c r="AG119" s="176">
        <f t="shared" si="50"/>
        <v>95.5</v>
      </c>
      <c r="AH119" s="176">
        <f t="shared" si="50"/>
        <v>0</v>
      </c>
      <c r="AI119" s="176">
        <f t="shared" si="50"/>
        <v>95.5</v>
      </c>
      <c r="AJ119" s="176">
        <f t="shared" si="50"/>
        <v>0</v>
      </c>
      <c r="AK119" s="176">
        <f t="shared" si="50"/>
        <v>0</v>
      </c>
      <c r="AL119" s="176">
        <f t="shared" si="50"/>
        <v>0</v>
      </c>
      <c r="AM119" s="176">
        <f t="shared" si="50"/>
        <v>0</v>
      </c>
      <c r="AN119" s="176">
        <f t="shared" si="50"/>
        <v>0</v>
      </c>
      <c r="AO119" s="176">
        <f t="shared" si="50"/>
        <v>0</v>
      </c>
      <c r="AP119" s="176">
        <f t="shared" si="50"/>
        <v>0</v>
      </c>
      <c r="AQ119" s="176">
        <f t="shared" si="50"/>
        <v>0</v>
      </c>
      <c r="AR119" s="176">
        <f t="shared" si="50"/>
        <v>0</v>
      </c>
      <c r="AS119" s="176">
        <f t="shared" si="50"/>
        <v>0</v>
      </c>
      <c r="AT119" s="176">
        <f t="shared" si="50"/>
        <v>0</v>
      </c>
      <c r="AU119" s="176">
        <f t="shared" si="50"/>
        <v>0</v>
      </c>
      <c r="AV119" s="352"/>
    </row>
    <row r="120" spans="1:48" s="85" customFormat="1" ht="15.75" customHeight="1" x14ac:dyDescent="0.25">
      <c r="A120" s="721" t="s">
        <v>641</v>
      </c>
      <c r="B120" s="722"/>
      <c r="C120" s="722"/>
      <c r="D120" s="722"/>
      <c r="E120" s="722"/>
      <c r="F120" s="722"/>
      <c r="G120" s="722"/>
      <c r="H120" s="722"/>
      <c r="I120" s="722"/>
      <c r="J120" s="722"/>
      <c r="K120" s="722"/>
      <c r="L120" s="722"/>
      <c r="M120" s="722"/>
      <c r="N120" s="722"/>
      <c r="O120" s="722"/>
      <c r="P120" s="722"/>
      <c r="Q120" s="722"/>
      <c r="R120" s="722"/>
      <c r="S120" s="722"/>
      <c r="T120" s="722"/>
      <c r="U120" s="722"/>
      <c r="V120" s="722"/>
      <c r="W120" s="622"/>
      <c r="X120" s="622"/>
      <c r="Y120" s="622"/>
      <c r="Z120" s="622"/>
      <c r="AA120" s="622"/>
      <c r="AB120" s="622"/>
      <c r="AC120" s="622"/>
      <c r="AD120" s="622"/>
      <c r="AE120" s="622"/>
      <c r="AF120" s="622"/>
      <c r="AG120" s="622"/>
      <c r="AH120" s="622"/>
      <c r="AI120" s="622"/>
      <c r="AJ120" s="622"/>
      <c r="AK120" s="622"/>
      <c r="AL120" s="622"/>
      <c r="AM120" s="622"/>
      <c r="AN120" s="622"/>
      <c r="AO120" s="622"/>
      <c r="AP120" s="622"/>
      <c r="AQ120" s="622"/>
      <c r="AR120" s="622"/>
      <c r="AS120" s="622"/>
      <c r="AT120" s="622"/>
      <c r="AU120" s="622"/>
      <c r="AV120" s="623"/>
    </row>
    <row r="121" spans="1:48" s="85" customFormat="1" ht="18.75" customHeight="1" x14ac:dyDescent="0.25">
      <c r="A121" s="742" t="s">
        <v>642</v>
      </c>
      <c r="B121" s="742"/>
      <c r="C121" s="742"/>
      <c r="D121" s="742"/>
      <c r="E121" s="742"/>
      <c r="F121" s="742"/>
      <c r="G121" s="742"/>
      <c r="H121" s="742"/>
      <c r="I121" s="742"/>
      <c r="J121" s="742"/>
      <c r="K121" s="742"/>
      <c r="L121" s="742"/>
      <c r="M121" s="742"/>
      <c r="N121" s="742"/>
      <c r="O121" s="742"/>
      <c r="P121" s="742"/>
      <c r="Q121" s="742"/>
      <c r="R121" s="742"/>
      <c r="S121" s="742"/>
      <c r="T121" s="742"/>
      <c r="U121" s="742"/>
      <c r="V121" s="543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</row>
    <row r="122" spans="1:48" ht="17.25" customHeight="1" x14ac:dyDescent="0.25">
      <c r="A122" s="93"/>
      <c r="B122" s="744" t="s">
        <v>44</v>
      </c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4"/>
      <c r="N122" s="86"/>
      <c r="O122" s="86"/>
      <c r="P122" s="86"/>
      <c r="Q122" s="86"/>
      <c r="R122" s="86"/>
      <c r="S122" s="86"/>
      <c r="T122" s="86"/>
      <c r="U122" s="9"/>
      <c r="V122" s="173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1:48" ht="17.25" customHeight="1" x14ac:dyDescent="0.25">
      <c r="A123" s="547"/>
      <c r="B123" s="548"/>
      <c r="C123" s="548"/>
      <c r="D123" s="548"/>
      <c r="E123" s="549"/>
      <c r="F123" s="46"/>
      <c r="G123" s="46"/>
      <c r="H123" s="46"/>
      <c r="I123" s="46"/>
      <c r="J123" s="46"/>
      <c r="K123" s="46"/>
      <c r="L123" s="46"/>
      <c r="M123" s="46"/>
      <c r="N123" s="86">
        <f t="shared" ref="N123:U124" si="51">N112+N105+N99+N91+N84+N78+N70+N64+N55+N49+N43+N37+N27+N21+N15</f>
        <v>0</v>
      </c>
      <c r="O123" s="86">
        <f t="shared" si="51"/>
        <v>0</v>
      </c>
      <c r="P123" s="86">
        <f t="shared" si="51"/>
        <v>0</v>
      </c>
      <c r="Q123" s="86">
        <f t="shared" si="51"/>
        <v>0</v>
      </c>
      <c r="R123" s="86">
        <f t="shared" si="51"/>
        <v>0</v>
      </c>
      <c r="S123" s="86">
        <f t="shared" si="51"/>
        <v>0</v>
      </c>
      <c r="T123" s="86">
        <f t="shared" si="51"/>
        <v>0</v>
      </c>
      <c r="U123" s="86">
        <f t="shared" si="51"/>
        <v>0</v>
      </c>
      <c r="V123" s="173" t="s">
        <v>3</v>
      </c>
      <c r="W123" s="86">
        <f t="shared" ref="W123:AU123" si="52">W112+W105+W99+W91+W84+W78+W70+W64+W55+W49+W43+W37+W27+W21+W15</f>
        <v>0</v>
      </c>
      <c r="X123" s="86">
        <f t="shared" si="52"/>
        <v>0</v>
      </c>
      <c r="Y123" s="86">
        <f t="shared" si="52"/>
        <v>0</v>
      </c>
      <c r="Z123" s="86">
        <f t="shared" si="52"/>
        <v>0</v>
      </c>
      <c r="AA123" s="86">
        <f t="shared" si="52"/>
        <v>0</v>
      </c>
      <c r="AB123" s="86">
        <f t="shared" si="52"/>
        <v>0</v>
      </c>
      <c r="AC123" s="86">
        <f t="shared" si="52"/>
        <v>0</v>
      </c>
      <c r="AD123" s="86">
        <f t="shared" si="52"/>
        <v>0</v>
      </c>
      <c r="AE123" s="86">
        <f t="shared" si="52"/>
        <v>0</v>
      </c>
      <c r="AF123" s="86">
        <f t="shared" si="52"/>
        <v>0</v>
      </c>
      <c r="AG123" s="86">
        <f t="shared" si="52"/>
        <v>0</v>
      </c>
      <c r="AH123" s="86">
        <f t="shared" si="52"/>
        <v>0</v>
      </c>
      <c r="AI123" s="86">
        <f t="shared" si="52"/>
        <v>0</v>
      </c>
      <c r="AJ123" s="86">
        <f t="shared" si="52"/>
        <v>0</v>
      </c>
      <c r="AK123" s="86">
        <f t="shared" si="52"/>
        <v>0</v>
      </c>
      <c r="AL123" s="86">
        <f t="shared" si="52"/>
        <v>0</v>
      </c>
      <c r="AM123" s="86">
        <f t="shared" si="52"/>
        <v>0</v>
      </c>
      <c r="AN123" s="86">
        <f t="shared" si="52"/>
        <v>0</v>
      </c>
      <c r="AO123" s="86">
        <f t="shared" si="52"/>
        <v>0</v>
      </c>
      <c r="AP123" s="86">
        <f t="shared" si="52"/>
        <v>0</v>
      </c>
      <c r="AQ123" s="86">
        <f t="shared" si="52"/>
        <v>0</v>
      </c>
      <c r="AR123" s="86">
        <f t="shared" si="52"/>
        <v>0</v>
      </c>
      <c r="AS123" s="86">
        <f t="shared" si="52"/>
        <v>0</v>
      </c>
      <c r="AT123" s="86">
        <f t="shared" si="52"/>
        <v>0</v>
      </c>
      <c r="AU123" s="86">
        <f t="shared" si="52"/>
        <v>0</v>
      </c>
      <c r="AV123" s="8"/>
    </row>
    <row r="124" spans="1:48" ht="17.25" customHeight="1" x14ac:dyDescent="0.25">
      <c r="A124" s="550"/>
      <c r="B124" s="551"/>
      <c r="C124" s="551"/>
      <c r="D124" s="551"/>
      <c r="E124" s="552"/>
      <c r="F124" s="46"/>
      <c r="G124" s="46"/>
      <c r="H124" s="46"/>
      <c r="I124" s="46"/>
      <c r="J124" s="46"/>
      <c r="K124" s="46"/>
      <c r="L124" s="46"/>
      <c r="M124" s="46"/>
      <c r="N124" s="86">
        <f t="shared" si="51"/>
        <v>24.18074</v>
      </c>
      <c r="O124" s="86">
        <f t="shared" si="51"/>
        <v>32.372579999999999</v>
      </c>
      <c r="P124" s="86">
        <f t="shared" si="51"/>
        <v>30.313510000000001</v>
      </c>
      <c r="Q124" s="86">
        <f t="shared" si="51"/>
        <v>147.40925999999999</v>
      </c>
      <c r="R124" s="86">
        <f t="shared" si="51"/>
        <v>180.87530999999998</v>
      </c>
      <c r="S124" s="86">
        <f t="shared" si="51"/>
        <v>110.313715</v>
      </c>
      <c r="T124" s="86">
        <f t="shared" si="51"/>
        <v>85.125534999999999</v>
      </c>
      <c r="U124" s="86">
        <f t="shared" si="51"/>
        <v>610.59064999999987</v>
      </c>
      <c r="V124" s="173" t="s">
        <v>8</v>
      </c>
      <c r="W124" s="86">
        <f>W113+W106+W100+W92+W85+W79+W71+W65+W56+W50+W44+W38+W28+W22+W16</f>
        <v>180875.31</v>
      </c>
      <c r="X124" s="86">
        <f t="shared" ref="X124:AU124" si="53">X113+X106+X100+X92+X85+X79+X71+X65+X56+X50+X44+X38+X28+X22+X16</f>
        <v>75.591999999999999</v>
      </c>
      <c r="Y124" s="86">
        <f t="shared" si="53"/>
        <v>0</v>
      </c>
      <c r="Z124" s="86">
        <f t="shared" si="53"/>
        <v>75.591999999999999</v>
      </c>
      <c r="AA124" s="86">
        <f t="shared" si="53"/>
        <v>0</v>
      </c>
      <c r="AB124" s="86">
        <f t="shared" si="53"/>
        <v>0</v>
      </c>
      <c r="AC124" s="86">
        <f t="shared" si="53"/>
        <v>0</v>
      </c>
      <c r="AD124" s="86">
        <f t="shared" si="53"/>
        <v>0</v>
      </c>
      <c r="AE124" s="86">
        <f t="shared" si="53"/>
        <v>0</v>
      </c>
      <c r="AF124" s="86">
        <f t="shared" si="53"/>
        <v>0</v>
      </c>
      <c r="AG124" s="86">
        <f t="shared" si="53"/>
        <v>75.591999999999999</v>
      </c>
      <c r="AH124" s="86">
        <f t="shared" si="53"/>
        <v>0</v>
      </c>
      <c r="AI124" s="86">
        <f t="shared" si="53"/>
        <v>75.591999999999999</v>
      </c>
      <c r="AJ124" s="86">
        <f t="shared" si="53"/>
        <v>0</v>
      </c>
      <c r="AK124" s="86">
        <f t="shared" si="53"/>
        <v>0</v>
      </c>
      <c r="AL124" s="86">
        <f t="shared" si="53"/>
        <v>0</v>
      </c>
      <c r="AM124" s="86">
        <f t="shared" si="53"/>
        <v>0</v>
      </c>
      <c r="AN124" s="86">
        <f t="shared" si="53"/>
        <v>0</v>
      </c>
      <c r="AO124" s="86">
        <f t="shared" si="53"/>
        <v>0</v>
      </c>
      <c r="AP124" s="86">
        <f t="shared" si="53"/>
        <v>0</v>
      </c>
      <c r="AQ124" s="86">
        <f t="shared" si="53"/>
        <v>0</v>
      </c>
      <c r="AR124" s="86">
        <f t="shared" si="53"/>
        <v>0</v>
      </c>
      <c r="AS124" s="86">
        <f t="shared" si="53"/>
        <v>0</v>
      </c>
      <c r="AT124" s="86">
        <f t="shared" si="53"/>
        <v>0</v>
      </c>
      <c r="AU124" s="86">
        <f t="shared" si="53"/>
        <v>0</v>
      </c>
      <c r="AV124" s="8"/>
    </row>
    <row r="125" spans="1:48" ht="17.25" customHeight="1" x14ac:dyDescent="0.25">
      <c r="A125" s="550"/>
      <c r="B125" s="551"/>
      <c r="C125" s="551"/>
      <c r="D125" s="551"/>
      <c r="E125" s="552"/>
      <c r="F125" s="46"/>
      <c r="G125" s="46"/>
      <c r="H125" s="46"/>
      <c r="I125" s="46"/>
      <c r="J125" s="46"/>
      <c r="K125" s="46"/>
      <c r="L125" s="46"/>
      <c r="M125" s="46"/>
      <c r="N125" s="86">
        <f t="shared" ref="N125:U125" si="54">N114+N107+N101+N93+N86+N80+N72+N66+N59+N51+N45+N39+N29+N23+N17</f>
        <v>0</v>
      </c>
      <c r="O125" s="86">
        <f t="shared" si="54"/>
        <v>0</v>
      </c>
      <c r="P125" s="86">
        <f t="shared" si="54"/>
        <v>0</v>
      </c>
      <c r="Q125" s="86">
        <f t="shared" si="54"/>
        <v>0</v>
      </c>
      <c r="R125" s="86">
        <f t="shared" si="54"/>
        <v>19.252040000000001</v>
      </c>
      <c r="S125" s="86">
        <f t="shared" si="54"/>
        <v>33.78904</v>
      </c>
      <c r="T125" s="86">
        <f t="shared" si="54"/>
        <v>69.198890000000006</v>
      </c>
      <c r="U125" s="86">
        <f t="shared" si="54"/>
        <v>122.23997</v>
      </c>
      <c r="V125" s="173" t="s">
        <v>50</v>
      </c>
      <c r="W125" s="86">
        <f t="shared" ref="W125:AU125" si="55">W114+W107+W101+W93+W86+W80+W72+W66+W59+W51+W45+W39+W29+W23+W17</f>
        <v>19252.04</v>
      </c>
      <c r="X125" s="86">
        <f t="shared" si="55"/>
        <v>798.6</v>
      </c>
      <c r="Y125" s="86">
        <f t="shared" si="55"/>
        <v>798.6</v>
      </c>
      <c r="Z125" s="86">
        <f t="shared" si="55"/>
        <v>798.6</v>
      </c>
      <c r="AA125" s="86">
        <f t="shared" si="55"/>
        <v>0</v>
      </c>
      <c r="AB125" s="86">
        <f t="shared" si="55"/>
        <v>0</v>
      </c>
      <c r="AC125" s="86">
        <f t="shared" si="55"/>
        <v>0</v>
      </c>
      <c r="AD125" s="86">
        <f t="shared" si="55"/>
        <v>0</v>
      </c>
      <c r="AE125" s="86">
        <f t="shared" si="55"/>
        <v>0</v>
      </c>
      <c r="AF125" s="86">
        <f t="shared" si="55"/>
        <v>0</v>
      </c>
      <c r="AG125" s="86">
        <f t="shared" si="55"/>
        <v>798.6</v>
      </c>
      <c r="AH125" s="86">
        <f t="shared" si="55"/>
        <v>703.1</v>
      </c>
      <c r="AI125" s="86">
        <f t="shared" si="55"/>
        <v>95.5</v>
      </c>
      <c r="AJ125" s="86">
        <f t="shared" si="55"/>
        <v>0</v>
      </c>
      <c r="AK125" s="86">
        <f t="shared" si="55"/>
        <v>0</v>
      </c>
      <c r="AL125" s="86">
        <f t="shared" si="55"/>
        <v>0</v>
      </c>
      <c r="AM125" s="86">
        <f t="shared" si="55"/>
        <v>0</v>
      </c>
      <c r="AN125" s="86">
        <f t="shared" si="55"/>
        <v>0</v>
      </c>
      <c r="AO125" s="86">
        <f t="shared" si="55"/>
        <v>0</v>
      </c>
      <c r="AP125" s="86">
        <f t="shared" si="55"/>
        <v>0</v>
      </c>
      <c r="AQ125" s="86">
        <f t="shared" si="55"/>
        <v>0</v>
      </c>
      <c r="AR125" s="86">
        <f t="shared" si="55"/>
        <v>0</v>
      </c>
      <c r="AS125" s="86">
        <f t="shared" si="55"/>
        <v>0</v>
      </c>
      <c r="AT125" s="86">
        <f t="shared" si="55"/>
        <v>0</v>
      </c>
      <c r="AU125" s="86">
        <f t="shared" si="55"/>
        <v>0</v>
      </c>
      <c r="AV125" s="8"/>
    </row>
    <row r="126" spans="1:48" ht="17.25" customHeight="1" x14ac:dyDescent="0.25">
      <c r="A126" s="550"/>
      <c r="B126" s="551"/>
      <c r="C126" s="551"/>
      <c r="D126" s="551"/>
      <c r="E126" s="552"/>
      <c r="F126" s="46"/>
      <c r="G126" s="46"/>
      <c r="H126" s="46"/>
      <c r="I126" s="46"/>
      <c r="J126" s="46"/>
      <c r="K126" s="46"/>
      <c r="L126" s="46"/>
      <c r="M126" s="46"/>
      <c r="N126" s="86">
        <f t="shared" ref="N126:U128" si="56">N117+N109+N102+N94+N87+N81+N73+N67+N60+N52+N46+N40+N30+N24+N18</f>
        <v>0</v>
      </c>
      <c r="O126" s="86">
        <f t="shared" si="56"/>
        <v>0</v>
      </c>
      <c r="P126" s="86">
        <f t="shared" si="56"/>
        <v>0</v>
      </c>
      <c r="Q126" s="86">
        <f t="shared" si="56"/>
        <v>0</v>
      </c>
      <c r="R126" s="86">
        <f t="shared" si="56"/>
        <v>0</v>
      </c>
      <c r="S126" s="86">
        <f t="shared" si="56"/>
        <v>0</v>
      </c>
      <c r="T126" s="86">
        <f t="shared" si="56"/>
        <v>0</v>
      </c>
      <c r="U126" s="86">
        <f t="shared" si="56"/>
        <v>0</v>
      </c>
      <c r="V126" s="173" t="s">
        <v>51</v>
      </c>
      <c r="W126" s="86">
        <f t="shared" ref="W126:AU126" si="57">W117+W109+W102+W94+W87+W81+W73+W67+W60+W52+W46+W40+W30+W24+W18</f>
        <v>0</v>
      </c>
      <c r="X126" s="86">
        <f t="shared" si="57"/>
        <v>0</v>
      </c>
      <c r="Y126" s="86">
        <f t="shared" si="57"/>
        <v>0</v>
      </c>
      <c r="Z126" s="86">
        <f t="shared" si="57"/>
        <v>0</v>
      </c>
      <c r="AA126" s="86">
        <f t="shared" si="57"/>
        <v>0</v>
      </c>
      <c r="AB126" s="86">
        <f t="shared" si="57"/>
        <v>0</v>
      </c>
      <c r="AC126" s="86">
        <f t="shared" si="57"/>
        <v>0</v>
      </c>
      <c r="AD126" s="86">
        <f t="shared" si="57"/>
        <v>0</v>
      </c>
      <c r="AE126" s="86">
        <f t="shared" si="57"/>
        <v>0</v>
      </c>
      <c r="AF126" s="86">
        <f t="shared" si="57"/>
        <v>0</v>
      </c>
      <c r="AG126" s="86">
        <f t="shared" si="57"/>
        <v>0</v>
      </c>
      <c r="AH126" s="86">
        <f t="shared" si="57"/>
        <v>0</v>
      </c>
      <c r="AI126" s="86">
        <f t="shared" si="57"/>
        <v>0</v>
      </c>
      <c r="AJ126" s="86">
        <f t="shared" si="57"/>
        <v>0</v>
      </c>
      <c r="AK126" s="86">
        <f t="shared" si="57"/>
        <v>0</v>
      </c>
      <c r="AL126" s="86">
        <f t="shared" si="57"/>
        <v>0</v>
      </c>
      <c r="AM126" s="86">
        <f t="shared" si="57"/>
        <v>0</v>
      </c>
      <c r="AN126" s="86">
        <f t="shared" si="57"/>
        <v>0</v>
      </c>
      <c r="AO126" s="86">
        <f t="shared" si="57"/>
        <v>0</v>
      </c>
      <c r="AP126" s="86">
        <f t="shared" si="57"/>
        <v>0</v>
      </c>
      <c r="AQ126" s="86">
        <f t="shared" si="57"/>
        <v>0</v>
      </c>
      <c r="AR126" s="86">
        <f t="shared" si="57"/>
        <v>0</v>
      </c>
      <c r="AS126" s="86">
        <f t="shared" si="57"/>
        <v>0</v>
      </c>
      <c r="AT126" s="86">
        <f t="shared" si="57"/>
        <v>0</v>
      </c>
      <c r="AU126" s="86">
        <f t="shared" si="57"/>
        <v>0</v>
      </c>
      <c r="AV126" s="8"/>
    </row>
    <row r="127" spans="1:48" ht="17.25" customHeight="1" x14ac:dyDescent="0.25">
      <c r="A127" s="550"/>
      <c r="B127" s="551"/>
      <c r="C127" s="551"/>
      <c r="D127" s="551"/>
      <c r="E127" s="552"/>
      <c r="F127" s="46"/>
      <c r="G127" s="46"/>
      <c r="H127" s="46"/>
      <c r="I127" s="46"/>
      <c r="J127" s="46"/>
      <c r="K127" s="46"/>
      <c r="L127" s="46"/>
      <c r="M127" s="46"/>
      <c r="N127" s="86">
        <f t="shared" si="56"/>
        <v>0.40332999999999997</v>
      </c>
      <c r="O127" s="86">
        <f t="shared" si="56"/>
        <v>195.48500000000001</v>
      </c>
      <c r="P127" s="86">
        <f t="shared" si="56"/>
        <v>0</v>
      </c>
      <c r="Q127" s="86">
        <f t="shared" si="56"/>
        <v>0</v>
      </c>
      <c r="R127" s="86">
        <f t="shared" si="56"/>
        <v>0</v>
      </c>
      <c r="S127" s="86">
        <f t="shared" si="56"/>
        <v>0</v>
      </c>
      <c r="T127" s="86">
        <f t="shared" si="56"/>
        <v>0</v>
      </c>
      <c r="U127" s="86">
        <f t="shared" si="56"/>
        <v>195.88833000000002</v>
      </c>
      <c r="V127" s="173" t="s">
        <v>52</v>
      </c>
      <c r="W127" s="86">
        <f t="shared" ref="W127:AU127" si="58">W118+W110+W103+W95+W88+W82+W74+W68+W61+W53+W47+W41+W31+W25+W19</f>
        <v>0</v>
      </c>
      <c r="X127" s="86">
        <f t="shared" si="58"/>
        <v>0</v>
      </c>
      <c r="Y127" s="86">
        <f t="shared" si="58"/>
        <v>0</v>
      </c>
      <c r="Z127" s="86">
        <f t="shared" si="58"/>
        <v>0</v>
      </c>
      <c r="AA127" s="86">
        <f t="shared" si="58"/>
        <v>0</v>
      </c>
      <c r="AB127" s="86">
        <f t="shared" si="58"/>
        <v>0</v>
      </c>
      <c r="AC127" s="86">
        <f t="shared" si="58"/>
        <v>0</v>
      </c>
      <c r="AD127" s="86">
        <f t="shared" si="58"/>
        <v>0</v>
      </c>
      <c r="AE127" s="86">
        <f t="shared" si="58"/>
        <v>0</v>
      </c>
      <c r="AF127" s="86">
        <f t="shared" si="58"/>
        <v>0</v>
      </c>
      <c r="AG127" s="86">
        <f t="shared" si="58"/>
        <v>0</v>
      </c>
      <c r="AH127" s="86">
        <f t="shared" si="58"/>
        <v>0</v>
      </c>
      <c r="AI127" s="86">
        <f t="shared" si="58"/>
        <v>0</v>
      </c>
      <c r="AJ127" s="86">
        <f t="shared" si="58"/>
        <v>0</v>
      </c>
      <c r="AK127" s="86">
        <f t="shared" si="58"/>
        <v>0</v>
      </c>
      <c r="AL127" s="86">
        <f t="shared" si="58"/>
        <v>0</v>
      </c>
      <c r="AM127" s="86">
        <f t="shared" si="58"/>
        <v>0</v>
      </c>
      <c r="AN127" s="86">
        <f t="shared" si="58"/>
        <v>0</v>
      </c>
      <c r="AO127" s="86">
        <f t="shared" si="58"/>
        <v>0</v>
      </c>
      <c r="AP127" s="86">
        <f t="shared" si="58"/>
        <v>0</v>
      </c>
      <c r="AQ127" s="86">
        <f t="shared" si="58"/>
        <v>0</v>
      </c>
      <c r="AR127" s="86">
        <f t="shared" si="58"/>
        <v>0</v>
      </c>
      <c r="AS127" s="86">
        <f t="shared" si="58"/>
        <v>0</v>
      </c>
      <c r="AT127" s="86">
        <f t="shared" si="58"/>
        <v>0</v>
      </c>
      <c r="AU127" s="86">
        <f t="shared" si="58"/>
        <v>0</v>
      </c>
      <c r="AV127" s="8"/>
    </row>
    <row r="128" spans="1:48" ht="17.25" customHeight="1" x14ac:dyDescent="0.25">
      <c r="A128" s="553"/>
      <c r="B128" s="554"/>
      <c r="C128" s="554"/>
      <c r="D128" s="554"/>
      <c r="E128" s="555"/>
      <c r="F128" s="46"/>
      <c r="G128" s="46"/>
      <c r="H128" s="46"/>
      <c r="I128" s="46"/>
      <c r="J128" s="46"/>
      <c r="K128" s="46"/>
      <c r="L128" s="94">
        <f>L112+L105+L99+L91+L84+L78+L70+L64+L55+L49+L43+L37+L27+L21+L15</f>
        <v>1019.558</v>
      </c>
      <c r="M128" s="46"/>
      <c r="N128" s="86">
        <f t="shared" si="56"/>
        <v>24.584070000000001</v>
      </c>
      <c r="O128" s="86">
        <f t="shared" si="56"/>
        <v>227.85758000000004</v>
      </c>
      <c r="P128" s="86">
        <f t="shared" si="56"/>
        <v>30.313510000000001</v>
      </c>
      <c r="Q128" s="86">
        <f t="shared" si="56"/>
        <v>147.40925999999999</v>
      </c>
      <c r="R128" s="176">
        <f t="shared" si="56"/>
        <v>200.12735000000001</v>
      </c>
      <c r="S128" s="176">
        <f t="shared" si="56"/>
        <v>144.102755</v>
      </c>
      <c r="T128" s="176">
        <f t="shared" si="56"/>
        <v>154.32442500000002</v>
      </c>
      <c r="U128" s="177">
        <f t="shared" si="56"/>
        <v>928.71895000000006</v>
      </c>
      <c r="V128" s="178" t="s">
        <v>11</v>
      </c>
      <c r="W128" s="176">
        <f t="shared" ref="W128:AU128" si="59">W119+W111+W104+W96+W89+W83+W75+W69+W62+W54+W48+W42+W32+W26+W20</f>
        <v>200127.34999999998</v>
      </c>
      <c r="X128" s="176">
        <f t="shared" si="59"/>
        <v>874.19200000000001</v>
      </c>
      <c r="Y128" s="176">
        <f t="shared" si="59"/>
        <v>798.6</v>
      </c>
      <c r="Z128" s="176">
        <f t="shared" si="59"/>
        <v>874.19200000000001</v>
      </c>
      <c r="AA128" s="176">
        <f t="shared" si="59"/>
        <v>0</v>
      </c>
      <c r="AB128" s="176">
        <f t="shared" si="59"/>
        <v>0</v>
      </c>
      <c r="AC128" s="176">
        <f t="shared" si="59"/>
        <v>0</v>
      </c>
      <c r="AD128" s="176">
        <f t="shared" si="59"/>
        <v>0</v>
      </c>
      <c r="AE128" s="176">
        <f t="shared" si="59"/>
        <v>0</v>
      </c>
      <c r="AF128" s="176">
        <f t="shared" si="59"/>
        <v>0</v>
      </c>
      <c r="AG128" s="176">
        <f t="shared" si="59"/>
        <v>874.19200000000001</v>
      </c>
      <c r="AH128" s="176">
        <f t="shared" si="59"/>
        <v>703.1</v>
      </c>
      <c r="AI128" s="176">
        <f t="shared" si="59"/>
        <v>171.09199999999998</v>
      </c>
      <c r="AJ128" s="176">
        <f t="shared" si="59"/>
        <v>0</v>
      </c>
      <c r="AK128" s="176">
        <f t="shared" si="59"/>
        <v>0</v>
      </c>
      <c r="AL128" s="176">
        <f t="shared" si="59"/>
        <v>0</v>
      </c>
      <c r="AM128" s="176">
        <f t="shared" si="59"/>
        <v>0</v>
      </c>
      <c r="AN128" s="176">
        <f t="shared" si="59"/>
        <v>0</v>
      </c>
      <c r="AO128" s="176">
        <f t="shared" si="59"/>
        <v>0</v>
      </c>
      <c r="AP128" s="176">
        <f t="shared" si="59"/>
        <v>0</v>
      </c>
      <c r="AQ128" s="176">
        <f t="shared" si="59"/>
        <v>0</v>
      </c>
      <c r="AR128" s="176">
        <f t="shared" si="59"/>
        <v>0</v>
      </c>
      <c r="AS128" s="176">
        <f t="shared" si="59"/>
        <v>0</v>
      </c>
      <c r="AT128" s="176">
        <f t="shared" si="59"/>
        <v>0</v>
      </c>
      <c r="AU128" s="176">
        <f t="shared" si="59"/>
        <v>0</v>
      </c>
      <c r="AV128" s="8"/>
    </row>
    <row r="129" spans="1:48" s="85" customFormat="1" ht="18.75" customHeight="1" x14ac:dyDescent="0.25">
      <c r="A129" s="180"/>
      <c r="B129" s="595" t="s">
        <v>693</v>
      </c>
      <c r="C129" s="596"/>
      <c r="D129" s="596"/>
      <c r="E129" s="596"/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622"/>
      <c r="X129" s="622"/>
      <c r="Y129" s="622"/>
      <c r="Z129" s="622"/>
      <c r="AA129" s="622"/>
      <c r="AB129" s="622"/>
      <c r="AC129" s="622"/>
      <c r="AD129" s="622"/>
      <c r="AE129" s="622"/>
      <c r="AF129" s="622"/>
      <c r="AG129" s="622"/>
      <c r="AH129" s="622"/>
      <c r="AI129" s="622"/>
      <c r="AJ129" s="622"/>
      <c r="AK129" s="622"/>
      <c r="AL129" s="622"/>
      <c r="AM129" s="622"/>
      <c r="AN129" s="622"/>
      <c r="AO129" s="622"/>
      <c r="AP129" s="622"/>
      <c r="AQ129" s="622"/>
      <c r="AR129" s="622"/>
      <c r="AS129" s="622"/>
      <c r="AT129" s="622"/>
      <c r="AU129" s="622"/>
      <c r="AV129" s="623"/>
    </row>
    <row r="130" spans="1:48" s="85" customFormat="1" ht="18.75" customHeight="1" x14ac:dyDescent="0.25">
      <c r="A130" s="180"/>
      <c r="B130" s="595" t="s">
        <v>694</v>
      </c>
      <c r="C130" s="596"/>
      <c r="D130" s="596"/>
      <c r="E130" s="596"/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622"/>
      <c r="X130" s="622"/>
      <c r="Y130" s="622"/>
      <c r="Z130" s="622"/>
      <c r="AA130" s="622"/>
      <c r="AB130" s="622"/>
      <c r="AC130" s="622"/>
      <c r="AD130" s="622"/>
      <c r="AE130" s="622"/>
      <c r="AF130" s="622"/>
      <c r="AG130" s="622"/>
      <c r="AH130" s="622"/>
      <c r="AI130" s="622"/>
      <c r="AJ130" s="622"/>
      <c r="AK130" s="622"/>
      <c r="AL130" s="622"/>
      <c r="AM130" s="622"/>
      <c r="AN130" s="622"/>
      <c r="AO130" s="622"/>
      <c r="AP130" s="622"/>
      <c r="AQ130" s="622"/>
      <c r="AR130" s="622"/>
      <c r="AS130" s="622"/>
      <c r="AT130" s="622"/>
      <c r="AU130" s="622"/>
      <c r="AV130" s="623"/>
    </row>
    <row r="131" spans="1:48" s="85" customFormat="1" ht="15.75" customHeight="1" x14ac:dyDescent="0.25">
      <c r="A131" s="721" t="s">
        <v>626</v>
      </c>
      <c r="B131" s="722"/>
      <c r="C131" s="722"/>
      <c r="D131" s="722"/>
      <c r="E131" s="722"/>
      <c r="F131" s="722"/>
      <c r="G131" s="722"/>
      <c r="H131" s="722"/>
      <c r="I131" s="722"/>
      <c r="J131" s="722"/>
      <c r="K131" s="722"/>
      <c r="L131" s="722"/>
      <c r="M131" s="722"/>
      <c r="N131" s="722"/>
      <c r="O131" s="722"/>
      <c r="P131" s="722"/>
      <c r="Q131" s="722"/>
      <c r="R131" s="722"/>
      <c r="S131" s="722"/>
      <c r="T131" s="722"/>
      <c r="U131" s="722"/>
      <c r="V131" s="722"/>
      <c r="W131" s="622"/>
      <c r="X131" s="622"/>
      <c r="Y131" s="622"/>
      <c r="Z131" s="622"/>
      <c r="AA131" s="622"/>
      <c r="AB131" s="622"/>
      <c r="AC131" s="622"/>
      <c r="AD131" s="622"/>
      <c r="AE131" s="622"/>
      <c r="AF131" s="622"/>
      <c r="AG131" s="622"/>
      <c r="AH131" s="622"/>
      <c r="AI131" s="622"/>
      <c r="AJ131" s="622"/>
      <c r="AK131" s="622"/>
      <c r="AL131" s="622"/>
      <c r="AM131" s="622"/>
      <c r="AN131" s="622"/>
      <c r="AO131" s="622"/>
      <c r="AP131" s="622"/>
      <c r="AQ131" s="622"/>
      <c r="AR131" s="622"/>
      <c r="AS131" s="622"/>
      <c r="AT131" s="622"/>
      <c r="AU131" s="622"/>
      <c r="AV131" s="623"/>
    </row>
    <row r="132" spans="1:48" ht="19.5" customHeight="1" x14ac:dyDescent="0.25">
      <c r="A132" s="531" t="s">
        <v>53</v>
      </c>
      <c r="B132" s="421" t="s">
        <v>695</v>
      </c>
      <c r="C132" s="422" t="s">
        <v>696</v>
      </c>
      <c r="D132" s="561" t="s">
        <v>660</v>
      </c>
      <c r="E132" s="733" t="s">
        <v>697</v>
      </c>
      <c r="F132" s="6" t="s">
        <v>18</v>
      </c>
      <c r="G132" s="6" t="s">
        <v>20</v>
      </c>
      <c r="H132" s="6" t="s">
        <v>59</v>
      </c>
      <c r="I132" s="6" t="s">
        <v>698</v>
      </c>
      <c r="J132" s="464">
        <v>2020</v>
      </c>
      <c r="K132" s="464">
        <v>2020</v>
      </c>
      <c r="L132" s="462">
        <v>84.153999999999996</v>
      </c>
      <c r="M132" s="519">
        <f>Q138+R138+S138+T138</f>
        <v>78.556570000000008</v>
      </c>
      <c r="N132" s="9">
        <v>0</v>
      </c>
      <c r="O132" s="9">
        <v>5.3708400000000003</v>
      </c>
      <c r="P132" s="9">
        <v>0.19353999999999999</v>
      </c>
      <c r="Q132" s="9">
        <v>78.556570000000008</v>
      </c>
      <c r="R132" s="9">
        <v>0</v>
      </c>
      <c r="S132" s="9">
        <v>0</v>
      </c>
      <c r="T132" s="9">
        <v>0</v>
      </c>
      <c r="U132" s="9">
        <f>SUM(N132:T132)</f>
        <v>84.120950000000008</v>
      </c>
      <c r="V132" s="205" t="s">
        <v>3</v>
      </c>
      <c r="W132" s="9">
        <f t="shared" ref="W132:AF132" si="60">SUM(W133)</f>
        <v>0</v>
      </c>
      <c r="X132" s="9">
        <f t="shared" si="60"/>
        <v>0</v>
      </c>
      <c r="Y132" s="9">
        <f t="shared" si="60"/>
        <v>0</v>
      </c>
      <c r="Z132" s="9">
        <f t="shared" si="60"/>
        <v>0</v>
      </c>
      <c r="AA132" s="9">
        <f t="shared" si="60"/>
        <v>0</v>
      </c>
      <c r="AB132" s="9">
        <f t="shared" si="60"/>
        <v>0</v>
      </c>
      <c r="AC132" s="9">
        <f t="shared" si="60"/>
        <v>0</v>
      </c>
      <c r="AD132" s="9">
        <f t="shared" si="60"/>
        <v>0</v>
      </c>
      <c r="AE132" s="9">
        <f t="shared" si="60"/>
        <v>0</v>
      </c>
      <c r="AF132" s="9">
        <f t="shared" si="60"/>
        <v>0</v>
      </c>
      <c r="AG132" s="9">
        <f>SUM(AG133)</f>
        <v>40</v>
      </c>
      <c r="AH132" s="9">
        <f t="shared" ref="AH132:AV132" si="61">SUM(AH133)</f>
        <v>0</v>
      </c>
      <c r="AI132" s="9">
        <f t="shared" si="61"/>
        <v>40</v>
      </c>
      <c r="AJ132" s="9">
        <f t="shared" si="61"/>
        <v>0</v>
      </c>
      <c r="AK132" s="9">
        <f t="shared" si="61"/>
        <v>0</v>
      </c>
      <c r="AL132" s="9">
        <f t="shared" si="61"/>
        <v>0</v>
      </c>
      <c r="AM132" s="9">
        <f t="shared" si="61"/>
        <v>0</v>
      </c>
      <c r="AN132" s="9">
        <f t="shared" si="61"/>
        <v>0</v>
      </c>
      <c r="AO132" s="9">
        <f t="shared" si="61"/>
        <v>0</v>
      </c>
      <c r="AP132" s="9">
        <f t="shared" si="61"/>
        <v>0</v>
      </c>
      <c r="AQ132" s="9">
        <f t="shared" si="61"/>
        <v>0</v>
      </c>
      <c r="AR132" s="9">
        <f t="shared" si="61"/>
        <v>0</v>
      </c>
      <c r="AS132" s="9">
        <f t="shared" si="61"/>
        <v>0</v>
      </c>
      <c r="AT132" s="9">
        <f t="shared" si="61"/>
        <v>0</v>
      </c>
      <c r="AU132" s="9">
        <f t="shared" si="61"/>
        <v>0</v>
      </c>
      <c r="AV132" s="9">
        <f t="shared" si="61"/>
        <v>0</v>
      </c>
    </row>
    <row r="133" spans="1:48" s="393" customFormat="1" ht="19.5" hidden="1" customHeight="1" x14ac:dyDescent="0.25">
      <c r="A133" s="532"/>
      <c r="B133" s="421"/>
      <c r="C133" s="422"/>
      <c r="D133" s="562"/>
      <c r="E133" s="733"/>
      <c r="F133" s="391"/>
      <c r="G133" s="391"/>
      <c r="H133" s="391"/>
      <c r="I133" s="391"/>
      <c r="J133" s="464"/>
      <c r="K133" s="464"/>
      <c r="L133" s="462"/>
      <c r="M133" s="519"/>
      <c r="N133" s="392"/>
      <c r="O133" s="392"/>
      <c r="P133" s="392"/>
      <c r="Q133" s="392"/>
      <c r="R133" s="392"/>
      <c r="S133" s="392"/>
      <c r="T133" s="392"/>
      <c r="U133" s="392"/>
      <c r="V133" s="394" t="s">
        <v>1057</v>
      </c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>
        <f>AI133</f>
        <v>40</v>
      </c>
      <c r="AH133" s="392"/>
      <c r="AI133" s="392">
        <v>40</v>
      </c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</row>
    <row r="134" spans="1:48" ht="19.5" customHeight="1" x14ac:dyDescent="0.25">
      <c r="A134" s="532"/>
      <c r="B134" s="421"/>
      <c r="C134" s="422"/>
      <c r="D134" s="562"/>
      <c r="E134" s="733"/>
      <c r="F134" s="24" t="s">
        <v>19</v>
      </c>
      <c r="G134" s="24" t="s">
        <v>22</v>
      </c>
      <c r="H134" s="24" t="s">
        <v>59</v>
      </c>
      <c r="I134" s="24" t="s">
        <v>699</v>
      </c>
      <c r="J134" s="464"/>
      <c r="K134" s="464"/>
      <c r="L134" s="462"/>
      <c r="M134" s="519"/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f t="shared" ref="U134:U138" si="62">SUM(N134:T134)</f>
        <v>0</v>
      </c>
      <c r="V134" s="173" t="s">
        <v>8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/>
    </row>
    <row r="135" spans="1:48" ht="19.5" customHeight="1" x14ac:dyDescent="0.25">
      <c r="A135" s="532"/>
      <c r="B135" s="421"/>
      <c r="C135" s="422"/>
      <c r="D135" s="562"/>
      <c r="E135" s="733"/>
      <c r="F135" s="423" t="s">
        <v>39</v>
      </c>
      <c r="G135" s="730" t="s">
        <v>21</v>
      </c>
      <c r="H135" s="485" t="s">
        <v>59</v>
      </c>
      <c r="I135" s="485" t="s">
        <v>700</v>
      </c>
      <c r="J135" s="464"/>
      <c r="K135" s="464"/>
      <c r="L135" s="462"/>
      <c r="M135" s="519"/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f>SUM(N135:T135)</f>
        <v>0</v>
      </c>
      <c r="V135" s="205" t="s">
        <v>50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/>
    </row>
    <row r="136" spans="1:48" ht="18" customHeight="1" x14ac:dyDescent="0.25">
      <c r="A136" s="532"/>
      <c r="B136" s="421"/>
      <c r="C136" s="422"/>
      <c r="D136" s="562"/>
      <c r="E136" s="733"/>
      <c r="F136" s="423"/>
      <c r="G136" s="731"/>
      <c r="H136" s="486"/>
      <c r="I136" s="486"/>
      <c r="J136" s="464"/>
      <c r="K136" s="464"/>
      <c r="L136" s="462"/>
      <c r="M136" s="519"/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f t="shared" si="62"/>
        <v>0</v>
      </c>
      <c r="V136" s="205" t="s">
        <v>51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/>
    </row>
    <row r="137" spans="1:48" ht="17.25" customHeight="1" x14ac:dyDescent="0.25">
      <c r="A137" s="532"/>
      <c r="B137" s="421"/>
      <c r="C137" s="422"/>
      <c r="D137" s="562"/>
      <c r="E137" s="733"/>
      <c r="F137" s="423"/>
      <c r="G137" s="731"/>
      <c r="H137" s="486"/>
      <c r="I137" s="486"/>
      <c r="J137" s="464"/>
      <c r="K137" s="464"/>
      <c r="L137" s="462"/>
      <c r="M137" s="519"/>
      <c r="N137" s="86">
        <v>0</v>
      </c>
      <c r="O137" s="86">
        <v>0</v>
      </c>
      <c r="P137" s="86">
        <v>0</v>
      </c>
      <c r="Q137" s="86">
        <v>0</v>
      </c>
      <c r="R137" s="86">
        <v>0</v>
      </c>
      <c r="S137" s="86">
        <v>0</v>
      </c>
      <c r="T137" s="86">
        <v>0</v>
      </c>
      <c r="U137" s="9">
        <f t="shared" si="62"/>
        <v>0</v>
      </c>
      <c r="V137" s="205" t="s">
        <v>52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  <c r="AG137" s="86">
        <v>0</v>
      </c>
      <c r="AH137" s="86">
        <v>0</v>
      </c>
      <c r="AI137" s="86">
        <v>0</v>
      </c>
      <c r="AJ137" s="86">
        <v>0</v>
      </c>
      <c r="AK137" s="86">
        <v>0</v>
      </c>
      <c r="AL137" s="86">
        <v>0</v>
      </c>
      <c r="AM137" s="86">
        <v>0</v>
      </c>
      <c r="AN137" s="86">
        <v>0</v>
      </c>
      <c r="AO137" s="86">
        <v>0</v>
      </c>
      <c r="AP137" s="86">
        <v>0</v>
      </c>
      <c r="AQ137" s="86">
        <v>0</v>
      </c>
      <c r="AR137" s="86">
        <v>0</v>
      </c>
      <c r="AS137" s="86">
        <v>0</v>
      </c>
      <c r="AT137" s="86">
        <v>0</v>
      </c>
      <c r="AU137" s="86">
        <v>0</v>
      </c>
      <c r="AV137" s="86"/>
    </row>
    <row r="138" spans="1:48" s="96" customFormat="1" ht="19.5" customHeight="1" x14ac:dyDescent="0.25">
      <c r="A138" s="532"/>
      <c r="B138" s="421"/>
      <c r="C138" s="422"/>
      <c r="D138" s="563"/>
      <c r="E138" s="733"/>
      <c r="F138" s="423"/>
      <c r="G138" s="732"/>
      <c r="H138" s="487"/>
      <c r="I138" s="487"/>
      <c r="J138" s="464"/>
      <c r="K138" s="464"/>
      <c r="L138" s="462"/>
      <c r="M138" s="519"/>
      <c r="N138" s="88">
        <f>SUM(N132:N137)</f>
        <v>0</v>
      </c>
      <c r="O138" s="88">
        <f t="shared" ref="O138:T138" si="63">SUM(O132:O137)</f>
        <v>5.3708400000000003</v>
      </c>
      <c r="P138" s="88">
        <f t="shared" si="63"/>
        <v>0.19353999999999999</v>
      </c>
      <c r="Q138" s="88">
        <f t="shared" si="63"/>
        <v>78.556570000000008</v>
      </c>
      <c r="R138" s="176">
        <f t="shared" si="63"/>
        <v>0</v>
      </c>
      <c r="S138" s="176">
        <f t="shared" si="63"/>
        <v>0</v>
      </c>
      <c r="T138" s="176">
        <f t="shared" si="63"/>
        <v>0</v>
      </c>
      <c r="U138" s="177">
        <f t="shared" si="62"/>
        <v>84.120950000000008</v>
      </c>
      <c r="V138" s="178" t="s">
        <v>11</v>
      </c>
      <c r="W138" s="176">
        <f t="shared" ref="W138:AF138" si="64">W132</f>
        <v>0</v>
      </c>
      <c r="X138" s="176">
        <f t="shared" si="64"/>
        <v>0</v>
      </c>
      <c r="Y138" s="176">
        <f t="shared" si="64"/>
        <v>0</v>
      </c>
      <c r="Z138" s="176">
        <f t="shared" si="64"/>
        <v>0</v>
      </c>
      <c r="AA138" s="176">
        <f t="shared" si="64"/>
        <v>0</v>
      </c>
      <c r="AB138" s="176">
        <f t="shared" si="64"/>
        <v>0</v>
      </c>
      <c r="AC138" s="176">
        <f t="shared" si="64"/>
        <v>0</v>
      </c>
      <c r="AD138" s="176">
        <f t="shared" si="64"/>
        <v>0</v>
      </c>
      <c r="AE138" s="176">
        <f t="shared" si="64"/>
        <v>0</v>
      </c>
      <c r="AF138" s="176">
        <f t="shared" si="64"/>
        <v>0</v>
      </c>
      <c r="AG138" s="176">
        <f>AG132</f>
        <v>40</v>
      </c>
      <c r="AH138" s="176">
        <f t="shared" ref="AH138:AV138" si="65">AH132</f>
        <v>0</v>
      </c>
      <c r="AI138" s="176">
        <f t="shared" si="65"/>
        <v>40</v>
      </c>
      <c r="AJ138" s="176">
        <f t="shared" si="65"/>
        <v>0</v>
      </c>
      <c r="AK138" s="176">
        <f t="shared" si="65"/>
        <v>0</v>
      </c>
      <c r="AL138" s="176">
        <f t="shared" si="65"/>
        <v>0</v>
      </c>
      <c r="AM138" s="176">
        <f t="shared" si="65"/>
        <v>0</v>
      </c>
      <c r="AN138" s="176">
        <f t="shared" si="65"/>
        <v>0</v>
      </c>
      <c r="AO138" s="176">
        <f t="shared" si="65"/>
        <v>0</v>
      </c>
      <c r="AP138" s="176">
        <f t="shared" si="65"/>
        <v>0</v>
      </c>
      <c r="AQ138" s="176">
        <f t="shared" si="65"/>
        <v>0</v>
      </c>
      <c r="AR138" s="176">
        <f t="shared" si="65"/>
        <v>0</v>
      </c>
      <c r="AS138" s="176">
        <f t="shared" si="65"/>
        <v>0</v>
      </c>
      <c r="AT138" s="176">
        <f t="shared" si="65"/>
        <v>0</v>
      </c>
      <c r="AU138" s="176">
        <f t="shared" si="65"/>
        <v>0</v>
      </c>
      <c r="AV138" s="176">
        <f t="shared" si="65"/>
        <v>0</v>
      </c>
    </row>
    <row r="139" spans="1:48" ht="19.5" customHeight="1" x14ac:dyDescent="0.25">
      <c r="A139" s="532"/>
      <c r="B139" s="421" t="s">
        <v>701</v>
      </c>
      <c r="C139" s="422" t="s">
        <v>702</v>
      </c>
      <c r="D139" s="561" t="s">
        <v>660</v>
      </c>
      <c r="E139" s="733" t="s">
        <v>703</v>
      </c>
      <c r="F139" s="6" t="s">
        <v>18</v>
      </c>
      <c r="G139" s="6" t="s">
        <v>20</v>
      </c>
      <c r="H139" s="6" t="s">
        <v>59</v>
      </c>
      <c r="I139" s="6" t="s">
        <v>305</v>
      </c>
      <c r="J139" s="464">
        <v>2019</v>
      </c>
      <c r="K139" s="464">
        <v>2019</v>
      </c>
      <c r="L139" s="462">
        <v>3.75</v>
      </c>
      <c r="M139" s="519">
        <f>Q144+R144+S144+T144</f>
        <v>0</v>
      </c>
      <c r="N139" s="9">
        <v>1.639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f>SUM(N139:T139)</f>
        <v>1.639</v>
      </c>
      <c r="V139" s="205" t="s">
        <v>3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/>
    </row>
    <row r="140" spans="1:48" ht="19.5" customHeight="1" x14ac:dyDescent="0.25">
      <c r="A140" s="532"/>
      <c r="B140" s="421"/>
      <c r="C140" s="422"/>
      <c r="D140" s="562"/>
      <c r="E140" s="733"/>
      <c r="F140" s="24" t="s">
        <v>19</v>
      </c>
      <c r="G140" s="24" t="s">
        <v>22</v>
      </c>
      <c r="H140" s="24" t="s">
        <v>59</v>
      </c>
      <c r="I140" s="24" t="s">
        <v>704</v>
      </c>
      <c r="J140" s="464"/>
      <c r="K140" s="464"/>
      <c r="L140" s="462"/>
      <c r="M140" s="519"/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f t="shared" ref="U140" si="66">SUM(N140:T140)</f>
        <v>0</v>
      </c>
      <c r="V140" s="173" t="s">
        <v>8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/>
    </row>
    <row r="141" spans="1:48" ht="19.5" customHeight="1" x14ac:dyDescent="0.25">
      <c r="A141" s="532"/>
      <c r="B141" s="421"/>
      <c r="C141" s="422"/>
      <c r="D141" s="562"/>
      <c r="E141" s="733"/>
      <c r="F141" s="423" t="s">
        <v>39</v>
      </c>
      <c r="G141" s="730" t="s">
        <v>21</v>
      </c>
      <c r="H141" s="485" t="s">
        <v>59</v>
      </c>
      <c r="I141" s="485" t="s">
        <v>700</v>
      </c>
      <c r="J141" s="464"/>
      <c r="K141" s="464"/>
      <c r="L141" s="462"/>
      <c r="M141" s="519"/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f>SUM(N141:T141)</f>
        <v>0</v>
      </c>
      <c r="V141" s="205" t="s">
        <v>50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/>
    </row>
    <row r="142" spans="1:48" ht="18" customHeight="1" x14ac:dyDescent="0.25">
      <c r="A142" s="532"/>
      <c r="B142" s="421"/>
      <c r="C142" s="422"/>
      <c r="D142" s="562"/>
      <c r="E142" s="733"/>
      <c r="F142" s="423"/>
      <c r="G142" s="731"/>
      <c r="H142" s="486"/>
      <c r="I142" s="486"/>
      <c r="J142" s="464"/>
      <c r="K142" s="464"/>
      <c r="L142" s="462"/>
      <c r="M142" s="519"/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f t="shared" ref="U142:U144" si="67">SUM(N142:T142)</f>
        <v>0</v>
      </c>
      <c r="V142" s="205" t="s">
        <v>51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/>
    </row>
    <row r="143" spans="1:48" ht="17.25" customHeight="1" x14ac:dyDescent="0.25">
      <c r="A143" s="532"/>
      <c r="B143" s="421"/>
      <c r="C143" s="422"/>
      <c r="D143" s="562"/>
      <c r="E143" s="733"/>
      <c r="F143" s="423"/>
      <c r="G143" s="731"/>
      <c r="H143" s="486"/>
      <c r="I143" s="486"/>
      <c r="J143" s="464"/>
      <c r="K143" s="464"/>
      <c r="L143" s="462"/>
      <c r="M143" s="519"/>
      <c r="N143" s="86">
        <v>0</v>
      </c>
      <c r="O143" s="86">
        <v>0</v>
      </c>
      <c r="P143" s="86">
        <v>0</v>
      </c>
      <c r="Q143" s="86">
        <v>0</v>
      </c>
      <c r="R143" s="86">
        <v>0</v>
      </c>
      <c r="S143" s="86">
        <v>0</v>
      </c>
      <c r="T143" s="86">
        <v>0</v>
      </c>
      <c r="U143" s="9">
        <f t="shared" si="67"/>
        <v>0</v>
      </c>
      <c r="V143" s="205" t="s">
        <v>52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  <c r="AC143" s="86">
        <v>0</v>
      </c>
      <c r="AD143" s="86">
        <v>0</v>
      </c>
      <c r="AE143" s="86">
        <v>0</v>
      </c>
      <c r="AF143" s="86">
        <v>0</v>
      </c>
      <c r="AG143" s="86">
        <v>0</v>
      </c>
      <c r="AH143" s="86">
        <v>0</v>
      </c>
      <c r="AI143" s="86">
        <v>0</v>
      </c>
      <c r="AJ143" s="86">
        <v>0</v>
      </c>
      <c r="AK143" s="86">
        <v>0</v>
      </c>
      <c r="AL143" s="86">
        <v>0</v>
      </c>
      <c r="AM143" s="86">
        <v>0</v>
      </c>
      <c r="AN143" s="86">
        <v>0</v>
      </c>
      <c r="AO143" s="86">
        <v>0</v>
      </c>
      <c r="AP143" s="86">
        <v>0</v>
      </c>
      <c r="AQ143" s="86">
        <v>0</v>
      </c>
      <c r="AR143" s="86">
        <v>0</v>
      </c>
      <c r="AS143" s="86">
        <v>0</v>
      </c>
      <c r="AT143" s="86">
        <v>0</v>
      </c>
      <c r="AU143" s="86">
        <v>0</v>
      </c>
      <c r="AV143" s="86"/>
    </row>
    <row r="144" spans="1:48" s="96" customFormat="1" ht="19.5" customHeight="1" x14ac:dyDescent="0.25">
      <c r="A144" s="532"/>
      <c r="B144" s="421"/>
      <c r="C144" s="422"/>
      <c r="D144" s="563"/>
      <c r="E144" s="733"/>
      <c r="F144" s="423"/>
      <c r="G144" s="732"/>
      <c r="H144" s="487"/>
      <c r="I144" s="487"/>
      <c r="J144" s="464"/>
      <c r="K144" s="464"/>
      <c r="L144" s="462"/>
      <c r="M144" s="519"/>
      <c r="N144" s="88">
        <f>SUM(N139:N143)</f>
        <v>1.639</v>
      </c>
      <c r="O144" s="88">
        <f t="shared" ref="O144:T144" si="68">SUM(O139:O143)</f>
        <v>0</v>
      </c>
      <c r="P144" s="88">
        <f t="shared" si="68"/>
        <v>0</v>
      </c>
      <c r="Q144" s="88">
        <f t="shared" si="68"/>
        <v>0</v>
      </c>
      <c r="R144" s="176">
        <f t="shared" si="68"/>
        <v>0</v>
      </c>
      <c r="S144" s="176">
        <f t="shared" si="68"/>
        <v>0</v>
      </c>
      <c r="T144" s="176">
        <f t="shared" si="68"/>
        <v>0</v>
      </c>
      <c r="U144" s="177">
        <f t="shared" si="67"/>
        <v>1.639</v>
      </c>
      <c r="V144" s="178" t="s">
        <v>11</v>
      </c>
      <c r="W144" s="176">
        <f t="shared" ref="W144:AU144" si="69">SUM(W139:W143)</f>
        <v>0</v>
      </c>
      <c r="X144" s="176">
        <f t="shared" si="69"/>
        <v>0</v>
      </c>
      <c r="Y144" s="176">
        <f t="shared" si="69"/>
        <v>0</v>
      </c>
      <c r="Z144" s="176">
        <f t="shared" si="69"/>
        <v>0</v>
      </c>
      <c r="AA144" s="176">
        <f t="shared" si="69"/>
        <v>0</v>
      </c>
      <c r="AB144" s="176">
        <f t="shared" si="69"/>
        <v>0</v>
      </c>
      <c r="AC144" s="176">
        <f t="shared" si="69"/>
        <v>0</v>
      </c>
      <c r="AD144" s="176">
        <f t="shared" si="69"/>
        <v>0</v>
      </c>
      <c r="AE144" s="176">
        <f t="shared" si="69"/>
        <v>0</v>
      </c>
      <c r="AF144" s="176">
        <f t="shared" si="69"/>
        <v>0</v>
      </c>
      <c r="AG144" s="176">
        <f t="shared" si="69"/>
        <v>0</v>
      </c>
      <c r="AH144" s="176">
        <f t="shared" si="69"/>
        <v>0</v>
      </c>
      <c r="AI144" s="176">
        <f t="shared" si="69"/>
        <v>0</v>
      </c>
      <c r="AJ144" s="176">
        <f t="shared" si="69"/>
        <v>0</v>
      </c>
      <c r="AK144" s="176">
        <f t="shared" si="69"/>
        <v>0</v>
      </c>
      <c r="AL144" s="176">
        <f t="shared" si="69"/>
        <v>0</v>
      </c>
      <c r="AM144" s="176">
        <f t="shared" si="69"/>
        <v>0</v>
      </c>
      <c r="AN144" s="176">
        <f t="shared" si="69"/>
        <v>0</v>
      </c>
      <c r="AO144" s="176">
        <f t="shared" si="69"/>
        <v>0</v>
      </c>
      <c r="AP144" s="176">
        <f t="shared" si="69"/>
        <v>0</v>
      </c>
      <c r="AQ144" s="176">
        <f t="shared" si="69"/>
        <v>0</v>
      </c>
      <c r="AR144" s="176">
        <f t="shared" si="69"/>
        <v>0</v>
      </c>
      <c r="AS144" s="176">
        <f t="shared" si="69"/>
        <v>0</v>
      </c>
      <c r="AT144" s="176">
        <f t="shared" si="69"/>
        <v>0</v>
      </c>
      <c r="AU144" s="176">
        <f t="shared" si="69"/>
        <v>0</v>
      </c>
      <c r="AV144" s="176"/>
    </row>
    <row r="145" spans="1:48" ht="19.5" customHeight="1" x14ac:dyDescent="0.25">
      <c r="A145" s="532"/>
      <c r="B145" s="421" t="s">
        <v>705</v>
      </c>
      <c r="C145" s="422" t="s">
        <v>706</v>
      </c>
      <c r="D145" s="561" t="s">
        <v>660</v>
      </c>
      <c r="E145" s="733" t="s">
        <v>707</v>
      </c>
      <c r="F145" s="6" t="s">
        <v>18</v>
      </c>
      <c r="G145" s="6" t="s">
        <v>20</v>
      </c>
      <c r="H145" s="6" t="s">
        <v>59</v>
      </c>
      <c r="I145" s="6" t="s">
        <v>305</v>
      </c>
      <c r="J145" s="464">
        <v>2019</v>
      </c>
      <c r="K145" s="464">
        <v>2019</v>
      </c>
      <c r="L145" s="462">
        <v>3.75</v>
      </c>
      <c r="M145" s="519">
        <f>Q150+R150+S150+T150</f>
        <v>0</v>
      </c>
      <c r="N145" s="9">
        <v>2.6300219999999999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f>SUM(N145:T145)</f>
        <v>2.6300219999999999</v>
      </c>
      <c r="V145" s="205" t="s">
        <v>3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/>
    </row>
    <row r="146" spans="1:48" ht="19.5" customHeight="1" x14ac:dyDescent="0.25">
      <c r="A146" s="532"/>
      <c r="B146" s="421"/>
      <c r="C146" s="422"/>
      <c r="D146" s="562"/>
      <c r="E146" s="733"/>
      <c r="F146" s="24" t="s">
        <v>19</v>
      </c>
      <c r="G146" s="24" t="s">
        <v>22</v>
      </c>
      <c r="H146" s="24" t="s">
        <v>59</v>
      </c>
      <c r="I146" s="24" t="s">
        <v>704</v>
      </c>
      <c r="J146" s="464"/>
      <c r="K146" s="464"/>
      <c r="L146" s="462"/>
      <c r="M146" s="519"/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f t="shared" ref="U146" si="70">SUM(N146:T146)</f>
        <v>0</v>
      </c>
      <c r="V146" s="173" t="s">
        <v>8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/>
    </row>
    <row r="147" spans="1:48" ht="19.5" customHeight="1" x14ac:dyDescent="0.25">
      <c r="A147" s="532"/>
      <c r="B147" s="421"/>
      <c r="C147" s="422"/>
      <c r="D147" s="562"/>
      <c r="E147" s="733"/>
      <c r="F147" s="423" t="s">
        <v>39</v>
      </c>
      <c r="G147" s="730" t="s">
        <v>708</v>
      </c>
      <c r="H147" s="485" t="s">
        <v>59</v>
      </c>
      <c r="I147" s="485" t="s">
        <v>709</v>
      </c>
      <c r="J147" s="464"/>
      <c r="K147" s="464"/>
      <c r="L147" s="462"/>
      <c r="M147" s="519"/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f>SUM(N147:T147)</f>
        <v>0</v>
      </c>
      <c r="V147" s="205" t="s">
        <v>50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/>
    </row>
    <row r="148" spans="1:48" ht="18" customHeight="1" x14ac:dyDescent="0.25">
      <c r="A148" s="532"/>
      <c r="B148" s="421"/>
      <c r="C148" s="422"/>
      <c r="D148" s="562"/>
      <c r="E148" s="733"/>
      <c r="F148" s="423"/>
      <c r="G148" s="731"/>
      <c r="H148" s="486"/>
      <c r="I148" s="486"/>
      <c r="J148" s="464"/>
      <c r="K148" s="464"/>
      <c r="L148" s="462"/>
      <c r="M148" s="519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f t="shared" ref="U148:U150" si="71">SUM(N148:T148)</f>
        <v>0</v>
      </c>
      <c r="V148" s="205" t="s">
        <v>51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/>
    </row>
    <row r="149" spans="1:48" ht="17.25" customHeight="1" x14ac:dyDescent="0.25">
      <c r="A149" s="532"/>
      <c r="B149" s="421"/>
      <c r="C149" s="422"/>
      <c r="D149" s="562"/>
      <c r="E149" s="733"/>
      <c r="F149" s="423"/>
      <c r="G149" s="731"/>
      <c r="H149" s="486"/>
      <c r="I149" s="486"/>
      <c r="J149" s="464"/>
      <c r="K149" s="464"/>
      <c r="L149" s="462"/>
      <c r="M149" s="519"/>
      <c r="N149" s="86">
        <v>0</v>
      </c>
      <c r="O149" s="86">
        <v>0</v>
      </c>
      <c r="P149" s="86">
        <v>0</v>
      </c>
      <c r="Q149" s="86">
        <v>0</v>
      </c>
      <c r="R149" s="86">
        <v>0</v>
      </c>
      <c r="S149" s="86">
        <v>0</v>
      </c>
      <c r="T149" s="86">
        <v>0</v>
      </c>
      <c r="U149" s="9">
        <f t="shared" si="71"/>
        <v>0</v>
      </c>
      <c r="V149" s="205" t="s">
        <v>52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  <c r="AC149" s="86">
        <v>0</v>
      </c>
      <c r="AD149" s="86">
        <v>0</v>
      </c>
      <c r="AE149" s="86">
        <v>0</v>
      </c>
      <c r="AF149" s="86">
        <v>0</v>
      </c>
      <c r="AG149" s="86">
        <v>0</v>
      </c>
      <c r="AH149" s="86">
        <v>0</v>
      </c>
      <c r="AI149" s="86">
        <v>0</v>
      </c>
      <c r="AJ149" s="86">
        <v>0</v>
      </c>
      <c r="AK149" s="86">
        <v>0</v>
      </c>
      <c r="AL149" s="86">
        <v>0</v>
      </c>
      <c r="AM149" s="86">
        <v>0</v>
      </c>
      <c r="AN149" s="86">
        <v>0</v>
      </c>
      <c r="AO149" s="86">
        <v>0</v>
      </c>
      <c r="AP149" s="86">
        <v>0</v>
      </c>
      <c r="AQ149" s="86">
        <v>0</v>
      </c>
      <c r="AR149" s="86">
        <v>0</v>
      </c>
      <c r="AS149" s="86">
        <v>0</v>
      </c>
      <c r="AT149" s="86">
        <v>0</v>
      </c>
      <c r="AU149" s="86">
        <v>0</v>
      </c>
      <c r="AV149" s="86"/>
    </row>
    <row r="150" spans="1:48" s="96" customFormat="1" ht="19.5" customHeight="1" x14ac:dyDescent="0.25">
      <c r="A150" s="532"/>
      <c r="B150" s="421"/>
      <c r="C150" s="422"/>
      <c r="D150" s="563"/>
      <c r="E150" s="733"/>
      <c r="F150" s="423"/>
      <c r="G150" s="732"/>
      <c r="H150" s="487"/>
      <c r="I150" s="487"/>
      <c r="J150" s="464"/>
      <c r="K150" s="464"/>
      <c r="L150" s="462"/>
      <c r="M150" s="519"/>
      <c r="N150" s="88">
        <f>SUM(N145:N149)</f>
        <v>2.6300219999999999</v>
      </c>
      <c r="O150" s="88">
        <f t="shared" ref="O150:T150" si="72">SUM(O145:O149)</f>
        <v>0</v>
      </c>
      <c r="P150" s="88">
        <f t="shared" si="72"/>
        <v>0</v>
      </c>
      <c r="Q150" s="88">
        <f t="shared" si="72"/>
        <v>0</v>
      </c>
      <c r="R150" s="176">
        <f t="shared" si="72"/>
        <v>0</v>
      </c>
      <c r="S150" s="176">
        <f t="shared" si="72"/>
        <v>0</v>
      </c>
      <c r="T150" s="176">
        <f t="shared" si="72"/>
        <v>0</v>
      </c>
      <c r="U150" s="177">
        <f t="shared" si="71"/>
        <v>2.6300219999999999</v>
      </c>
      <c r="V150" s="178" t="s">
        <v>11</v>
      </c>
      <c r="W150" s="176">
        <f t="shared" ref="W150:AU150" si="73">SUM(W145:W149)</f>
        <v>0</v>
      </c>
      <c r="X150" s="176">
        <f t="shared" si="73"/>
        <v>0</v>
      </c>
      <c r="Y150" s="176">
        <f t="shared" si="73"/>
        <v>0</v>
      </c>
      <c r="Z150" s="176">
        <f t="shared" si="73"/>
        <v>0</v>
      </c>
      <c r="AA150" s="176">
        <f t="shared" si="73"/>
        <v>0</v>
      </c>
      <c r="AB150" s="176">
        <f t="shared" si="73"/>
        <v>0</v>
      </c>
      <c r="AC150" s="176">
        <f t="shared" si="73"/>
        <v>0</v>
      </c>
      <c r="AD150" s="176">
        <f t="shared" si="73"/>
        <v>0</v>
      </c>
      <c r="AE150" s="176">
        <f t="shared" si="73"/>
        <v>0</v>
      </c>
      <c r="AF150" s="176">
        <f t="shared" si="73"/>
        <v>0</v>
      </c>
      <c r="AG150" s="176">
        <f t="shared" si="73"/>
        <v>0</v>
      </c>
      <c r="AH150" s="176">
        <f t="shared" si="73"/>
        <v>0</v>
      </c>
      <c r="AI150" s="176">
        <f t="shared" si="73"/>
        <v>0</v>
      </c>
      <c r="AJ150" s="176">
        <f t="shared" si="73"/>
        <v>0</v>
      </c>
      <c r="AK150" s="176">
        <f t="shared" si="73"/>
        <v>0</v>
      </c>
      <c r="AL150" s="176">
        <f t="shared" si="73"/>
        <v>0</v>
      </c>
      <c r="AM150" s="176">
        <f t="shared" si="73"/>
        <v>0</v>
      </c>
      <c r="AN150" s="176">
        <f t="shared" si="73"/>
        <v>0</v>
      </c>
      <c r="AO150" s="176">
        <f t="shared" si="73"/>
        <v>0</v>
      </c>
      <c r="AP150" s="176">
        <f t="shared" si="73"/>
        <v>0</v>
      </c>
      <c r="AQ150" s="176">
        <f t="shared" si="73"/>
        <v>0</v>
      </c>
      <c r="AR150" s="176">
        <f t="shared" si="73"/>
        <v>0</v>
      </c>
      <c r="AS150" s="176">
        <f t="shared" si="73"/>
        <v>0</v>
      </c>
      <c r="AT150" s="176">
        <f t="shared" si="73"/>
        <v>0</v>
      </c>
      <c r="AU150" s="176">
        <f t="shared" si="73"/>
        <v>0</v>
      </c>
      <c r="AV150" s="176"/>
    </row>
    <row r="151" spans="1:48" ht="19.5" customHeight="1" x14ac:dyDescent="0.25">
      <c r="A151" s="532"/>
      <c r="B151" s="421" t="s">
        <v>710</v>
      </c>
      <c r="C151" s="422" t="s">
        <v>711</v>
      </c>
      <c r="D151" s="561" t="s">
        <v>660</v>
      </c>
      <c r="E151" s="733" t="s">
        <v>712</v>
      </c>
      <c r="F151" s="6" t="s">
        <v>18</v>
      </c>
      <c r="G151" s="6" t="s">
        <v>20</v>
      </c>
      <c r="H151" s="6" t="s">
        <v>59</v>
      </c>
      <c r="I151" s="6" t="s">
        <v>713</v>
      </c>
      <c r="J151" s="464">
        <v>2018</v>
      </c>
      <c r="K151" s="464">
        <v>2023</v>
      </c>
      <c r="L151" s="462">
        <v>22.631</v>
      </c>
      <c r="M151" s="519">
        <f>Q158+R158+S158+T158</f>
        <v>21.288360000000001</v>
      </c>
      <c r="N151" s="9">
        <v>0</v>
      </c>
      <c r="O151" s="9">
        <v>0</v>
      </c>
      <c r="P151" s="9">
        <v>0</v>
      </c>
      <c r="Q151" s="9">
        <v>0</v>
      </c>
      <c r="R151" s="9">
        <v>21.288360000000001</v>
      </c>
      <c r="S151" s="9">
        <v>0</v>
      </c>
      <c r="T151" s="9">
        <v>0</v>
      </c>
      <c r="U151" s="9">
        <f>SUM(N151:T151)</f>
        <v>21.288360000000001</v>
      </c>
      <c r="V151" s="7" t="s">
        <v>3</v>
      </c>
      <c r="W151" s="9">
        <v>21288.36</v>
      </c>
      <c r="X151" s="9">
        <f t="shared" ref="X151:AF151" si="74">X152</f>
        <v>70.3</v>
      </c>
      <c r="Y151" s="9">
        <f t="shared" si="74"/>
        <v>70.3</v>
      </c>
      <c r="Z151" s="9">
        <f t="shared" si="74"/>
        <v>70.3</v>
      </c>
      <c r="AA151" s="9">
        <f t="shared" si="74"/>
        <v>0</v>
      </c>
      <c r="AB151" s="9">
        <f t="shared" si="74"/>
        <v>0</v>
      </c>
      <c r="AC151" s="9">
        <f t="shared" si="74"/>
        <v>0</v>
      </c>
      <c r="AD151" s="9">
        <f t="shared" si="74"/>
        <v>0</v>
      </c>
      <c r="AE151" s="9">
        <f t="shared" si="74"/>
        <v>0</v>
      </c>
      <c r="AF151" s="9">
        <f t="shared" si="74"/>
        <v>0</v>
      </c>
      <c r="AG151" s="9">
        <f>SUM(AG152:AG153)</f>
        <v>90.3</v>
      </c>
      <c r="AH151" s="9">
        <f t="shared" ref="AH151:AU151" si="75">SUM(AH152:AH153)</f>
        <v>70.3</v>
      </c>
      <c r="AI151" s="9">
        <f t="shared" si="75"/>
        <v>20</v>
      </c>
      <c r="AJ151" s="9">
        <f t="shared" si="75"/>
        <v>0</v>
      </c>
      <c r="AK151" s="9">
        <f t="shared" si="75"/>
        <v>0</v>
      </c>
      <c r="AL151" s="9">
        <f t="shared" si="75"/>
        <v>0</v>
      </c>
      <c r="AM151" s="9">
        <f t="shared" si="75"/>
        <v>0</v>
      </c>
      <c r="AN151" s="9">
        <f t="shared" si="75"/>
        <v>0</v>
      </c>
      <c r="AO151" s="9">
        <f t="shared" si="75"/>
        <v>0</v>
      </c>
      <c r="AP151" s="9">
        <f t="shared" si="75"/>
        <v>0</v>
      </c>
      <c r="AQ151" s="9">
        <f t="shared" si="75"/>
        <v>0</v>
      </c>
      <c r="AR151" s="9">
        <f t="shared" si="75"/>
        <v>0</v>
      </c>
      <c r="AS151" s="9">
        <f t="shared" si="75"/>
        <v>0</v>
      </c>
      <c r="AT151" s="9">
        <f t="shared" si="75"/>
        <v>0</v>
      </c>
      <c r="AU151" s="9">
        <f t="shared" si="75"/>
        <v>0</v>
      </c>
      <c r="AV151" s="9"/>
    </row>
    <row r="152" spans="1:48" s="393" customFormat="1" ht="19.5" hidden="1" customHeight="1" x14ac:dyDescent="0.25">
      <c r="A152" s="532"/>
      <c r="B152" s="421"/>
      <c r="C152" s="422"/>
      <c r="D152" s="562"/>
      <c r="E152" s="733"/>
      <c r="F152" s="391"/>
      <c r="G152" s="391"/>
      <c r="H152" s="391"/>
      <c r="I152" s="391"/>
      <c r="J152" s="464"/>
      <c r="K152" s="464"/>
      <c r="L152" s="462"/>
      <c r="M152" s="519"/>
      <c r="N152" s="392"/>
      <c r="O152" s="392"/>
      <c r="P152" s="392"/>
      <c r="Q152" s="392"/>
      <c r="R152" s="392"/>
      <c r="S152" s="392"/>
      <c r="T152" s="392"/>
      <c r="U152" s="392"/>
      <c r="V152" s="279" t="s">
        <v>1041</v>
      </c>
      <c r="W152" s="392"/>
      <c r="X152" s="392">
        <f>Z152</f>
        <v>70.3</v>
      </c>
      <c r="Y152" s="392">
        <f>Z152</f>
        <v>70.3</v>
      </c>
      <c r="Z152" s="392">
        <v>70.3</v>
      </c>
      <c r="AA152" s="392"/>
      <c r="AB152" s="392"/>
      <c r="AC152" s="392"/>
      <c r="AD152" s="392"/>
      <c r="AE152" s="392"/>
      <c r="AF152" s="392"/>
      <c r="AG152" s="392">
        <f>AH152</f>
        <v>70.3</v>
      </c>
      <c r="AH152" s="392">
        <v>70.3</v>
      </c>
      <c r="AI152" s="392"/>
      <c r="AJ152" s="392"/>
      <c r="AK152" s="392"/>
      <c r="AL152" s="392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</row>
    <row r="153" spans="1:48" s="393" customFormat="1" ht="19.5" hidden="1" customHeight="1" x14ac:dyDescent="0.25">
      <c r="A153" s="532"/>
      <c r="B153" s="421"/>
      <c r="C153" s="422"/>
      <c r="D153" s="562"/>
      <c r="E153" s="733"/>
      <c r="F153" s="391"/>
      <c r="G153" s="391"/>
      <c r="H153" s="391"/>
      <c r="I153" s="391"/>
      <c r="J153" s="464"/>
      <c r="K153" s="464"/>
      <c r="L153" s="462"/>
      <c r="M153" s="519"/>
      <c r="N153" s="392"/>
      <c r="O153" s="392"/>
      <c r="P153" s="392"/>
      <c r="Q153" s="392"/>
      <c r="R153" s="392"/>
      <c r="S153" s="392"/>
      <c r="T153" s="392"/>
      <c r="U153" s="392"/>
      <c r="V153" s="279" t="s">
        <v>1057</v>
      </c>
      <c r="W153" s="392"/>
      <c r="X153" s="392">
        <v>20</v>
      </c>
      <c r="Y153" s="392"/>
      <c r="Z153" s="392"/>
      <c r="AA153" s="392"/>
      <c r="AB153" s="392">
        <v>20</v>
      </c>
      <c r="AC153" s="392"/>
      <c r="AD153" s="392"/>
      <c r="AE153" s="392"/>
      <c r="AF153" s="392"/>
      <c r="AG153" s="392">
        <f>AI153</f>
        <v>20</v>
      </c>
      <c r="AH153" s="392"/>
      <c r="AI153" s="392">
        <v>20</v>
      </c>
      <c r="AJ153" s="392"/>
      <c r="AK153" s="392"/>
      <c r="AL153" s="392"/>
      <c r="AM153" s="392"/>
      <c r="AN153" s="392"/>
      <c r="AO153" s="392"/>
      <c r="AP153" s="392"/>
      <c r="AQ153" s="392"/>
      <c r="AR153" s="392"/>
      <c r="AS153" s="392"/>
      <c r="AT153" s="392"/>
      <c r="AU153" s="392"/>
      <c r="AV153" s="392"/>
    </row>
    <row r="154" spans="1:48" ht="19.5" customHeight="1" x14ac:dyDescent="0.25">
      <c r="A154" s="532"/>
      <c r="B154" s="421"/>
      <c r="C154" s="422"/>
      <c r="D154" s="562"/>
      <c r="E154" s="733"/>
      <c r="F154" s="24" t="s">
        <v>19</v>
      </c>
      <c r="G154" s="24" t="s">
        <v>22</v>
      </c>
      <c r="H154" s="24" t="s">
        <v>59</v>
      </c>
      <c r="I154" s="24" t="s">
        <v>631</v>
      </c>
      <c r="J154" s="464"/>
      <c r="K154" s="464"/>
      <c r="L154" s="462"/>
      <c r="M154" s="519"/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f t="shared" ref="U154:U158" si="76">SUM(N154:T154)</f>
        <v>0</v>
      </c>
      <c r="V154" s="5" t="s">
        <v>8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/>
    </row>
    <row r="155" spans="1:48" ht="19.5" customHeight="1" x14ac:dyDescent="0.25">
      <c r="A155" s="532"/>
      <c r="B155" s="421"/>
      <c r="C155" s="422"/>
      <c r="D155" s="562"/>
      <c r="E155" s="733"/>
      <c r="F155" s="423" t="s">
        <v>39</v>
      </c>
      <c r="G155" s="730" t="s">
        <v>21</v>
      </c>
      <c r="H155" s="485" t="s">
        <v>59</v>
      </c>
      <c r="I155" s="485" t="s">
        <v>376</v>
      </c>
      <c r="J155" s="464"/>
      <c r="K155" s="464"/>
      <c r="L155" s="462"/>
      <c r="M155" s="519"/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f>SUM(N155:T155)</f>
        <v>0</v>
      </c>
      <c r="V155" s="7" t="s">
        <v>50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/>
    </row>
    <row r="156" spans="1:48" ht="18" customHeight="1" x14ac:dyDescent="0.25">
      <c r="A156" s="532"/>
      <c r="B156" s="421"/>
      <c r="C156" s="422"/>
      <c r="D156" s="562"/>
      <c r="E156" s="733"/>
      <c r="F156" s="423"/>
      <c r="G156" s="731"/>
      <c r="H156" s="486"/>
      <c r="I156" s="486"/>
      <c r="J156" s="464"/>
      <c r="K156" s="464"/>
      <c r="L156" s="462"/>
      <c r="M156" s="519"/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f t="shared" si="76"/>
        <v>0</v>
      </c>
      <c r="V156" s="7" t="s">
        <v>51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/>
    </row>
    <row r="157" spans="1:48" ht="17.25" customHeight="1" x14ac:dyDescent="0.25">
      <c r="A157" s="532"/>
      <c r="B157" s="421"/>
      <c r="C157" s="422"/>
      <c r="D157" s="562"/>
      <c r="E157" s="733"/>
      <c r="F157" s="423"/>
      <c r="G157" s="731"/>
      <c r="H157" s="486"/>
      <c r="I157" s="486"/>
      <c r="J157" s="464"/>
      <c r="K157" s="464"/>
      <c r="L157" s="462"/>
      <c r="M157" s="519"/>
      <c r="N157" s="86">
        <v>1.2467699999999999</v>
      </c>
      <c r="O157" s="86">
        <v>0</v>
      </c>
      <c r="P157" s="86">
        <v>0</v>
      </c>
      <c r="Q157" s="86">
        <v>0</v>
      </c>
      <c r="R157" s="86">
        <v>0</v>
      </c>
      <c r="S157" s="86">
        <v>0</v>
      </c>
      <c r="T157" s="86">
        <v>0</v>
      </c>
      <c r="U157" s="9">
        <f t="shared" si="76"/>
        <v>1.2467699999999999</v>
      </c>
      <c r="V157" s="7" t="s">
        <v>52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  <c r="AG157" s="86">
        <v>0</v>
      </c>
      <c r="AH157" s="86">
        <v>0</v>
      </c>
      <c r="AI157" s="86">
        <v>0</v>
      </c>
      <c r="AJ157" s="86">
        <v>0</v>
      </c>
      <c r="AK157" s="86">
        <v>0</v>
      </c>
      <c r="AL157" s="86">
        <v>0</v>
      </c>
      <c r="AM157" s="86">
        <v>0</v>
      </c>
      <c r="AN157" s="86">
        <v>0</v>
      </c>
      <c r="AO157" s="86">
        <v>0</v>
      </c>
      <c r="AP157" s="86">
        <v>0</v>
      </c>
      <c r="AQ157" s="86">
        <v>0</v>
      </c>
      <c r="AR157" s="86">
        <v>0</v>
      </c>
      <c r="AS157" s="86">
        <v>0</v>
      </c>
      <c r="AT157" s="86">
        <v>0</v>
      </c>
      <c r="AU157" s="86">
        <v>0</v>
      </c>
      <c r="AV157" s="86"/>
    </row>
    <row r="158" spans="1:48" s="96" customFormat="1" ht="19.5" customHeight="1" x14ac:dyDescent="0.25">
      <c r="A158" s="532"/>
      <c r="B158" s="421"/>
      <c r="C158" s="422"/>
      <c r="D158" s="563"/>
      <c r="E158" s="733"/>
      <c r="F158" s="423"/>
      <c r="G158" s="732"/>
      <c r="H158" s="487"/>
      <c r="I158" s="487"/>
      <c r="J158" s="464"/>
      <c r="K158" s="464"/>
      <c r="L158" s="462"/>
      <c r="M158" s="519"/>
      <c r="N158" s="88">
        <f t="shared" ref="N158:T158" si="77">SUM(N151:N157)</f>
        <v>1.2467699999999999</v>
      </c>
      <c r="O158" s="88">
        <f t="shared" si="77"/>
        <v>0</v>
      </c>
      <c r="P158" s="88">
        <f t="shared" si="77"/>
        <v>0</v>
      </c>
      <c r="Q158" s="88">
        <f t="shared" si="77"/>
        <v>0</v>
      </c>
      <c r="R158" s="176">
        <f t="shared" si="77"/>
        <v>21.288360000000001</v>
      </c>
      <c r="S158" s="176">
        <f t="shared" si="77"/>
        <v>0</v>
      </c>
      <c r="T158" s="176">
        <f t="shared" si="77"/>
        <v>0</v>
      </c>
      <c r="U158" s="177">
        <f t="shared" si="76"/>
        <v>22.535130000000002</v>
      </c>
      <c r="V158" s="178" t="s">
        <v>11</v>
      </c>
      <c r="W158" s="176">
        <f>SUM(W151:W157)</f>
        <v>21288.36</v>
      </c>
      <c r="X158" s="176">
        <f t="shared" ref="X158:AR158" si="78">X151</f>
        <v>70.3</v>
      </c>
      <c r="Y158" s="176">
        <f t="shared" si="78"/>
        <v>70.3</v>
      </c>
      <c r="Z158" s="176">
        <f t="shared" si="78"/>
        <v>70.3</v>
      </c>
      <c r="AA158" s="176">
        <f t="shared" si="78"/>
        <v>0</v>
      </c>
      <c r="AB158" s="176">
        <f t="shared" si="78"/>
        <v>0</v>
      </c>
      <c r="AC158" s="176">
        <f t="shared" si="78"/>
        <v>0</v>
      </c>
      <c r="AD158" s="176">
        <f t="shared" si="78"/>
        <v>0</v>
      </c>
      <c r="AE158" s="176">
        <f t="shared" si="78"/>
        <v>0</v>
      </c>
      <c r="AF158" s="176">
        <f t="shared" si="78"/>
        <v>0</v>
      </c>
      <c r="AG158" s="176">
        <f t="shared" si="78"/>
        <v>90.3</v>
      </c>
      <c r="AH158" s="176">
        <f t="shared" si="78"/>
        <v>70.3</v>
      </c>
      <c r="AI158" s="176">
        <f t="shared" si="78"/>
        <v>20</v>
      </c>
      <c r="AJ158" s="176">
        <f t="shared" si="78"/>
        <v>0</v>
      </c>
      <c r="AK158" s="176">
        <f t="shared" si="78"/>
        <v>0</v>
      </c>
      <c r="AL158" s="176">
        <f t="shared" si="78"/>
        <v>0</v>
      </c>
      <c r="AM158" s="176">
        <f t="shared" si="78"/>
        <v>0</v>
      </c>
      <c r="AN158" s="176">
        <f t="shared" si="78"/>
        <v>0</v>
      </c>
      <c r="AO158" s="176">
        <f t="shared" si="78"/>
        <v>0</v>
      </c>
      <c r="AP158" s="176">
        <f t="shared" si="78"/>
        <v>0</v>
      </c>
      <c r="AQ158" s="176">
        <f t="shared" si="78"/>
        <v>0</v>
      </c>
      <c r="AR158" s="176">
        <f t="shared" si="78"/>
        <v>0</v>
      </c>
      <c r="AS158" s="176">
        <f>SUM(AS151:AS157)</f>
        <v>0</v>
      </c>
      <c r="AT158" s="176">
        <f>SUM(AT151:AT157)</f>
        <v>0</v>
      </c>
      <c r="AU158" s="176">
        <f>SUM(AU151:AU157)</f>
        <v>0</v>
      </c>
      <c r="AV158" s="176"/>
    </row>
    <row r="159" spans="1:48" ht="19.5" customHeight="1" x14ac:dyDescent="0.25">
      <c r="A159" s="532"/>
      <c r="B159" s="499" t="s">
        <v>714</v>
      </c>
      <c r="C159" s="422" t="s">
        <v>715</v>
      </c>
      <c r="D159" s="523" t="s">
        <v>660</v>
      </c>
      <c r="E159" s="501" t="s">
        <v>716</v>
      </c>
      <c r="F159" s="6" t="s">
        <v>18</v>
      </c>
      <c r="G159" s="6" t="s">
        <v>20</v>
      </c>
      <c r="H159" s="6" t="s">
        <v>59</v>
      </c>
      <c r="I159" s="6" t="s">
        <v>58</v>
      </c>
      <c r="J159" s="502">
        <v>2022</v>
      </c>
      <c r="K159" s="502">
        <v>2022</v>
      </c>
      <c r="L159" s="519">
        <v>2.8780000000000001</v>
      </c>
      <c r="M159" s="519">
        <f>Q164+R164+S164+T164</f>
        <v>2.8781500000000002</v>
      </c>
      <c r="N159" s="9">
        <v>0</v>
      </c>
      <c r="O159" s="9">
        <v>0</v>
      </c>
      <c r="P159" s="9">
        <v>0</v>
      </c>
      <c r="Q159" s="9">
        <v>2.8781500000000002</v>
      </c>
      <c r="R159" s="9">
        <v>0</v>
      </c>
      <c r="S159" s="9">
        <v>0</v>
      </c>
      <c r="T159" s="9">
        <v>0</v>
      </c>
      <c r="U159" s="9">
        <f>SUM(N159:T159)</f>
        <v>2.8781500000000002</v>
      </c>
      <c r="V159" s="205" t="s">
        <v>3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/>
    </row>
    <row r="160" spans="1:48" s="85" customFormat="1" ht="19.5" customHeight="1" x14ac:dyDescent="0.25">
      <c r="A160" s="532"/>
      <c r="B160" s="499"/>
      <c r="C160" s="422"/>
      <c r="D160" s="524"/>
      <c r="E160" s="501"/>
      <c r="F160" s="97" t="s">
        <v>19</v>
      </c>
      <c r="G160" s="97" t="s">
        <v>22</v>
      </c>
      <c r="H160" s="97" t="s">
        <v>59</v>
      </c>
      <c r="I160" s="97" t="s">
        <v>717</v>
      </c>
      <c r="J160" s="502"/>
      <c r="K160" s="502"/>
      <c r="L160" s="519"/>
      <c r="M160" s="519"/>
      <c r="N160" s="84">
        <v>0</v>
      </c>
      <c r="O160" s="84">
        <v>0</v>
      </c>
      <c r="P160" s="84">
        <v>0</v>
      </c>
      <c r="Q160" s="84">
        <v>0</v>
      </c>
      <c r="R160" s="9">
        <v>0</v>
      </c>
      <c r="S160" s="9">
        <v>0</v>
      </c>
      <c r="T160" s="9">
        <v>0</v>
      </c>
      <c r="U160" s="9">
        <f t="shared" ref="U160" si="79">SUM(N160:T160)</f>
        <v>0</v>
      </c>
      <c r="V160" s="173" t="s">
        <v>8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/>
    </row>
    <row r="161" spans="1:48" s="85" customFormat="1" ht="19.5" customHeight="1" x14ac:dyDescent="0.25">
      <c r="A161" s="532"/>
      <c r="B161" s="499"/>
      <c r="C161" s="422"/>
      <c r="D161" s="524"/>
      <c r="E161" s="501"/>
      <c r="F161" s="497" t="s">
        <v>39</v>
      </c>
      <c r="G161" s="739" t="s">
        <v>21</v>
      </c>
      <c r="H161" s="513" t="s">
        <v>59</v>
      </c>
      <c r="I161" s="513" t="s">
        <v>376</v>
      </c>
      <c r="J161" s="502"/>
      <c r="K161" s="502"/>
      <c r="L161" s="519"/>
      <c r="M161" s="519"/>
      <c r="N161" s="84">
        <v>0</v>
      </c>
      <c r="O161" s="84">
        <v>0</v>
      </c>
      <c r="P161" s="84">
        <v>0</v>
      </c>
      <c r="Q161" s="84">
        <v>0</v>
      </c>
      <c r="R161" s="9">
        <v>0</v>
      </c>
      <c r="S161" s="9">
        <v>0</v>
      </c>
      <c r="T161" s="9">
        <v>0</v>
      </c>
      <c r="U161" s="9">
        <f>SUM(N161:T161)</f>
        <v>0</v>
      </c>
      <c r="V161" s="205" t="s">
        <v>50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/>
    </row>
    <row r="162" spans="1:48" s="85" customFormat="1" ht="18" customHeight="1" x14ac:dyDescent="0.25">
      <c r="A162" s="532"/>
      <c r="B162" s="499"/>
      <c r="C162" s="422"/>
      <c r="D162" s="524"/>
      <c r="E162" s="501"/>
      <c r="F162" s="497"/>
      <c r="G162" s="740"/>
      <c r="H162" s="514"/>
      <c r="I162" s="514"/>
      <c r="J162" s="502"/>
      <c r="K162" s="502"/>
      <c r="L162" s="519"/>
      <c r="M162" s="519"/>
      <c r="N162" s="84">
        <v>0</v>
      </c>
      <c r="O162" s="84">
        <v>0</v>
      </c>
      <c r="P162" s="84">
        <v>0</v>
      </c>
      <c r="Q162" s="84">
        <v>0</v>
      </c>
      <c r="R162" s="9">
        <v>0</v>
      </c>
      <c r="S162" s="9">
        <v>0</v>
      </c>
      <c r="T162" s="9">
        <v>0</v>
      </c>
      <c r="U162" s="9">
        <f t="shared" ref="U162:U164" si="80">SUM(N162:T162)</f>
        <v>0</v>
      </c>
      <c r="V162" s="205" t="s">
        <v>51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/>
    </row>
    <row r="163" spans="1:48" s="85" customFormat="1" ht="17.25" customHeight="1" x14ac:dyDescent="0.25">
      <c r="A163" s="532"/>
      <c r="B163" s="499"/>
      <c r="C163" s="422"/>
      <c r="D163" s="524"/>
      <c r="E163" s="501"/>
      <c r="F163" s="497"/>
      <c r="G163" s="740"/>
      <c r="H163" s="514"/>
      <c r="I163" s="514"/>
      <c r="J163" s="502"/>
      <c r="K163" s="502"/>
      <c r="L163" s="519"/>
      <c r="M163" s="519"/>
      <c r="N163" s="87">
        <v>0</v>
      </c>
      <c r="O163" s="87">
        <v>0</v>
      </c>
      <c r="P163" s="87">
        <v>0</v>
      </c>
      <c r="Q163" s="87">
        <v>0</v>
      </c>
      <c r="R163" s="86">
        <v>0</v>
      </c>
      <c r="S163" s="86">
        <v>0</v>
      </c>
      <c r="T163" s="86">
        <v>0</v>
      </c>
      <c r="U163" s="9">
        <f t="shared" si="80"/>
        <v>0</v>
      </c>
      <c r="V163" s="205" t="s">
        <v>52</v>
      </c>
      <c r="W163" s="86">
        <v>0</v>
      </c>
      <c r="X163" s="86">
        <v>0</v>
      </c>
      <c r="Y163" s="86">
        <v>0</v>
      </c>
      <c r="Z163" s="86">
        <v>0</v>
      </c>
      <c r="AA163" s="86">
        <v>0</v>
      </c>
      <c r="AB163" s="86">
        <v>0</v>
      </c>
      <c r="AC163" s="86">
        <v>0</v>
      </c>
      <c r="AD163" s="86">
        <v>0</v>
      </c>
      <c r="AE163" s="86">
        <v>0</v>
      </c>
      <c r="AF163" s="86"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  <c r="AL163" s="86">
        <v>0</v>
      </c>
      <c r="AM163" s="86">
        <v>0</v>
      </c>
      <c r="AN163" s="86">
        <v>0</v>
      </c>
      <c r="AO163" s="86">
        <v>0</v>
      </c>
      <c r="AP163" s="86">
        <v>0</v>
      </c>
      <c r="AQ163" s="86">
        <v>0</v>
      </c>
      <c r="AR163" s="86">
        <v>0</v>
      </c>
      <c r="AS163" s="86">
        <v>0</v>
      </c>
      <c r="AT163" s="86">
        <v>0</v>
      </c>
      <c r="AU163" s="86">
        <v>0</v>
      </c>
      <c r="AV163" s="86"/>
    </row>
    <row r="164" spans="1:48" s="91" customFormat="1" ht="17.25" customHeight="1" x14ac:dyDescent="0.25">
      <c r="A164" s="533"/>
      <c r="B164" s="499"/>
      <c r="C164" s="422"/>
      <c r="D164" s="525"/>
      <c r="E164" s="501"/>
      <c r="F164" s="497"/>
      <c r="G164" s="741"/>
      <c r="H164" s="515"/>
      <c r="I164" s="515"/>
      <c r="J164" s="502"/>
      <c r="K164" s="502"/>
      <c r="L164" s="519"/>
      <c r="M164" s="519"/>
      <c r="N164" s="89">
        <f>SUM(N159:N163)</f>
        <v>0</v>
      </c>
      <c r="O164" s="89">
        <f t="shared" ref="O164:T164" si="81">SUM(O159:O163)</f>
        <v>0</v>
      </c>
      <c r="P164" s="89">
        <f t="shared" si="81"/>
        <v>0</v>
      </c>
      <c r="Q164" s="89">
        <f t="shared" si="81"/>
        <v>2.8781500000000002</v>
      </c>
      <c r="R164" s="176">
        <f t="shared" si="81"/>
        <v>0</v>
      </c>
      <c r="S164" s="176">
        <f t="shared" si="81"/>
        <v>0</v>
      </c>
      <c r="T164" s="176">
        <f t="shared" si="81"/>
        <v>0</v>
      </c>
      <c r="U164" s="177">
        <f t="shared" si="80"/>
        <v>2.8781500000000002</v>
      </c>
      <c r="V164" s="178" t="s">
        <v>11</v>
      </c>
      <c r="W164" s="176">
        <f t="shared" ref="W164:AU164" si="82">SUM(W159:W163)</f>
        <v>0</v>
      </c>
      <c r="X164" s="176">
        <f t="shared" si="82"/>
        <v>0</v>
      </c>
      <c r="Y164" s="176">
        <f t="shared" si="82"/>
        <v>0</v>
      </c>
      <c r="Z164" s="176">
        <f t="shared" si="82"/>
        <v>0</v>
      </c>
      <c r="AA164" s="176">
        <f t="shared" si="82"/>
        <v>0</v>
      </c>
      <c r="AB164" s="176">
        <f t="shared" si="82"/>
        <v>0</v>
      </c>
      <c r="AC164" s="176">
        <f t="shared" si="82"/>
        <v>0</v>
      </c>
      <c r="AD164" s="176">
        <f t="shared" si="82"/>
        <v>0</v>
      </c>
      <c r="AE164" s="176">
        <f t="shared" si="82"/>
        <v>0</v>
      </c>
      <c r="AF164" s="176">
        <f t="shared" si="82"/>
        <v>0</v>
      </c>
      <c r="AG164" s="176">
        <f t="shared" si="82"/>
        <v>0</v>
      </c>
      <c r="AH164" s="176">
        <f t="shared" si="82"/>
        <v>0</v>
      </c>
      <c r="AI164" s="176">
        <f t="shared" si="82"/>
        <v>0</v>
      </c>
      <c r="AJ164" s="176">
        <f t="shared" si="82"/>
        <v>0</v>
      </c>
      <c r="AK164" s="176">
        <f t="shared" si="82"/>
        <v>0</v>
      </c>
      <c r="AL164" s="176">
        <f t="shared" si="82"/>
        <v>0</v>
      </c>
      <c r="AM164" s="176">
        <f t="shared" si="82"/>
        <v>0</v>
      </c>
      <c r="AN164" s="176">
        <f t="shared" si="82"/>
        <v>0</v>
      </c>
      <c r="AO164" s="176">
        <f t="shared" si="82"/>
        <v>0</v>
      </c>
      <c r="AP164" s="176">
        <f t="shared" si="82"/>
        <v>0</v>
      </c>
      <c r="AQ164" s="176">
        <f t="shared" si="82"/>
        <v>0</v>
      </c>
      <c r="AR164" s="176">
        <f t="shared" si="82"/>
        <v>0</v>
      </c>
      <c r="AS164" s="176">
        <f t="shared" si="82"/>
        <v>0</v>
      </c>
      <c r="AT164" s="176">
        <f t="shared" si="82"/>
        <v>0</v>
      </c>
      <c r="AU164" s="176">
        <f t="shared" si="82"/>
        <v>0</v>
      </c>
      <c r="AV164" s="176"/>
    </row>
    <row r="165" spans="1:48" s="85" customFormat="1" ht="15.75" customHeight="1" x14ac:dyDescent="0.25">
      <c r="A165" s="721" t="s">
        <v>718</v>
      </c>
      <c r="B165" s="722"/>
      <c r="C165" s="722"/>
      <c r="D165" s="722"/>
      <c r="E165" s="722"/>
      <c r="F165" s="722"/>
      <c r="G165" s="722"/>
      <c r="H165" s="722"/>
      <c r="I165" s="722"/>
      <c r="J165" s="722"/>
      <c r="K165" s="722"/>
      <c r="L165" s="722"/>
      <c r="M165" s="722"/>
      <c r="N165" s="722"/>
      <c r="O165" s="722"/>
      <c r="P165" s="722"/>
      <c r="Q165" s="722"/>
      <c r="R165" s="722"/>
      <c r="S165" s="722"/>
      <c r="T165" s="722"/>
      <c r="U165" s="722"/>
      <c r="V165" s="722"/>
      <c r="W165" s="622"/>
      <c r="X165" s="622"/>
      <c r="Y165" s="622"/>
      <c r="Z165" s="622"/>
      <c r="AA165" s="622"/>
      <c r="AB165" s="622"/>
      <c r="AC165" s="622"/>
      <c r="AD165" s="622"/>
      <c r="AE165" s="622"/>
      <c r="AF165" s="622"/>
      <c r="AG165" s="622"/>
      <c r="AH165" s="622"/>
      <c r="AI165" s="622"/>
      <c r="AJ165" s="622"/>
      <c r="AK165" s="622"/>
      <c r="AL165" s="622"/>
      <c r="AM165" s="622"/>
      <c r="AN165" s="622"/>
      <c r="AO165" s="622"/>
      <c r="AP165" s="622"/>
      <c r="AQ165" s="622"/>
      <c r="AR165" s="622"/>
      <c r="AS165" s="622"/>
      <c r="AT165" s="622"/>
      <c r="AU165" s="622"/>
      <c r="AV165" s="623"/>
    </row>
    <row r="166" spans="1:48" ht="19.5" customHeight="1" x14ac:dyDescent="0.25">
      <c r="A166" s="418" t="s">
        <v>54</v>
      </c>
      <c r="B166" s="421" t="s">
        <v>719</v>
      </c>
      <c r="C166" s="422" t="s">
        <v>720</v>
      </c>
      <c r="D166" s="523" t="s">
        <v>660</v>
      </c>
      <c r="E166" s="501" t="s">
        <v>721</v>
      </c>
      <c r="F166" s="6" t="s">
        <v>18</v>
      </c>
      <c r="G166" s="6" t="s">
        <v>20</v>
      </c>
      <c r="H166" s="6" t="s">
        <v>59</v>
      </c>
      <c r="I166" s="6" t="s">
        <v>722</v>
      </c>
      <c r="J166" s="464">
        <v>2023</v>
      </c>
      <c r="K166" s="464">
        <v>2025</v>
      </c>
      <c r="L166" s="462">
        <v>3.738</v>
      </c>
      <c r="M166" s="519">
        <f>Q171+R171+S171+T171</f>
        <v>2.2125000000000001E-3</v>
      </c>
      <c r="N166" s="9">
        <v>0</v>
      </c>
      <c r="O166" s="9">
        <v>0</v>
      </c>
      <c r="P166" s="9">
        <v>0</v>
      </c>
      <c r="Q166" s="9">
        <v>0</v>
      </c>
      <c r="R166" s="9">
        <v>7.3750000000000009E-4</v>
      </c>
      <c r="S166" s="9">
        <v>7.3750000000000009E-4</v>
      </c>
      <c r="T166" s="9">
        <v>7.3750000000000009E-4</v>
      </c>
      <c r="U166" s="9">
        <f>SUM(N166:T166)</f>
        <v>2.2125000000000001E-3</v>
      </c>
      <c r="V166" s="7" t="s">
        <v>3</v>
      </c>
      <c r="W166" s="9">
        <v>0.73750000000000004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/>
    </row>
    <row r="167" spans="1:48" ht="19.5" customHeight="1" x14ac:dyDescent="0.25">
      <c r="A167" s="419"/>
      <c r="B167" s="421"/>
      <c r="C167" s="422"/>
      <c r="D167" s="524"/>
      <c r="E167" s="501"/>
      <c r="F167" s="24" t="s">
        <v>19</v>
      </c>
      <c r="G167" s="24" t="s">
        <v>22</v>
      </c>
      <c r="H167" s="24" t="s">
        <v>59</v>
      </c>
      <c r="I167" s="97" t="s">
        <v>676</v>
      </c>
      <c r="J167" s="464"/>
      <c r="K167" s="464"/>
      <c r="L167" s="462"/>
      <c r="M167" s="519"/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84">
        <f t="shared" ref="U167:U171" si="83">SUM(N167:T167)</f>
        <v>0</v>
      </c>
      <c r="V167" s="5" t="s">
        <v>8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/>
    </row>
    <row r="168" spans="1:48" ht="19.5" customHeight="1" x14ac:dyDescent="0.25">
      <c r="A168" s="419"/>
      <c r="B168" s="421"/>
      <c r="C168" s="422"/>
      <c r="D168" s="524"/>
      <c r="E168" s="501"/>
      <c r="F168" s="423" t="s">
        <v>39</v>
      </c>
      <c r="G168" s="730" t="s">
        <v>21</v>
      </c>
      <c r="H168" s="485" t="s">
        <v>59</v>
      </c>
      <c r="I168" s="513" t="s">
        <v>302</v>
      </c>
      <c r="J168" s="464"/>
      <c r="K168" s="464"/>
      <c r="L168" s="462"/>
      <c r="M168" s="519"/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84">
        <f>SUM(N168:T168)</f>
        <v>0</v>
      </c>
      <c r="V168" s="7" t="s">
        <v>50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/>
    </row>
    <row r="169" spans="1:48" ht="18" customHeight="1" x14ac:dyDescent="0.25">
      <c r="A169" s="419"/>
      <c r="B169" s="421"/>
      <c r="C169" s="422"/>
      <c r="D169" s="524"/>
      <c r="E169" s="501"/>
      <c r="F169" s="423"/>
      <c r="G169" s="731"/>
      <c r="H169" s="486"/>
      <c r="I169" s="514"/>
      <c r="J169" s="464"/>
      <c r="K169" s="464"/>
      <c r="L169" s="462"/>
      <c r="M169" s="519"/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84">
        <f t="shared" si="83"/>
        <v>0</v>
      </c>
      <c r="V169" s="7" t="s">
        <v>51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/>
    </row>
    <row r="170" spans="1:48" ht="17.25" customHeight="1" x14ac:dyDescent="0.25">
      <c r="A170" s="419"/>
      <c r="B170" s="421"/>
      <c r="C170" s="422"/>
      <c r="D170" s="524"/>
      <c r="E170" s="501"/>
      <c r="F170" s="423"/>
      <c r="G170" s="731"/>
      <c r="H170" s="486"/>
      <c r="I170" s="514"/>
      <c r="J170" s="464"/>
      <c r="K170" s="464"/>
      <c r="L170" s="462"/>
      <c r="M170" s="519"/>
      <c r="N170" s="86">
        <v>0</v>
      </c>
      <c r="O170" s="86">
        <v>0</v>
      </c>
      <c r="P170" s="86">
        <v>0</v>
      </c>
      <c r="Q170" s="86">
        <v>0</v>
      </c>
      <c r="R170" s="86">
        <v>0</v>
      </c>
      <c r="S170" s="86">
        <v>0</v>
      </c>
      <c r="T170" s="86">
        <v>0</v>
      </c>
      <c r="U170" s="84">
        <f t="shared" si="83"/>
        <v>0</v>
      </c>
      <c r="V170" s="7" t="s">
        <v>52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  <c r="AC170" s="86">
        <v>0</v>
      </c>
      <c r="AD170" s="86">
        <v>0</v>
      </c>
      <c r="AE170" s="86">
        <v>0</v>
      </c>
      <c r="AF170" s="86">
        <v>0</v>
      </c>
      <c r="AG170" s="86">
        <v>0</v>
      </c>
      <c r="AH170" s="86">
        <v>0</v>
      </c>
      <c r="AI170" s="86">
        <v>0</v>
      </c>
      <c r="AJ170" s="86">
        <v>0</v>
      </c>
      <c r="AK170" s="86">
        <v>0</v>
      </c>
      <c r="AL170" s="86">
        <v>0</v>
      </c>
      <c r="AM170" s="86">
        <v>0</v>
      </c>
      <c r="AN170" s="86">
        <v>0</v>
      </c>
      <c r="AO170" s="86">
        <v>0</v>
      </c>
      <c r="AP170" s="86">
        <v>0</v>
      </c>
      <c r="AQ170" s="86">
        <v>0</v>
      </c>
      <c r="AR170" s="86">
        <v>0</v>
      </c>
      <c r="AS170" s="86">
        <v>0</v>
      </c>
      <c r="AT170" s="86">
        <v>0</v>
      </c>
      <c r="AU170" s="86">
        <v>0</v>
      </c>
      <c r="AV170" s="86"/>
    </row>
    <row r="171" spans="1:48" s="96" customFormat="1" ht="17.25" customHeight="1" x14ac:dyDescent="0.25">
      <c r="A171" s="420"/>
      <c r="B171" s="421"/>
      <c r="C171" s="422"/>
      <c r="D171" s="525"/>
      <c r="E171" s="501"/>
      <c r="F171" s="423"/>
      <c r="G171" s="732"/>
      <c r="H171" s="487"/>
      <c r="I171" s="515"/>
      <c r="J171" s="464"/>
      <c r="K171" s="464"/>
      <c r="L171" s="462"/>
      <c r="M171" s="519"/>
      <c r="N171" s="89">
        <f>SUM(N166:N170)</f>
        <v>0</v>
      </c>
      <c r="O171" s="89">
        <f t="shared" ref="O171:T171" si="84">SUM(O166:O170)</f>
        <v>0</v>
      </c>
      <c r="P171" s="89">
        <f t="shared" si="84"/>
        <v>0</v>
      </c>
      <c r="Q171" s="89">
        <f t="shared" si="84"/>
        <v>0</v>
      </c>
      <c r="R171" s="176">
        <f t="shared" si="84"/>
        <v>7.3750000000000009E-4</v>
      </c>
      <c r="S171" s="176">
        <f t="shared" si="84"/>
        <v>7.3750000000000009E-4</v>
      </c>
      <c r="T171" s="176">
        <f t="shared" si="84"/>
        <v>7.3750000000000009E-4</v>
      </c>
      <c r="U171" s="177">
        <f t="shared" si="83"/>
        <v>2.2125000000000001E-3</v>
      </c>
      <c r="V171" s="178" t="s">
        <v>11</v>
      </c>
      <c r="W171" s="176">
        <f t="shared" ref="W171:AU171" si="85">SUM(W166:W170)</f>
        <v>0.73750000000000004</v>
      </c>
      <c r="X171" s="176">
        <f t="shared" si="85"/>
        <v>0</v>
      </c>
      <c r="Y171" s="176">
        <f t="shared" si="85"/>
        <v>0</v>
      </c>
      <c r="Z171" s="176">
        <f t="shared" si="85"/>
        <v>0</v>
      </c>
      <c r="AA171" s="176">
        <f t="shared" si="85"/>
        <v>0</v>
      </c>
      <c r="AB171" s="176">
        <f t="shared" si="85"/>
        <v>0</v>
      </c>
      <c r="AC171" s="176">
        <f t="shared" si="85"/>
        <v>0</v>
      </c>
      <c r="AD171" s="176">
        <f t="shared" si="85"/>
        <v>0</v>
      </c>
      <c r="AE171" s="176">
        <f t="shared" si="85"/>
        <v>0</v>
      </c>
      <c r="AF171" s="176">
        <f t="shared" si="85"/>
        <v>0</v>
      </c>
      <c r="AG171" s="176">
        <f t="shared" si="85"/>
        <v>0</v>
      </c>
      <c r="AH171" s="176">
        <f t="shared" si="85"/>
        <v>0</v>
      </c>
      <c r="AI171" s="176">
        <f t="shared" si="85"/>
        <v>0</v>
      </c>
      <c r="AJ171" s="176">
        <f t="shared" si="85"/>
        <v>0</v>
      </c>
      <c r="AK171" s="176">
        <f t="shared" si="85"/>
        <v>0</v>
      </c>
      <c r="AL171" s="176">
        <f t="shared" si="85"/>
        <v>0</v>
      </c>
      <c r="AM171" s="176">
        <f t="shared" si="85"/>
        <v>0</v>
      </c>
      <c r="AN171" s="176">
        <f t="shared" si="85"/>
        <v>0</v>
      </c>
      <c r="AO171" s="176">
        <f t="shared" si="85"/>
        <v>0</v>
      </c>
      <c r="AP171" s="176">
        <f t="shared" si="85"/>
        <v>0</v>
      </c>
      <c r="AQ171" s="176">
        <f t="shared" si="85"/>
        <v>0</v>
      </c>
      <c r="AR171" s="176">
        <f t="shared" si="85"/>
        <v>0</v>
      </c>
      <c r="AS171" s="176">
        <f t="shared" si="85"/>
        <v>0</v>
      </c>
      <c r="AT171" s="176">
        <f t="shared" si="85"/>
        <v>0</v>
      </c>
      <c r="AU171" s="176">
        <f t="shared" si="85"/>
        <v>0</v>
      </c>
      <c r="AV171" s="176"/>
    </row>
    <row r="172" spans="1:48" s="85" customFormat="1" ht="15.75" customHeight="1" x14ac:dyDescent="0.25">
      <c r="A172" s="406" t="s">
        <v>723</v>
      </c>
      <c r="B172" s="407"/>
      <c r="C172" s="407"/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622"/>
      <c r="X172" s="622"/>
      <c r="Y172" s="622"/>
      <c r="Z172" s="622"/>
      <c r="AA172" s="622"/>
      <c r="AB172" s="622"/>
      <c r="AC172" s="622"/>
      <c r="AD172" s="622"/>
      <c r="AE172" s="622"/>
      <c r="AF172" s="622"/>
      <c r="AG172" s="622"/>
      <c r="AH172" s="622"/>
      <c r="AI172" s="622"/>
      <c r="AJ172" s="622"/>
      <c r="AK172" s="622"/>
      <c r="AL172" s="622"/>
      <c r="AM172" s="622"/>
      <c r="AN172" s="622"/>
      <c r="AO172" s="622"/>
      <c r="AP172" s="622"/>
      <c r="AQ172" s="622"/>
      <c r="AR172" s="622"/>
      <c r="AS172" s="622"/>
      <c r="AT172" s="622"/>
      <c r="AU172" s="622"/>
      <c r="AV172" s="623"/>
    </row>
    <row r="173" spans="1:48" s="85" customFormat="1" ht="15.75" customHeight="1" x14ac:dyDescent="0.25">
      <c r="A173" s="721" t="s">
        <v>626</v>
      </c>
      <c r="B173" s="722"/>
      <c r="C173" s="722"/>
      <c r="D173" s="722"/>
      <c r="E173" s="722"/>
      <c r="F173" s="722"/>
      <c r="G173" s="722"/>
      <c r="H173" s="722"/>
      <c r="I173" s="722"/>
      <c r="J173" s="722"/>
      <c r="K173" s="722"/>
      <c r="L173" s="722"/>
      <c r="M173" s="722"/>
      <c r="N173" s="722"/>
      <c r="O173" s="722"/>
      <c r="P173" s="722"/>
      <c r="Q173" s="722"/>
      <c r="R173" s="722"/>
      <c r="S173" s="722"/>
      <c r="T173" s="722"/>
      <c r="U173" s="722"/>
      <c r="V173" s="722"/>
      <c r="W173" s="622"/>
      <c r="X173" s="622"/>
      <c r="Y173" s="622"/>
      <c r="Z173" s="622"/>
      <c r="AA173" s="622"/>
      <c r="AB173" s="622"/>
      <c r="AC173" s="622"/>
      <c r="AD173" s="622"/>
      <c r="AE173" s="622"/>
      <c r="AF173" s="622"/>
      <c r="AG173" s="622"/>
      <c r="AH173" s="622"/>
      <c r="AI173" s="622"/>
      <c r="AJ173" s="622"/>
      <c r="AK173" s="622"/>
      <c r="AL173" s="622"/>
      <c r="AM173" s="622"/>
      <c r="AN173" s="622"/>
      <c r="AO173" s="622"/>
      <c r="AP173" s="622"/>
      <c r="AQ173" s="622"/>
      <c r="AR173" s="622"/>
      <c r="AS173" s="622"/>
      <c r="AT173" s="622"/>
      <c r="AU173" s="622"/>
      <c r="AV173" s="623"/>
    </row>
    <row r="174" spans="1:48" ht="19.5" customHeight="1" x14ac:dyDescent="0.25">
      <c r="A174" s="418" t="s">
        <v>53</v>
      </c>
      <c r="B174" s="421" t="s">
        <v>724</v>
      </c>
      <c r="C174" s="422" t="s">
        <v>725</v>
      </c>
      <c r="D174" s="561" t="s">
        <v>660</v>
      </c>
      <c r="E174" s="733" t="s">
        <v>726</v>
      </c>
      <c r="F174" s="6" t="s">
        <v>18</v>
      </c>
      <c r="G174" s="6" t="s">
        <v>20</v>
      </c>
      <c r="H174" s="6" t="s">
        <v>59</v>
      </c>
      <c r="I174" s="6" t="s">
        <v>377</v>
      </c>
      <c r="J174" s="464">
        <v>2019</v>
      </c>
      <c r="K174" s="464">
        <v>2021</v>
      </c>
      <c r="L174" s="462">
        <v>6.6959999999999997</v>
      </c>
      <c r="M174" s="519">
        <f>Q179+R179+S179+T179</f>
        <v>0</v>
      </c>
      <c r="N174" s="9">
        <v>0</v>
      </c>
      <c r="O174" s="9">
        <v>2.0819299999999998</v>
      </c>
      <c r="P174" s="9">
        <v>4.6148599999999993</v>
      </c>
      <c r="Q174" s="9">
        <v>0</v>
      </c>
      <c r="R174" s="9">
        <v>0</v>
      </c>
      <c r="S174" s="9">
        <v>0</v>
      </c>
      <c r="T174" s="9">
        <v>0</v>
      </c>
      <c r="U174" s="9">
        <f>SUM(N174:T174)</f>
        <v>6.6967899999999991</v>
      </c>
      <c r="V174" s="205" t="s">
        <v>3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/>
    </row>
    <row r="175" spans="1:48" ht="19.5" customHeight="1" x14ac:dyDescent="0.25">
      <c r="A175" s="419"/>
      <c r="B175" s="421"/>
      <c r="C175" s="422"/>
      <c r="D175" s="562"/>
      <c r="E175" s="733"/>
      <c r="F175" s="24" t="s">
        <v>19</v>
      </c>
      <c r="G175" s="24" t="s">
        <v>22</v>
      </c>
      <c r="H175" s="24" t="s">
        <v>59</v>
      </c>
      <c r="I175" s="24" t="s">
        <v>727</v>
      </c>
      <c r="J175" s="464"/>
      <c r="K175" s="464"/>
      <c r="L175" s="462"/>
      <c r="M175" s="519"/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f t="shared" ref="U175" si="86">SUM(N175:T175)</f>
        <v>0</v>
      </c>
      <c r="V175" s="173" t="s">
        <v>8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/>
    </row>
    <row r="176" spans="1:48" ht="19.5" customHeight="1" x14ac:dyDescent="0.25">
      <c r="A176" s="419"/>
      <c r="B176" s="421"/>
      <c r="C176" s="422"/>
      <c r="D176" s="562"/>
      <c r="E176" s="733"/>
      <c r="F176" s="423" t="s">
        <v>39</v>
      </c>
      <c r="G176" s="730" t="s">
        <v>21</v>
      </c>
      <c r="H176" s="485" t="s">
        <v>59</v>
      </c>
      <c r="I176" s="485" t="s">
        <v>676</v>
      </c>
      <c r="J176" s="464"/>
      <c r="K176" s="464"/>
      <c r="L176" s="462"/>
      <c r="M176" s="519"/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f>SUM(N176:T176)</f>
        <v>0</v>
      </c>
      <c r="V176" s="205" t="s">
        <v>50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/>
    </row>
    <row r="177" spans="1:48" ht="18" customHeight="1" x14ac:dyDescent="0.25">
      <c r="A177" s="419"/>
      <c r="B177" s="421"/>
      <c r="C177" s="422"/>
      <c r="D177" s="562"/>
      <c r="E177" s="733"/>
      <c r="F177" s="423"/>
      <c r="G177" s="731"/>
      <c r="H177" s="486"/>
      <c r="I177" s="486"/>
      <c r="J177" s="464"/>
      <c r="K177" s="464"/>
      <c r="L177" s="462"/>
      <c r="M177" s="519"/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f t="shared" ref="U177:U179" si="87">SUM(N177:T177)</f>
        <v>0</v>
      </c>
      <c r="V177" s="205" t="s">
        <v>51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/>
    </row>
    <row r="178" spans="1:48" ht="17.25" customHeight="1" x14ac:dyDescent="0.25">
      <c r="A178" s="419"/>
      <c r="B178" s="421"/>
      <c r="C178" s="422"/>
      <c r="D178" s="562"/>
      <c r="E178" s="733"/>
      <c r="F178" s="423"/>
      <c r="G178" s="731"/>
      <c r="H178" s="486"/>
      <c r="I178" s="486"/>
      <c r="J178" s="464"/>
      <c r="K178" s="464"/>
      <c r="L178" s="462"/>
      <c r="M178" s="519"/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9">
        <f t="shared" si="87"/>
        <v>0</v>
      </c>
      <c r="V178" s="205" t="s">
        <v>52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  <c r="AC178" s="86">
        <v>0</v>
      </c>
      <c r="AD178" s="86">
        <v>0</v>
      </c>
      <c r="AE178" s="86">
        <v>0</v>
      </c>
      <c r="AF178" s="86">
        <v>0</v>
      </c>
      <c r="AG178" s="86">
        <v>0</v>
      </c>
      <c r="AH178" s="86">
        <v>0</v>
      </c>
      <c r="AI178" s="86">
        <v>0</v>
      </c>
      <c r="AJ178" s="86">
        <v>0</v>
      </c>
      <c r="AK178" s="86">
        <v>0</v>
      </c>
      <c r="AL178" s="86">
        <v>0</v>
      </c>
      <c r="AM178" s="86">
        <v>0</v>
      </c>
      <c r="AN178" s="86">
        <v>0</v>
      </c>
      <c r="AO178" s="86">
        <v>0</v>
      </c>
      <c r="AP178" s="86">
        <v>0</v>
      </c>
      <c r="AQ178" s="86">
        <v>0</v>
      </c>
      <c r="AR178" s="86">
        <v>0</v>
      </c>
      <c r="AS178" s="86">
        <v>0</v>
      </c>
      <c r="AT178" s="86">
        <v>0</v>
      </c>
      <c r="AU178" s="86">
        <v>0</v>
      </c>
      <c r="AV178" s="86"/>
    </row>
    <row r="179" spans="1:48" s="96" customFormat="1" ht="19.5" customHeight="1" x14ac:dyDescent="0.25">
      <c r="A179" s="419"/>
      <c r="B179" s="421"/>
      <c r="C179" s="422"/>
      <c r="D179" s="563"/>
      <c r="E179" s="733"/>
      <c r="F179" s="423"/>
      <c r="G179" s="732"/>
      <c r="H179" s="487"/>
      <c r="I179" s="487"/>
      <c r="J179" s="464"/>
      <c r="K179" s="464"/>
      <c r="L179" s="462"/>
      <c r="M179" s="519"/>
      <c r="N179" s="88">
        <f>SUM(N174:N178)</f>
        <v>0</v>
      </c>
      <c r="O179" s="88">
        <f t="shared" ref="O179:T179" si="88">SUM(O174:O178)</f>
        <v>2.0819299999999998</v>
      </c>
      <c r="P179" s="88">
        <f t="shared" si="88"/>
        <v>4.6148599999999993</v>
      </c>
      <c r="Q179" s="88">
        <f t="shared" si="88"/>
        <v>0</v>
      </c>
      <c r="R179" s="176">
        <f t="shared" si="88"/>
        <v>0</v>
      </c>
      <c r="S179" s="176">
        <f t="shared" si="88"/>
        <v>0</v>
      </c>
      <c r="T179" s="176">
        <f t="shared" si="88"/>
        <v>0</v>
      </c>
      <c r="U179" s="177">
        <f t="shared" si="87"/>
        <v>6.6967899999999991</v>
      </c>
      <c r="V179" s="178" t="s">
        <v>11</v>
      </c>
      <c r="W179" s="176">
        <f t="shared" ref="W179:AU179" si="89">SUM(W174:W178)</f>
        <v>0</v>
      </c>
      <c r="X179" s="176">
        <f t="shared" si="89"/>
        <v>0</v>
      </c>
      <c r="Y179" s="176">
        <f t="shared" si="89"/>
        <v>0</v>
      </c>
      <c r="Z179" s="176">
        <f t="shared" si="89"/>
        <v>0</v>
      </c>
      <c r="AA179" s="176">
        <f t="shared" si="89"/>
        <v>0</v>
      </c>
      <c r="AB179" s="176">
        <f t="shared" si="89"/>
        <v>0</v>
      </c>
      <c r="AC179" s="176">
        <f t="shared" si="89"/>
        <v>0</v>
      </c>
      <c r="AD179" s="176">
        <f t="shared" si="89"/>
        <v>0</v>
      </c>
      <c r="AE179" s="176">
        <f t="shared" si="89"/>
        <v>0</v>
      </c>
      <c r="AF179" s="176">
        <f t="shared" si="89"/>
        <v>0</v>
      </c>
      <c r="AG179" s="176">
        <f t="shared" si="89"/>
        <v>0</v>
      </c>
      <c r="AH179" s="176">
        <f t="shared" si="89"/>
        <v>0</v>
      </c>
      <c r="AI179" s="176">
        <f t="shared" si="89"/>
        <v>0</v>
      </c>
      <c r="AJ179" s="176">
        <f t="shared" si="89"/>
        <v>0</v>
      </c>
      <c r="AK179" s="176">
        <f t="shared" si="89"/>
        <v>0</v>
      </c>
      <c r="AL179" s="176">
        <f t="shared" si="89"/>
        <v>0</v>
      </c>
      <c r="AM179" s="176">
        <f t="shared" si="89"/>
        <v>0</v>
      </c>
      <c r="AN179" s="176">
        <f t="shared" si="89"/>
        <v>0</v>
      </c>
      <c r="AO179" s="176">
        <f t="shared" si="89"/>
        <v>0</v>
      </c>
      <c r="AP179" s="176">
        <f t="shared" si="89"/>
        <v>0</v>
      </c>
      <c r="AQ179" s="176">
        <f t="shared" si="89"/>
        <v>0</v>
      </c>
      <c r="AR179" s="176">
        <f t="shared" si="89"/>
        <v>0</v>
      </c>
      <c r="AS179" s="176">
        <f t="shared" si="89"/>
        <v>0</v>
      </c>
      <c r="AT179" s="176">
        <f t="shared" si="89"/>
        <v>0</v>
      </c>
      <c r="AU179" s="176">
        <f t="shared" si="89"/>
        <v>0</v>
      </c>
      <c r="AV179" s="176"/>
    </row>
    <row r="180" spans="1:48" ht="19.5" customHeight="1" x14ac:dyDescent="0.25">
      <c r="A180" s="419"/>
      <c r="B180" s="421" t="s">
        <v>728</v>
      </c>
      <c r="C180" s="422" t="s">
        <v>729</v>
      </c>
      <c r="D180" s="561" t="s">
        <v>660</v>
      </c>
      <c r="E180" s="733" t="s">
        <v>730</v>
      </c>
      <c r="F180" s="6" t="s">
        <v>18</v>
      </c>
      <c r="G180" s="6" t="s">
        <v>20</v>
      </c>
      <c r="H180" s="6" t="s">
        <v>59</v>
      </c>
      <c r="I180" s="6" t="s">
        <v>58</v>
      </c>
      <c r="J180" s="464">
        <v>2022</v>
      </c>
      <c r="K180" s="464">
        <v>2023</v>
      </c>
      <c r="L180" s="462">
        <v>0.81299999999999994</v>
      </c>
      <c r="M180" s="519">
        <f>Q186+R186+S186+T186</f>
        <v>0.81345199999999995</v>
      </c>
      <c r="N180" s="9">
        <v>0</v>
      </c>
      <c r="O180" s="9">
        <v>0</v>
      </c>
      <c r="P180" s="9">
        <v>0</v>
      </c>
      <c r="Q180" s="9">
        <v>2.702E-3</v>
      </c>
      <c r="R180" s="9">
        <v>0.81074999999999997</v>
      </c>
      <c r="S180" s="9">
        <v>0</v>
      </c>
      <c r="T180" s="9">
        <v>0</v>
      </c>
      <c r="U180" s="9">
        <f>SUM(N180:T180)</f>
        <v>0.81345199999999995</v>
      </c>
      <c r="V180" s="7" t="s">
        <v>3</v>
      </c>
      <c r="W180" s="9">
        <v>810.75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f>AG181</f>
        <v>7.452</v>
      </c>
      <c r="AH180" s="9">
        <f t="shared" ref="AH180:AI180" si="90">AH181</f>
        <v>0</v>
      </c>
      <c r="AI180" s="9">
        <f t="shared" si="90"/>
        <v>7.452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/>
    </row>
    <row r="181" spans="1:48" s="276" customFormat="1" ht="19.5" hidden="1" customHeight="1" x14ac:dyDescent="0.2">
      <c r="A181" s="419"/>
      <c r="B181" s="421"/>
      <c r="C181" s="422"/>
      <c r="D181" s="562"/>
      <c r="E181" s="733"/>
      <c r="F181" s="287"/>
      <c r="G181" s="287"/>
      <c r="H181" s="287"/>
      <c r="I181" s="287"/>
      <c r="J181" s="464"/>
      <c r="K181" s="464"/>
      <c r="L181" s="462"/>
      <c r="M181" s="519"/>
      <c r="N181" s="278"/>
      <c r="O181" s="278"/>
      <c r="P181" s="278"/>
      <c r="Q181" s="278"/>
      <c r="R181" s="278"/>
      <c r="S181" s="278"/>
      <c r="T181" s="278"/>
      <c r="U181" s="278"/>
      <c r="V181" s="280" t="s">
        <v>1046</v>
      </c>
      <c r="W181" s="278"/>
      <c r="X181" s="278">
        <f>AB181</f>
        <v>7.452</v>
      </c>
      <c r="Y181" s="278"/>
      <c r="Z181" s="278"/>
      <c r="AA181" s="278"/>
      <c r="AB181" s="278">
        <v>7.452</v>
      </c>
      <c r="AC181" s="278"/>
      <c r="AD181" s="278"/>
      <c r="AE181" s="278"/>
      <c r="AF181" s="278"/>
      <c r="AG181" s="278">
        <f>AI181</f>
        <v>7.452</v>
      </c>
      <c r="AH181" s="278"/>
      <c r="AI181" s="278">
        <v>7.452</v>
      </c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</row>
    <row r="182" spans="1:48" ht="19.5" customHeight="1" x14ac:dyDescent="0.25">
      <c r="A182" s="419"/>
      <c r="B182" s="421"/>
      <c r="C182" s="422"/>
      <c r="D182" s="562"/>
      <c r="E182" s="733"/>
      <c r="F182" s="24" t="s">
        <v>19</v>
      </c>
      <c r="G182" s="24" t="s">
        <v>22</v>
      </c>
      <c r="H182" s="24" t="s">
        <v>59</v>
      </c>
      <c r="I182" s="24" t="s">
        <v>316</v>
      </c>
      <c r="J182" s="464"/>
      <c r="K182" s="464"/>
      <c r="L182" s="462"/>
      <c r="M182" s="519"/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f t="shared" ref="U182:U186" si="91">SUM(N182:T182)</f>
        <v>0</v>
      </c>
      <c r="V182" s="5" t="s">
        <v>8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/>
    </row>
    <row r="183" spans="1:48" ht="19.5" customHeight="1" x14ac:dyDescent="0.25">
      <c r="A183" s="419"/>
      <c r="B183" s="421"/>
      <c r="C183" s="422"/>
      <c r="D183" s="562"/>
      <c r="E183" s="733"/>
      <c r="F183" s="423" t="s">
        <v>39</v>
      </c>
      <c r="G183" s="730" t="s">
        <v>21</v>
      </c>
      <c r="H183" s="485" t="s">
        <v>59</v>
      </c>
      <c r="I183" s="485" t="s">
        <v>302</v>
      </c>
      <c r="J183" s="464"/>
      <c r="K183" s="464"/>
      <c r="L183" s="462"/>
      <c r="M183" s="519"/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f>SUM(N183:T183)</f>
        <v>0</v>
      </c>
      <c r="V183" s="7" t="s">
        <v>50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/>
    </row>
    <row r="184" spans="1:48" ht="18" customHeight="1" x14ac:dyDescent="0.25">
      <c r="A184" s="419"/>
      <c r="B184" s="421"/>
      <c r="C184" s="422"/>
      <c r="D184" s="562"/>
      <c r="E184" s="733"/>
      <c r="F184" s="423"/>
      <c r="G184" s="731"/>
      <c r="H184" s="486"/>
      <c r="I184" s="486"/>
      <c r="J184" s="464"/>
      <c r="K184" s="464"/>
      <c r="L184" s="462"/>
      <c r="M184" s="519"/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f t="shared" si="91"/>
        <v>0</v>
      </c>
      <c r="V184" s="7" t="s">
        <v>51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/>
    </row>
    <row r="185" spans="1:48" ht="17.25" customHeight="1" x14ac:dyDescent="0.25">
      <c r="A185" s="419"/>
      <c r="B185" s="421"/>
      <c r="C185" s="422"/>
      <c r="D185" s="562"/>
      <c r="E185" s="733"/>
      <c r="F185" s="423"/>
      <c r="G185" s="731"/>
      <c r="H185" s="486"/>
      <c r="I185" s="486"/>
      <c r="J185" s="464"/>
      <c r="K185" s="464"/>
      <c r="L185" s="462"/>
      <c r="M185" s="519"/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  <c r="T185" s="86">
        <v>0</v>
      </c>
      <c r="U185" s="9">
        <f t="shared" si="91"/>
        <v>0</v>
      </c>
      <c r="V185" s="7" t="s">
        <v>52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  <c r="AC185" s="86">
        <v>0</v>
      </c>
      <c r="AD185" s="86">
        <v>0</v>
      </c>
      <c r="AE185" s="86">
        <v>0</v>
      </c>
      <c r="AF185" s="86">
        <v>0</v>
      </c>
      <c r="AG185" s="86">
        <v>0</v>
      </c>
      <c r="AH185" s="86">
        <v>0</v>
      </c>
      <c r="AI185" s="86">
        <v>0</v>
      </c>
      <c r="AJ185" s="86">
        <v>0</v>
      </c>
      <c r="AK185" s="86">
        <v>0</v>
      </c>
      <c r="AL185" s="86">
        <v>0</v>
      </c>
      <c r="AM185" s="86">
        <v>0</v>
      </c>
      <c r="AN185" s="86">
        <v>0</v>
      </c>
      <c r="AO185" s="86">
        <v>0</v>
      </c>
      <c r="AP185" s="86">
        <v>0</v>
      </c>
      <c r="AQ185" s="86">
        <v>0</v>
      </c>
      <c r="AR185" s="86">
        <v>0</v>
      </c>
      <c r="AS185" s="86">
        <v>0</v>
      </c>
      <c r="AT185" s="86">
        <v>0</v>
      </c>
      <c r="AU185" s="86">
        <v>0</v>
      </c>
      <c r="AV185" s="86"/>
    </row>
    <row r="186" spans="1:48" s="96" customFormat="1" ht="19.5" customHeight="1" x14ac:dyDescent="0.25">
      <c r="A186" s="419"/>
      <c r="B186" s="421"/>
      <c r="C186" s="422"/>
      <c r="D186" s="563"/>
      <c r="E186" s="733"/>
      <c r="F186" s="423"/>
      <c r="G186" s="732"/>
      <c r="H186" s="487"/>
      <c r="I186" s="487"/>
      <c r="J186" s="464"/>
      <c r="K186" s="464"/>
      <c r="L186" s="462"/>
      <c r="M186" s="519"/>
      <c r="N186" s="88">
        <f>SUM(N180:N185)</f>
        <v>0</v>
      </c>
      <c r="O186" s="88">
        <f t="shared" ref="O186:T186" si="92">SUM(O180:O185)</f>
        <v>0</v>
      </c>
      <c r="P186" s="88">
        <f t="shared" si="92"/>
        <v>0</v>
      </c>
      <c r="Q186" s="88">
        <f t="shared" si="92"/>
        <v>2.702E-3</v>
      </c>
      <c r="R186" s="176">
        <f t="shared" si="92"/>
        <v>0.81074999999999997</v>
      </c>
      <c r="S186" s="176">
        <f t="shared" si="92"/>
        <v>0</v>
      </c>
      <c r="T186" s="176">
        <f t="shared" si="92"/>
        <v>0</v>
      </c>
      <c r="U186" s="177">
        <f t="shared" si="91"/>
        <v>0.81345199999999995</v>
      </c>
      <c r="V186" s="178" t="s">
        <v>11</v>
      </c>
      <c r="W186" s="176">
        <f t="shared" ref="W186:AU186" si="93">SUM(W180:W185)</f>
        <v>810.75</v>
      </c>
      <c r="X186" s="176">
        <f t="shared" ref="X186:AF186" si="94">X180</f>
        <v>0</v>
      </c>
      <c r="Y186" s="176">
        <f t="shared" si="94"/>
        <v>0</v>
      </c>
      <c r="Z186" s="176">
        <f t="shared" si="94"/>
        <v>0</v>
      </c>
      <c r="AA186" s="176">
        <f t="shared" si="94"/>
        <v>0</v>
      </c>
      <c r="AB186" s="176">
        <f t="shared" si="94"/>
        <v>0</v>
      </c>
      <c r="AC186" s="176">
        <f t="shared" si="94"/>
        <v>0</v>
      </c>
      <c r="AD186" s="176">
        <f t="shared" si="94"/>
        <v>0</v>
      </c>
      <c r="AE186" s="176">
        <f t="shared" si="94"/>
        <v>0</v>
      </c>
      <c r="AF186" s="176">
        <f t="shared" si="94"/>
        <v>0</v>
      </c>
      <c r="AG186" s="176">
        <f>AG180</f>
        <v>7.452</v>
      </c>
      <c r="AH186" s="176">
        <f t="shared" ref="AH186:AR186" si="95">AH180</f>
        <v>0</v>
      </c>
      <c r="AI186" s="176">
        <f t="shared" si="95"/>
        <v>7.452</v>
      </c>
      <c r="AJ186" s="176">
        <f t="shared" si="95"/>
        <v>0</v>
      </c>
      <c r="AK186" s="176">
        <f t="shared" si="95"/>
        <v>0</v>
      </c>
      <c r="AL186" s="176">
        <f t="shared" si="95"/>
        <v>0</v>
      </c>
      <c r="AM186" s="176">
        <f t="shared" si="95"/>
        <v>0</v>
      </c>
      <c r="AN186" s="176">
        <f t="shared" si="95"/>
        <v>0</v>
      </c>
      <c r="AO186" s="176">
        <f t="shared" si="95"/>
        <v>0</v>
      </c>
      <c r="AP186" s="176">
        <f t="shared" si="95"/>
        <v>0</v>
      </c>
      <c r="AQ186" s="176">
        <f t="shared" si="95"/>
        <v>0</v>
      </c>
      <c r="AR186" s="176">
        <f t="shared" si="95"/>
        <v>0</v>
      </c>
      <c r="AS186" s="176">
        <f t="shared" si="93"/>
        <v>0</v>
      </c>
      <c r="AT186" s="176">
        <f t="shared" si="93"/>
        <v>0</v>
      </c>
      <c r="AU186" s="176">
        <f t="shared" si="93"/>
        <v>0</v>
      </c>
      <c r="AV186" s="176"/>
    </row>
    <row r="187" spans="1:48" ht="19.5" customHeight="1" x14ac:dyDescent="0.25">
      <c r="A187" s="419"/>
      <c r="B187" s="421" t="s">
        <v>731</v>
      </c>
      <c r="C187" s="422" t="s">
        <v>732</v>
      </c>
      <c r="D187" s="561" t="s">
        <v>660</v>
      </c>
      <c r="E187" s="733" t="s">
        <v>733</v>
      </c>
      <c r="F187" s="6" t="s">
        <v>18</v>
      </c>
      <c r="G187" s="6" t="s">
        <v>20</v>
      </c>
      <c r="H187" s="6" t="s">
        <v>59</v>
      </c>
      <c r="I187" s="6" t="s">
        <v>722</v>
      </c>
      <c r="J187" s="464">
        <v>2023</v>
      </c>
      <c r="K187" s="464">
        <v>2023</v>
      </c>
      <c r="L187" s="462">
        <v>2.899</v>
      </c>
      <c r="M187" s="519">
        <f>Q192+R192+S192+T192</f>
        <v>2.8993000000000002</v>
      </c>
      <c r="N187" s="9">
        <v>0</v>
      </c>
      <c r="O187" s="9">
        <v>0</v>
      </c>
      <c r="P187" s="9">
        <v>0</v>
      </c>
      <c r="Q187" s="9">
        <v>0</v>
      </c>
      <c r="R187" s="9">
        <v>2.8993000000000002</v>
      </c>
      <c r="S187" s="9">
        <v>0</v>
      </c>
      <c r="T187" s="9">
        <v>0</v>
      </c>
      <c r="U187" s="9">
        <f>SUM(N187:T187)</f>
        <v>2.8993000000000002</v>
      </c>
      <c r="V187" s="7" t="s">
        <v>3</v>
      </c>
      <c r="W187" s="9">
        <v>2899.3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/>
    </row>
    <row r="188" spans="1:48" ht="19.5" customHeight="1" x14ac:dyDescent="0.25">
      <c r="A188" s="419"/>
      <c r="B188" s="421"/>
      <c r="C188" s="422"/>
      <c r="D188" s="562"/>
      <c r="E188" s="733"/>
      <c r="F188" s="24" t="s">
        <v>19</v>
      </c>
      <c r="G188" s="24" t="s">
        <v>22</v>
      </c>
      <c r="H188" s="24" t="s">
        <v>59</v>
      </c>
      <c r="I188" s="24" t="s">
        <v>734</v>
      </c>
      <c r="J188" s="464"/>
      <c r="K188" s="464"/>
      <c r="L188" s="462"/>
      <c r="M188" s="519"/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f t="shared" ref="U188:U192" si="96">SUM(N188:T188)</f>
        <v>0</v>
      </c>
      <c r="V188" s="5" t="s">
        <v>8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/>
    </row>
    <row r="189" spans="1:48" ht="19.5" customHeight="1" x14ac:dyDescent="0.25">
      <c r="A189" s="419"/>
      <c r="B189" s="421"/>
      <c r="C189" s="422"/>
      <c r="D189" s="562"/>
      <c r="E189" s="733"/>
      <c r="F189" s="423" t="s">
        <v>39</v>
      </c>
      <c r="G189" s="730" t="s">
        <v>21</v>
      </c>
      <c r="H189" s="485" t="s">
        <v>59</v>
      </c>
      <c r="I189" s="485" t="s">
        <v>305</v>
      </c>
      <c r="J189" s="464"/>
      <c r="K189" s="464"/>
      <c r="L189" s="462"/>
      <c r="M189" s="519"/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f>SUM(N189:T189)</f>
        <v>0</v>
      </c>
      <c r="V189" s="7" t="s">
        <v>50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/>
    </row>
    <row r="190" spans="1:48" ht="18" customHeight="1" x14ac:dyDescent="0.25">
      <c r="A190" s="419"/>
      <c r="B190" s="421"/>
      <c r="C190" s="422"/>
      <c r="D190" s="562"/>
      <c r="E190" s="733"/>
      <c r="F190" s="423"/>
      <c r="G190" s="731"/>
      <c r="H190" s="486"/>
      <c r="I190" s="486"/>
      <c r="J190" s="464"/>
      <c r="K190" s="464"/>
      <c r="L190" s="462"/>
      <c r="M190" s="519"/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f t="shared" si="96"/>
        <v>0</v>
      </c>
      <c r="V190" s="7" t="s">
        <v>51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/>
    </row>
    <row r="191" spans="1:48" ht="17.25" customHeight="1" x14ac:dyDescent="0.25">
      <c r="A191" s="419"/>
      <c r="B191" s="421"/>
      <c r="C191" s="422"/>
      <c r="D191" s="562"/>
      <c r="E191" s="733"/>
      <c r="F191" s="423"/>
      <c r="G191" s="731"/>
      <c r="H191" s="486"/>
      <c r="I191" s="486"/>
      <c r="J191" s="464"/>
      <c r="K191" s="464"/>
      <c r="L191" s="462"/>
      <c r="M191" s="519"/>
      <c r="N191" s="86">
        <v>0</v>
      </c>
      <c r="O191" s="86">
        <v>0</v>
      </c>
      <c r="P191" s="86">
        <v>0</v>
      </c>
      <c r="Q191" s="86">
        <v>0</v>
      </c>
      <c r="R191" s="86">
        <v>0</v>
      </c>
      <c r="S191" s="86">
        <v>0</v>
      </c>
      <c r="T191" s="86">
        <v>0</v>
      </c>
      <c r="U191" s="9">
        <f t="shared" si="96"/>
        <v>0</v>
      </c>
      <c r="V191" s="7" t="s">
        <v>52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  <c r="AC191" s="86">
        <v>0</v>
      </c>
      <c r="AD191" s="86">
        <v>0</v>
      </c>
      <c r="AE191" s="86">
        <v>0</v>
      </c>
      <c r="AF191" s="86">
        <v>0</v>
      </c>
      <c r="AG191" s="86">
        <v>0</v>
      </c>
      <c r="AH191" s="86">
        <v>0</v>
      </c>
      <c r="AI191" s="86">
        <v>0</v>
      </c>
      <c r="AJ191" s="86">
        <v>0</v>
      </c>
      <c r="AK191" s="86">
        <v>0</v>
      </c>
      <c r="AL191" s="86">
        <v>0</v>
      </c>
      <c r="AM191" s="86">
        <v>0</v>
      </c>
      <c r="AN191" s="86">
        <v>0</v>
      </c>
      <c r="AO191" s="86">
        <v>0</v>
      </c>
      <c r="AP191" s="86">
        <v>0</v>
      </c>
      <c r="AQ191" s="86">
        <v>0</v>
      </c>
      <c r="AR191" s="86">
        <v>0</v>
      </c>
      <c r="AS191" s="86">
        <v>0</v>
      </c>
      <c r="AT191" s="86">
        <v>0</v>
      </c>
      <c r="AU191" s="86">
        <v>0</v>
      </c>
      <c r="AV191" s="86"/>
    </row>
    <row r="192" spans="1:48" s="96" customFormat="1" ht="19.5" customHeight="1" x14ac:dyDescent="0.25">
      <c r="A192" s="419"/>
      <c r="B192" s="421"/>
      <c r="C192" s="422"/>
      <c r="D192" s="563"/>
      <c r="E192" s="733"/>
      <c r="F192" s="423"/>
      <c r="G192" s="732"/>
      <c r="H192" s="487"/>
      <c r="I192" s="487"/>
      <c r="J192" s="464"/>
      <c r="K192" s="464"/>
      <c r="L192" s="462"/>
      <c r="M192" s="519"/>
      <c r="N192" s="88">
        <f>SUM(N187:N191)</f>
        <v>0</v>
      </c>
      <c r="O192" s="88">
        <f t="shared" ref="O192:T192" si="97">SUM(O187:O191)</f>
        <v>0</v>
      </c>
      <c r="P192" s="88">
        <f t="shared" si="97"/>
        <v>0</v>
      </c>
      <c r="Q192" s="88">
        <f t="shared" si="97"/>
        <v>0</v>
      </c>
      <c r="R192" s="176">
        <f t="shared" si="97"/>
        <v>2.8993000000000002</v>
      </c>
      <c r="S192" s="176">
        <f t="shared" si="97"/>
        <v>0</v>
      </c>
      <c r="T192" s="176">
        <f t="shared" si="97"/>
        <v>0</v>
      </c>
      <c r="U192" s="177">
        <f t="shared" si="96"/>
        <v>2.8993000000000002</v>
      </c>
      <c r="V192" s="178" t="s">
        <v>11</v>
      </c>
      <c r="W192" s="176">
        <f t="shared" ref="W192:AU192" si="98">SUM(W187:W191)</f>
        <v>2899.3</v>
      </c>
      <c r="X192" s="176">
        <f t="shared" si="98"/>
        <v>0</v>
      </c>
      <c r="Y192" s="176">
        <f t="shared" si="98"/>
        <v>0</v>
      </c>
      <c r="Z192" s="176">
        <f t="shared" si="98"/>
        <v>0</v>
      </c>
      <c r="AA192" s="176">
        <f t="shared" si="98"/>
        <v>0</v>
      </c>
      <c r="AB192" s="176">
        <f t="shared" si="98"/>
        <v>0</v>
      </c>
      <c r="AC192" s="176">
        <f t="shared" si="98"/>
        <v>0</v>
      </c>
      <c r="AD192" s="176">
        <f t="shared" si="98"/>
        <v>0</v>
      </c>
      <c r="AE192" s="176">
        <f t="shared" si="98"/>
        <v>0</v>
      </c>
      <c r="AF192" s="176">
        <f t="shared" si="98"/>
        <v>0</v>
      </c>
      <c r="AG192" s="176">
        <f t="shared" si="98"/>
        <v>0</v>
      </c>
      <c r="AH192" s="176">
        <f t="shared" si="98"/>
        <v>0</v>
      </c>
      <c r="AI192" s="176">
        <f t="shared" si="98"/>
        <v>0</v>
      </c>
      <c r="AJ192" s="176">
        <f t="shared" si="98"/>
        <v>0</v>
      </c>
      <c r="AK192" s="176">
        <f t="shared" si="98"/>
        <v>0</v>
      </c>
      <c r="AL192" s="176">
        <f t="shared" si="98"/>
        <v>0</v>
      </c>
      <c r="AM192" s="176">
        <f t="shared" si="98"/>
        <v>0</v>
      </c>
      <c r="AN192" s="176">
        <f t="shared" si="98"/>
        <v>0</v>
      </c>
      <c r="AO192" s="176">
        <f t="shared" si="98"/>
        <v>0</v>
      </c>
      <c r="AP192" s="176">
        <f t="shared" si="98"/>
        <v>0</v>
      </c>
      <c r="AQ192" s="176">
        <f t="shared" si="98"/>
        <v>0</v>
      </c>
      <c r="AR192" s="176">
        <f t="shared" si="98"/>
        <v>0</v>
      </c>
      <c r="AS192" s="176">
        <f t="shared" si="98"/>
        <v>0</v>
      </c>
      <c r="AT192" s="176">
        <f t="shared" si="98"/>
        <v>0</v>
      </c>
      <c r="AU192" s="176">
        <f t="shared" si="98"/>
        <v>0</v>
      </c>
      <c r="AV192" s="176"/>
    </row>
    <row r="193" spans="1:48" ht="19.5" customHeight="1" x14ac:dyDescent="0.25">
      <c r="A193" s="419"/>
      <c r="B193" s="421" t="s">
        <v>735</v>
      </c>
      <c r="C193" s="422" t="s">
        <v>736</v>
      </c>
      <c r="D193" s="561" t="s">
        <v>660</v>
      </c>
      <c r="E193" s="564" t="s">
        <v>737</v>
      </c>
      <c r="F193" s="6" t="s">
        <v>18</v>
      </c>
      <c r="G193" s="6" t="s">
        <v>20</v>
      </c>
      <c r="H193" s="6" t="s">
        <v>59</v>
      </c>
      <c r="I193" s="6" t="s">
        <v>58</v>
      </c>
      <c r="J193" s="464">
        <v>2023</v>
      </c>
      <c r="K193" s="464">
        <v>2023</v>
      </c>
      <c r="L193" s="462">
        <v>7.5</v>
      </c>
      <c r="M193" s="519">
        <f>Q198+R198+S198+T198</f>
        <v>7.5</v>
      </c>
      <c r="N193" s="9">
        <v>0</v>
      </c>
      <c r="O193" s="9">
        <v>0</v>
      </c>
      <c r="P193" s="9">
        <v>0</v>
      </c>
      <c r="Q193" s="9">
        <v>0</v>
      </c>
      <c r="R193" s="9">
        <v>7.5</v>
      </c>
      <c r="S193" s="9">
        <v>0</v>
      </c>
      <c r="T193" s="9">
        <v>0</v>
      </c>
      <c r="U193" s="9">
        <f>SUM(N193:T193)</f>
        <v>7.5</v>
      </c>
      <c r="V193" s="7" t="s">
        <v>3</v>
      </c>
      <c r="W193" s="9">
        <v>7500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/>
    </row>
    <row r="194" spans="1:48" ht="22.5" customHeight="1" x14ac:dyDescent="0.25">
      <c r="A194" s="419"/>
      <c r="B194" s="421"/>
      <c r="C194" s="422"/>
      <c r="D194" s="562"/>
      <c r="E194" s="565"/>
      <c r="F194" s="24" t="s">
        <v>19</v>
      </c>
      <c r="G194" s="24" t="s">
        <v>22</v>
      </c>
      <c r="H194" s="24" t="s">
        <v>59</v>
      </c>
      <c r="I194" s="24" t="s">
        <v>738</v>
      </c>
      <c r="J194" s="464"/>
      <c r="K194" s="464"/>
      <c r="L194" s="462"/>
      <c r="M194" s="519"/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f t="shared" ref="U194:U198" si="99">SUM(N194:T194)</f>
        <v>0</v>
      </c>
      <c r="V194" s="5" t="s">
        <v>8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/>
    </row>
    <row r="195" spans="1:48" ht="18" customHeight="1" x14ac:dyDescent="0.25">
      <c r="A195" s="419"/>
      <c r="B195" s="421"/>
      <c r="C195" s="422"/>
      <c r="D195" s="562"/>
      <c r="E195" s="565"/>
      <c r="F195" s="423" t="s">
        <v>39</v>
      </c>
      <c r="G195" s="730" t="s">
        <v>21</v>
      </c>
      <c r="H195" s="485" t="s">
        <v>59</v>
      </c>
      <c r="I195" s="485" t="s">
        <v>374</v>
      </c>
      <c r="J195" s="464"/>
      <c r="K195" s="464"/>
      <c r="L195" s="462"/>
      <c r="M195" s="519"/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f>SUM(N195:T195)</f>
        <v>0</v>
      </c>
      <c r="V195" s="7" t="s">
        <v>50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/>
    </row>
    <row r="196" spans="1:48" ht="18" customHeight="1" x14ac:dyDescent="0.25">
      <c r="A196" s="419"/>
      <c r="B196" s="421"/>
      <c r="C196" s="422"/>
      <c r="D196" s="562"/>
      <c r="E196" s="565"/>
      <c r="F196" s="423"/>
      <c r="G196" s="731"/>
      <c r="H196" s="486"/>
      <c r="I196" s="486"/>
      <c r="J196" s="464"/>
      <c r="K196" s="464"/>
      <c r="L196" s="462"/>
      <c r="M196" s="519"/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f t="shared" si="99"/>
        <v>0</v>
      </c>
      <c r="V196" s="7" t="s">
        <v>51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/>
    </row>
    <row r="197" spans="1:48" ht="19.5" customHeight="1" x14ac:dyDescent="0.25">
      <c r="A197" s="419"/>
      <c r="B197" s="421"/>
      <c r="C197" s="422"/>
      <c r="D197" s="562"/>
      <c r="E197" s="565"/>
      <c r="F197" s="423"/>
      <c r="G197" s="731"/>
      <c r="H197" s="486"/>
      <c r="I197" s="486"/>
      <c r="J197" s="464"/>
      <c r="K197" s="464"/>
      <c r="L197" s="462"/>
      <c r="M197" s="519"/>
      <c r="N197" s="86">
        <v>0</v>
      </c>
      <c r="O197" s="86">
        <v>0</v>
      </c>
      <c r="P197" s="86">
        <v>0</v>
      </c>
      <c r="Q197" s="86">
        <v>0</v>
      </c>
      <c r="R197" s="86">
        <v>0</v>
      </c>
      <c r="S197" s="86">
        <v>0</v>
      </c>
      <c r="T197" s="86">
        <v>0</v>
      </c>
      <c r="U197" s="9">
        <f t="shared" si="99"/>
        <v>0</v>
      </c>
      <c r="V197" s="7" t="s">
        <v>52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  <c r="AC197" s="86">
        <v>0</v>
      </c>
      <c r="AD197" s="86">
        <v>0</v>
      </c>
      <c r="AE197" s="86">
        <v>0</v>
      </c>
      <c r="AF197" s="86">
        <v>0</v>
      </c>
      <c r="AG197" s="86">
        <v>0</v>
      </c>
      <c r="AH197" s="86">
        <v>0</v>
      </c>
      <c r="AI197" s="86">
        <v>0</v>
      </c>
      <c r="AJ197" s="86">
        <v>0</v>
      </c>
      <c r="AK197" s="86">
        <v>0</v>
      </c>
      <c r="AL197" s="86">
        <v>0</v>
      </c>
      <c r="AM197" s="86">
        <v>0</v>
      </c>
      <c r="AN197" s="86">
        <v>0</v>
      </c>
      <c r="AO197" s="86">
        <v>0</v>
      </c>
      <c r="AP197" s="86">
        <v>0</v>
      </c>
      <c r="AQ197" s="86">
        <v>0</v>
      </c>
      <c r="AR197" s="86">
        <v>0</v>
      </c>
      <c r="AS197" s="86">
        <v>0</v>
      </c>
      <c r="AT197" s="86">
        <v>0</v>
      </c>
      <c r="AU197" s="86">
        <v>0</v>
      </c>
      <c r="AV197" s="86"/>
    </row>
    <row r="198" spans="1:48" s="96" customFormat="1" ht="20.25" customHeight="1" x14ac:dyDescent="0.25">
      <c r="A198" s="419"/>
      <c r="B198" s="421"/>
      <c r="C198" s="422"/>
      <c r="D198" s="563"/>
      <c r="E198" s="566"/>
      <c r="F198" s="423"/>
      <c r="G198" s="732"/>
      <c r="H198" s="487"/>
      <c r="I198" s="487"/>
      <c r="J198" s="464"/>
      <c r="K198" s="464"/>
      <c r="L198" s="462"/>
      <c r="M198" s="519"/>
      <c r="N198" s="88">
        <f>SUM(N193:N197)</f>
        <v>0</v>
      </c>
      <c r="O198" s="88">
        <f t="shared" ref="O198:T198" si="100">SUM(O193:O197)</f>
        <v>0</v>
      </c>
      <c r="P198" s="88">
        <f t="shared" si="100"/>
        <v>0</v>
      </c>
      <c r="Q198" s="88">
        <f t="shared" si="100"/>
        <v>0</v>
      </c>
      <c r="R198" s="176">
        <f t="shared" si="100"/>
        <v>7.5</v>
      </c>
      <c r="S198" s="176">
        <f t="shared" si="100"/>
        <v>0</v>
      </c>
      <c r="T198" s="176">
        <f t="shared" si="100"/>
        <v>0</v>
      </c>
      <c r="U198" s="177">
        <f t="shared" si="99"/>
        <v>7.5</v>
      </c>
      <c r="V198" s="178" t="s">
        <v>11</v>
      </c>
      <c r="W198" s="176">
        <f t="shared" ref="W198" si="101">SUM(W193:W197)</f>
        <v>7500</v>
      </c>
      <c r="X198" s="176">
        <f t="shared" ref="X198:AU198" si="102">SUM(X193:X197)</f>
        <v>0</v>
      </c>
      <c r="Y198" s="176">
        <f t="shared" si="102"/>
        <v>0</v>
      </c>
      <c r="Z198" s="176">
        <f t="shared" si="102"/>
        <v>0</v>
      </c>
      <c r="AA198" s="176">
        <f t="shared" si="102"/>
        <v>0</v>
      </c>
      <c r="AB198" s="176">
        <f t="shared" si="102"/>
        <v>0</v>
      </c>
      <c r="AC198" s="176">
        <f t="shared" si="102"/>
        <v>0</v>
      </c>
      <c r="AD198" s="176">
        <f t="shared" si="102"/>
        <v>0</v>
      </c>
      <c r="AE198" s="176">
        <f t="shared" si="102"/>
        <v>0</v>
      </c>
      <c r="AF198" s="176">
        <f t="shared" si="102"/>
        <v>0</v>
      </c>
      <c r="AG198" s="176">
        <f t="shared" si="102"/>
        <v>0</v>
      </c>
      <c r="AH198" s="176">
        <f t="shared" si="102"/>
        <v>0</v>
      </c>
      <c r="AI198" s="176">
        <f t="shared" si="102"/>
        <v>0</v>
      </c>
      <c r="AJ198" s="176">
        <f t="shared" si="102"/>
        <v>0</v>
      </c>
      <c r="AK198" s="176">
        <f t="shared" si="102"/>
        <v>0</v>
      </c>
      <c r="AL198" s="176">
        <f t="shared" si="102"/>
        <v>0</v>
      </c>
      <c r="AM198" s="176">
        <f t="shared" si="102"/>
        <v>0</v>
      </c>
      <c r="AN198" s="176">
        <f t="shared" si="102"/>
        <v>0</v>
      </c>
      <c r="AO198" s="176">
        <f t="shared" si="102"/>
        <v>0</v>
      </c>
      <c r="AP198" s="176">
        <f t="shared" si="102"/>
        <v>0</v>
      </c>
      <c r="AQ198" s="176">
        <f t="shared" si="102"/>
        <v>0</v>
      </c>
      <c r="AR198" s="176">
        <f t="shared" si="102"/>
        <v>0</v>
      </c>
      <c r="AS198" s="176">
        <f t="shared" si="102"/>
        <v>0</v>
      </c>
      <c r="AT198" s="176">
        <f t="shared" si="102"/>
        <v>0</v>
      </c>
      <c r="AU198" s="176">
        <f t="shared" si="102"/>
        <v>0</v>
      </c>
      <c r="AV198" s="176"/>
    </row>
    <row r="199" spans="1:48" ht="18.75" customHeight="1" x14ac:dyDescent="0.25">
      <c r="A199" s="419"/>
      <c r="B199" s="421" t="s">
        <v>739</v>
      </c>
      <c r="C199" s="422" t="s">
        <v>740</v>
      </c>
      <c r="D199" s="561" t="s">
        <v>660</v>
      </c>
      <c r="E199" s="733" t="s">
        <v>741</v>
      </c>
      <c r="F199" s="6" t="s">
        <v>18</v>
      </c>
      <c r="G199" s="6" t="s">
        <v>20</v>
      </c>
      <c r="H199" s="6" t="s">
        <v>59</v>
      </c>
      <c r="I199" s="6" t="s">
        <v>722</v>
      </c>
      <c r="J199" s="464">
        <v>2023</v>
      </c>
      <c r="K199" s="464">
        <v>2023</v>
      </c>
      <c r="L199" s="462">
        <v>6.4340000000000002</v>
      </c>
      <c r="M199" s="519">
        <f>Q205+R205+S205+T205</f>
        <v>6.4341859999999995</v>
      </c>
      <c r="N199" s="9">
        <v>0</v>
      </c>
      <c r="O199" s="9">
        <v>0</v>
      </c>
      <c r="P199" s="9">
        <v>0</v>
      </c>
      <c r="Q199" s="9">
        <v>0</v>
      </c>
      <c r="R199" s="9">
        <v>6.4341859999999995</v>
      </c>
      <c r="S199" s="9">
        <v>0</v>
      </c>
      <c r="T199" s="9">
        <v>0</v>
      </c>
      <c r="U199" s="9">
        <f>SUM(N199:T199)</f>
        <v>6.4341859999999995</v>
      </c>
      <c r="V199" s="7" t="s">
        <v>3</v>
      </c>
      <c r="W199" s="9">
        <v>6434.1859999999997</v>
      </c>
      <c r="X199" s="9">
        <f>X200</f>
        <v>1153.1720299999999</v>
      </c>
      <c r="Y199" s="9">
        <f t="shared" ref="Y199:AU199" si="103">Y200</f>
        <v>1153.1720299999999</v>
      </c>
      <c r="Z199" s="9">
        <f t="shared" si="103"/>
        <v>1153.1720299999999</v>
      </c>
      <c r="AA199" s="9">
        <f t="shared" si="103"/>
        <v>0</v>
      </c>
      <c r="AB199" s="9">
        <f t="shared" si="103"/>
        <v>0</v>
      </c>
      <c r="AC199" s="9">
        <f t="shared" si="103"/>
        <v>0</v>
      </c>
      <c r="AD199" s="9">
        <f t="shared" si="103"/>
        <v>0</v>
      </c>
      <c r="AE199" s="9">
        <f t="shared" si="103"/>
        <v>0</v>
      </c>
      <c r="AF199" s="9">
        <f t="shared" si="103"/>
        <v>0</v>
      </c>
      <c r="AG199" s="9">
        <f t="shared" si="103"/>
        <v>1153.172</v>
      </c>
      <c r="AH199" s="9">
        <f t="shared" si="103"/>
        <v>0</v>
      </c>
      <c r="AI199" s="9">
        <f t="shared" si="103"/>
        <v>1153.172</v>
      </c>
      <c r="AJ199" s="9">
        <f t="shared" si="103"/>
        <v>0</v>
      </c>
      <c r="AK199" s="9">
        <f t="shared" si="103"/>
        <v>0</v>
      </c>
      <c r="AL199" s="9">
        <f t="shared" si="103"/>
        <v>0</v>
      </c>
      <c r="AM199" s="9">
        <f t="shared" si="103"/>
        <v>0</v>
      </c>
      <c r="AN199" s="9">
        <f t="shared" si="103"/>
        <v>0</v>
      </c>
      <c r="AO199" s="9">
        <f t="shared" si="103"/>
        <v>0</v>
      </c>
      <c r="AP199" s="9">
        <f t="shared" si="103"/>
        <v>0</v>
      </c>
      <c r="AQ199" s="9">
        <f t="shared" si="103"/>
        <v>0</v>
      </c>
      <c r="AR199" s="9">
        <f t="shared" si="103"/>
        <v>0</v>
      </c>
      <c r="AS199" s="9">
        <f t="shared" si="103"/>
        <v>0</v>
      </c>
      <c r="AT199" s="9">
        <f t="shared" si="103"/>
        <v>0</v>
      </c>
      <c r="AU199" s="9">
        <f t="shared" si="103"/>
        <v>0</v>
      </c>
      <c r="AV199" s="9"/>
    </row>
    <row r="200" spans="1:48" s="276" customFormat="1" ht="27.75" hidden="1" customHeight="1" x14ac:dyDescent="0.2">
      <c r="A200" s="419"/>
      <c r="B200" s="421"/>
      <c r="C200" s="422"/>
      <c r="D200" s="562"/>
      <c r="E200" s="733"/>
      <c r="F200" s="287"/>
      <c r="G200" s="287"/>
      <c r="H200" s="287"/>
      <c r="I200" s="287"/>
      <c r="J200" s="464"/>
      <c r="K200" s="464"/>
      <c r="L200" s="462"/>
      <c r="M200" s="519"/>
      <c r="N200" s="278"/>
      <c r="O200" s="278"/>
      <c r="P200" s="278"/>
      <c r="Q200" s="278"/>
      <c r="R200" s="278"/>
      <c r="S200" s="278"/>
      <c r="T200" s="278"/>
      <c r="U200" s="278"/>
      <c r="V200" s="280" t="s">
        <v>1019</v>
      </c>
      <c r="W200" s="278"/>
      <c r="X200" s="278">
        <f>Z200</f>
        <v>1153.1720299999999</v>
      </c>
      <c r="Y200" s="278">
        <f>Z200</f>
        <v>1153.1720299999999</v>
      </c>
      <c r="Z200" s="278">
        <v>1153.1720299999999</v>
      </c>
      <c r="AA200" s="278"/>
      <c r="AB200" s="278"/>
      <c r="AC200" s="278"/>
      <c r="AD200" s="278"/>
      <c r="AE200" s="278"/>
      <c r="AF200" s="278"/>
      <c r="AG200" s="278">
        <f>AI200</f>
        <v>1153.172</v>
      </c>
      <c r="AH200" s="278"/>
      <c r="AI200" s="278">
        <v>1153.172</v>
      </c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</row>
    <row r="201" spans="1:48" ht="19.5" customHeight="1" x14ac:dyDescent="0.25">
      <c r="A201" s="419"/>
      <c r="B201" s="421"/>
      <c r="C201" s="422"/>
      <c r="D201" s="562"/>
      <c r="E201" s="733"/>
      <c r="F201" s="24" t="s">
        <v>19</v>
      </c>
      <c r="G201" s="24" t="s">
        <v>22</v>
      </c>
      <c r="H201" s="24" t="s">
        <v>59</v>
      </c>
      <c r="I201" s="24" t="s">
        <v>742</v>
      </c>
      <c r="J201" s="464"/>
      <c r="K201" s="464"/>
      <c r="L201" s="462"/>
      <c r="M201" s="519"/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f t="shared" ref="U201:U205" si="104">SUM(N201:T201)</f>
        <v>0</v>
      </c>
      <c r="V201" s="5" t="s">
        <v>8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/>
    </row>
    <row r="202" spans="1:48" ht="19.5" customHeight="1" x14ac:dyDescent="0.25">
      <c r="A202" s="419"/>
      <c r="B202" s="421"/>
      <c r="C202" s="422"/>
      <c r="D202" s="562"/>
      <c r="E202" s="733"/>
      <c r="F202" s="423" t="s">
        <v>39</v>
      </c>
      <c r="G202" s="730" t="s">
        <v>21</v>
      </c>
      <c r="H202" s="485" t="s">
        <v>59</v>
      </c>
      <c r="I202" s="485" t="s">
        <v>365</v>
      </c>
      <c r="J202" s="464"/>
      <c r="K202" s="464"/>
      <c r="L202" s="462"/>
      <c r="M202" s="519"/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f>SUM(N202:T202)</f>
        <v>0</v>
      </c>
      <c r="V202" s="7" t="s">
        <v>50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/>
    </row>
    <row r="203" spans="1:48" ht="18" customHeight="1" x14ac:dyDescent="0.25">
      <c r="A203" s="419"/>
      <c r="B203" s="421"/>
      <c r="C203" s="422"/>
      <c r="D203" s="562"/>
      <c r="E203" s="733"/>
      <c r="F203" s="423"/>
      <c r="G203" s="731"/>
      <c r="H203" s="486"/>
      <c r="I203" s="486"/>
      <c r="J203" s="464"/>
      <c r="K203" s="464"/>
      <c r="L203" s="462"/>
      <c r="M203" s="519"/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f t="shared" si="104"/>
        <v>0</v>
      </c>
      <c r="V203" s="7" t="s">
        <v>51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/>
    </row>
    <row r="204" spans="1:48" ht="17.25" customHeight="1" x14ac:dyDescent="0.25">
      <c r="A204" s="419"/>
      <c r="B204" s="421"/>
      <c r="C204" s="422"/>
      <c r="D204" s="562"/>
      <c r="E204" s="733"/>
      <c r="F204" s="423"/>
      <c r="G204" s="731"/>
      <c r="H204" s="486"/>
      <c r="I204" s="486"/>
      <c r="J204" s="464"/>
      <c r="K204" s="464"/>
      <c r="L204" s="462"/>
      <c r="M204" s="519"/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9">
        <f t="shared" si="104"/>
        <v>0</v>
      </c>
      <c r="V204" s="7" t="s">
        <v>52</v>
      </c>
      <c r="W204" s="86">
        <v>0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  <c r="AL204" s="86">
        <v>0</v>
      </c>
      <c r="AM204" s="86">
        <v>0</v>
      </c>
      <c r="AN204" s="86">
        <v>0</v>
      </c>
      <c r="AO204" s="86">
        <v>0</v>
      </c>
      <c r="AP204" s="86">
        <v>0</v>
      </c>
      <c r="AQ204" s="86">
        <v>0</v>
      </c>
      <c r="AR204" s="86">
        <v>0</v>
      </c>
      <c r="AS204" s="86">
        <v>0</v>
      </c>
      <c r="AT204" s="86">
        <v>0</v>
      </c>
      <c r="AU204" s="86">
        <v>0</v>
      </c>
      <c r="AV204" s="86"/>
    </row>
    <row r="205" spans="1:48" s="96" customFormat="1" ht="19.5" customHeight="1" x14ac:dyDescent="0.25">
      <c r="A205" s="419"/>
      <c r="B205" s="421"/>
      <c r="C205" s="422"/>
      <c r="D205" s="563"/>
      <c r="E205" s="733"/>
      <c r="F205" s="423"/>
      <c r="G205" s="732"/>
      <c r="H205" s="487"/>
      <c r="I205" s="487"/>
      <c r="J205" s="464"/>
      <c r="K205" s="464"/>
      <c r="L205" s="462"/>
      <c r="M205" s="519"/>
      <c r="N205" s="88">
        <f>SUM(N199:N204)</f>
        <v>0</v>
      </c>
      <c r="O205" s="88">
        <f t="shared" ref="O205:T205" si="105">SUM(O199:O204)</f>
        <v>0</v>
      </c>
      <c r="P205" s="88">
        <f t="shared" si="105"/>
        <v>0</v>
      </c>
      <c r="Q205" s="88">
        <f t="shared" si="105"/>
        <v>0</v>
      </c>
      <c r="R205" s="176">
        <f t="shared" si="105"/>
        <v>6.4341859999999995</v>
      </c>
      <c r="S205" s="176">
        <f t="shared" si="105"/>
        <v>0</v>
      </c>
      <c r="T205" s="176">
        <f t="shared" si="105"/>
        <v>0</v>
      </c>
      <c r="U205" s="177">
        <f t="shared" si="104"/>
        <v>6.4341859999999995</v>
      </c>
      <c r="V205" s="178" t="s">
        <v>11</v>
      </c>
      <c r="W205" s="176">
        <f>SUM(W199:W204)</f>
        <v>6434.1859999999997</v>
      </c>
      <c r="X205" s="176">
        <f>X199+X201+X202+X203+X204</f>
        <v>1153.1720299999999</v>
      </c>
      <c r="Y205" s="176">
        <f t="shared" ref="Y205:AU205" si="106">Y199+Y201+Y202+Y203+Y204</f>
        <v>1153.1720299999999</v>
      </c>
      <c r="Z205" s="176">
        <f t="shared" si="106"/>
        <v>1153.1720299999999</v>
      </c>
      <c r="AA205" s="176">
        <f t="shared" si="106"/>
        <v>0</v>
      </c>
      <c r="AB205" s="176">
        <f t="shared" si="106"/>
        <v>0</v>
      </c>
      <c r="AC205" s="176">
        <f t="shared" si="106"/>
        <v>0</v>
      </c>
      <c r="AD205" s="176">
        <f t="shared" si="106"/>
        <v>0</v>
      </c>
      <c r="AE205" s="176">
        <f t="shared" si="106"/>
        <v>0</v>
      </c>
      <c r="AF205" s="176">
        <f t="shared" si="106"/>
        <v>0</v>
      </c>
      <c r="AG205" s="176">
        <f t="shared" si="106"/>
        <v>1153.172</v>
      </c>
      <c r="AH205" s="176">
        <f t="shared" si="106"/>
        <v>0</v>
      </c>
      <c r="AI205" s="176">
        <f t="shared" si="106"/>
        <v>1153.172</v>
      </c>
      <c r="AJ205" s="176">
        <f t="shared" si="106"/>
        <v>0</v>
      </c>
      <c r="AK205" s="176">
        <f t="shared" si="106"/>
        <v>0</v>
      </c>
      <c r="AL205" s="176">
        <f t="shared" si="106"/>
        <v>0</v>
      </c>
      <c r="AM205" s="176">
        <f t="shared" si="106"/>
        <v>0</v>
      </c>
      <c r="AN205" s="176">
        <f t="shared" si="106"/>
        <v>0</v>
      </c>
      <c r="AO205" s="176">
        <f t="shared" si="106"/>
        <v>0</v>
      </c>
      <c r="AP205" s="176">
        <f t="shared" si="106"/>
        <v>0</v>
      </c>
      <c r="AQ205" s="176">
        <f t="shared" si="106"/>
        <v>0</v>
      </c>
      <c r="AR205" s="176">
        <f t="shared" si="106"/>
        <v>0</v>
      </c>
      <c r="AS205" s="176">
        <f t="shared" si="106"/>
        <v>0</v>
      </c>
      <c r="AT205" s="176">
        <f t="shared" si="106"/>
        <v>0</v>
      </c>
      <c r="AU205" s="176">
        <f t="shared" si="106"/>
        <v>0</v>
      </c>
      <c r="AV205" s="176"/>
    </row>
    <row r="206" spans="1:48" ht="19.5" customHeight="1" x14ac:dyDescent="0.25">
      <c r="A206" s="419"/>
      <c r="B206" s="421" t="s">
        <v>743</v>
      </c>
      <c r="C206" s="422" t="s">
        <v>744</v>
      </c>
      <c r="D206" s="561" t="s">
        <v>660</v>
      </c>
      <c r="E206" s="733" t="s">
        <v>745</v>
      </c>
      <c r="F206" s="6" t="s">
        <v>18</v>
      </c>
      <c r="G206" s="6" t="s">
        <v>20</v>
      </c>
      <c r="H206" s="6" t="s">
        <v>59</v>
      </c>
      <c r="I206" s="6" t="s">
        <v>722</v>
      </c>
      <c r="J206" s="464">
        <v>2023</v>
      </c>
      <c r="K206" s="464">
        <v>2023</v>
      </c>
      <c r="L206" s="462">
        <v>6.375</v>
      </c>
      <c r="M206" s="519">
        <f>Q213+R213+S213+T213</f>
        <v>6.3753209999999996</v>
      </c>
      <c r="N206" s="9">
        <v>0</v>
      </c>
      <c r="O206" s="9">
        <v>0</v>
      </c>
      <c r="P206" s="9">
        <v>0</v>
      </c>
      <c r="Q206" s="9">
        <v>0</v>
      </c>
      <c r="R206" s="9">
        <v>6.3753209999999996</v>
      </c>
      <c r="S206" s="9">
        <v>0</v>
      </c>
      <c r="T206" s="9">
        <v>0</v>
      </c>
      <c r="U206" s="9">
        <f>SUM(N206:T206)</f>
        <v>6.3753209999999996</v>
      </c>
      <c r="V206" s="7" t="s">
        <v>3</v>
      </c>
      <c r="W206" s="9">
        <v>6375.3209999999999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f>SUM(AG207:AG208)</f>
        <v>63.8</v>
      </c>
      <c r="AH206" s="9">
        <f>SUM(AH207:AH208)</f>
        <v>63.8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/>
    </row>
    <row r="207" spans="1:48" s="276" customFormat="1" ht="19.5" hidden="1" customHeight="1" x14ac:dyDescent="0.2">
      <c r="A207" s="419"/>
      <c r="B207" s="421"/>
      <c r="C207" s="422"/>
      <c r="D207" s="562"/>
      <c r="E207" s="733"/>
      <c r="F207" s="287"/>
      <c r="G207" s="287"/>
      <c r="H207" s="287"/>
      <c r="I207" s="287"/>
      <c r="J207" s="464"/>
      <c r="K207" s="464"/>
      <c r="L207" s="462"/>
      <c r="M207" s="519"/>
      <c r="N207" s="278"/>
      <c r="O207" s="278"/>
      <c r="P207" s="278"/>
      <c r="Q207" s="278"/>
      <c r="R207" s="278"/>
      <c r="S207" s="278"/>
      <c r="T207" s="278"/>
      <c r="U207" s="278"/>
      <c r="V207" s="280" t="s">
        <v>1028</v>
      </c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>
        <f>AH207</f>
        <v>37.799999999999997</v>
      </c>
      <c r="AH207" s="278">
        <v>37.799999999999997</v>
      </c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</row>
    <row r="208" spans="1:48" s="276" customFormat="1" ht="30.75" hidden="1" customHeight="1" x14ac:dyDescent="0.2">
      <c r="A208" s="419"/>
      <c r="B208" s="421"/>
      <c r="C208" s="422"/>
      <c r="D208" s="562"/>
      <c r="E208" s="733"/>
      <c r="F208" s="287"/>
      <c r="G208" s="287"/>
      <c r="H208" s="287"/>
      <c r="I208" s="287"/>
      <c r="J208" s="464"/>
      <c r="K208" s="464"/>
      <c r="L208" s="462"/>
      <c r="M208" s="519"/>
      <c r="N208" s="278"/>
      <c r="O208" s="278"/>
      <c r="P208" s="278"/>
      <c r="Q208" s="278"/>
      <c r="R208" s="278"/>
      <c r="S208" s="278"/>
      <c r="T208" s="278"/>
      <c r="U208" s="278"/>
      <c r="V208" s="280" t="s">
        <v>1039</v>
      </c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>
        <f>AH208</f>
        <v>26</v>
      </c>
      <c r="AH208" s="278">
        <v>26</v>
      </c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</row>
    <row r="209" spans="1:48" ht="19.5" customHeight="1" x14ac:dyDescent="0.25">
      <c r="A209" s="419"/>
      <c r="B209" s="421"/>
      <c r="C209" s="422"/>
      <c r="D209" s="562"/>
      <c r="E209" s="733"/>
      <c r="F209" s="24" t="s">
        <v>19</v>
      </c>
      <c r="G209" s="24" t="s">
        <v>22</v>
      </c>
      <c r="H209" s="24" t="s">
        <v>59</v>
      </c>
      <c r="I209" s="24" t="s">
        <v>746</v>
      </c>
      <c r="J209" s="464"/>
      <c r="K209" s="464"/>
      <c r="L209" s="462"/>
      <c r="M209" s="519"/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f t="shared" ref="U209:U213" si="107">SUM(N209:T209)</f>
        <v>0</v>
      </c>
      <c r="V209" s="5" t="s">
        <v>8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/>
    </row>
    <row r="210" spans="1:48" ht="19.5" customHeight="1" x14ac:dyDescent="0.25">
      <c r="A210" s="419"/>
      <c r="B210" s="421"/>
      <c r="C210" s="422"/>
      <c r="D210" s="562"/>
      <c r="E210" s="733"/>
      <c r="F210" s="423" t="s">
        <v>39</v>
      </c>
      <c r="G210" s="730" t="s">
        <v>21</v>
      </c>
      <c r="H210" s="485" t="s">
        <v>59</v>
      </c>
      <c r="I210" s="485" t="s">
        <v>682</v>
      </c>
      <c r="J210" s="464"/>
      <c r="K210" s="464"/>
      <c r="L210" s="462"/>
      <c r="M210" s="519"/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f>SUM(N210:T210)</f>
        <v>0</v>
      </c>
      <c r="V210" s="7" t="s">
        <v>50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/>
    </row>
    <row r="211" spans="1:48" ht="18" customHeight="1" x14ac:dyDescent="0.25">
      <c r="A211" s="419"/>
      <c r="B211" s="421"/>
      <c r="C211" s="422"/>
      <c r="D211" s="562"/>
      <c r="E211" s="733"/>
      <c r="F211" s="423"/>
      <c r="G211" s="731"/>
      <c r="H211" s="486"/>
      <c r="I211" s="486"/>
      <c r="J211" s="464"/>
      <c r="K211" s="464"/>
      <c r="L211" s="462"/>
      <c r="M211" s="519"/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f t="shared" si="107"/>
        <v>0</v>
      </c>
      <c r="V211" s="7" t="s">
        <v>51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/>
    </row>
    <row r="212" spans="1:48" ht="17.25" customHeight="1" x14ac:dyDescent="0.25">
      <c r="A212" s="419"/>
      <c r="B212" s="421"/>
      <c r="C212" s="422"/>
      <c r="D212" s="562"/>
      <c r="E212" s="733"/>
      <c r="F212" s="423"/>
      <c r="G212" s="731"/>
      <c r="H212" s="486"/>
      <c r="I212" s="486"/>
      <c r="J212" s="464"/>
      <c r="K212" s="464"/>
      <c r="L212" s="462"/>
      <c r="M212" s="519"/>
      <c r="N212" s="86">
        <v>0</v>
      </c>
      <c r="O212" s="86">
        <v>0</v>
      </c>
      <c r="P212" s="86">
        <v>0</v>
      </c>
      <c r="Q212" s="86">
        <v>0</v>
      </c>
      <c r="R212" s="86">
        <v>0</v>
      </c>
      <c r="S212" s="86">
        <v>0</v>
      </c>
      <c r="T212" s="86">
        <v>0</v>
      </c>
      <c r="U212" s="9">
        <f t="shared" si="107"/>
        <v>0</v>
      </c>
      <c r="V212" s="7" t="s">
        <v>52</v>
      </c>
      <c r="W212" s="86">
        <v>0</v>
      </c>
      <c r="X212" s="86">
        <v>0</v>
      </c>
      <c r="Y212" s="86">
        <v>0</v>
      </c>
      <c r="Z212" s="86">
        <v>0</v>
      </c>
      <c r="AA212" s="86">
        <v>0</v>
      </c>
      <c r="AB212" s="86">
        <v>0</v>
      </c>
      <c r="AC212" s="86">
        <v>0</v>
      </c>
      <c r="AD212" s="86">
        <v>0</v>
      </c>
      <c r="AE212" s="86">
        <v>0</v>
      </c>
      <c r="AF212" s="86">
        <v>0</v>
      </c>
      <c r="AG212" s="86">
        <v>0</v>
      </c>
      <c r="AH212" s="86">
        <v>0</v>
      </c>
      <c r="AI212" s="86">
        <v>0</v>
      </c>
      <c r="AJ212" s="86">
        <v>0</v>
      </c>
      <c r="AK212" s="86">
        <v>0</v>
      </c>
      <c r="AL212" s="86">
        <v>0</v>
      </c>
      <c r="AM212" s="86">
        <v>0</v>
      </c>
      <c r="AN212" s="86">
        <v>0</v>
      </c>
      <c r="AO212" s="86">
        <v>0</v>
      </c>
      <c r="AP212" s="86">
        <v>0</v>
      </c>
      <c r="AQ212" s="86">
        <v>0</v>
      </c>
      <c r="AR212" s="86">
        <v>0</v>
      </c>
      <c r="AS212" s="86">
        <v>0</v>
      </c>
      <c r="AT212" s="86">
        <v>0</v>
      </c>
      <c r="AU212" s="86">
        <v>0</v>
      </c>
      <c r="AV212" s="86"/>
    </row>
    <row r="213" spans="1:48" s="96" customFormat="1" ht="19.5" customHeight="1" x14ac:dyDescent="0.25">
      <c r="A213" s="420"/>
      <c r="B213" s="421"/>
      <c r="C213" s="422"/>
      <c r="D213" s="563"/>
      <c r="E213" s="733"/>
      <c r="F213" s="423"/>
      <c r="G213" s="732"/>
      <c r="H213" s="487"/>
      <c r="I213" s="487"/>
      <c r="J213" s="464"/>
      <c r="K213" s="464"/>
      <c r="L213" s="462"/>
      <c r="M213" s="519"/>
      <c r="N213" s="88">
        <f>SUM(N206:N212)</f>
        <v>0</v>
      </c>
      <c r="O213" s="88">
        <f t="shared" ref="O213:T213" si="108">SUM(O206:O212)</f>
        <v>0</v>
      </c>
      <c r="P213" s="88">
        <f t="shared" si="108"/>
        <v>0</v>
      </c>
      <c r="Q213" s="88">
        <f t="shared" si="108"/>
        <v>0</v>
      </c>
      <c r="R213" s="176">
        <f t="shared" si="108"/>
        <v>6.3753209999999996</v>
      </c>
      <c r="S213" s="176">
        <f t="shared" si="108"/>
        <v>0</v>
      </c>
      <c r="T213" s="176">
        <f t="shared" si="108"/>
        <v>0</v>
      </c>
      <c r="U213" s="177">
        <f t="shared" si="107"/>
        <v>6.3753209999999996</v>
      </c>
      <c r="V213" s="178" t="s">
        <v>11</v>
      </c>
      <c r="W213" s="176">
        <f t="shared" ref="W213" si="109">SUM(W206:W212)</f>
        <v>6375.3209999999999</v>
      </c>
      <c r="X213" s="176">
        <f t="shared" ref="X213:AF213" si="110">X206</f>
        <v>0</v>
      </c>
      <c r="Y213" s="176">
        <f t="shared" si="110"/>
        <v>0</v>
      </c>
      <c r="Z213" s="176">
        <f t="shared" si="110"/>
        <v>0</v>
      </c>
      <c r="AA213" s="176">
        <f t="shared" si="110"/>
        <v>0</v>
      </c>
      <c r="AB213" s="176">
        <f t="shared" si="110"/>
        <v>0</v>
      </c>
      <c r="AC213" s="176">
        <f t="shared" si="110"/>
        <v>0</v>
      </c>
      <c r="AD213" s="176">
        <f t="shared" si="110"/>
        <v>0</v>
      </c>
      <c r="AE213" s="176">
        <f t="shared" si="110"/>
        <v>0</v>
      </c>
      <c r="AF213" s="176">
        <f t="shared" si="110"/>
        <v>0</v>
      </c>
      <c r="AG213" s="176">
        <f>AG206</f>
        <v>63.8</v>
      </c>
      <c r="AH213" s="176">
        <f t="shared" ref="AH213:AP213" si="111">AH206</f>
        <v>63.8</v>
      </c>
      <c r="AI213" s="176">
        <f t="shared" si="111"/>
        <v>0</v>
      </c>
      <c r="AJ213" s="176">
        <f t="shared" si="111"/>
        <v>0</v>
      </c>
      <c r="AK213" s="176">
        <f t="shared" si="111"/>
        <v>0</v>
      </c>
      <c r="AL213" s="176">
        <f t="shared" si="111"/>
        <v>0</v>
      </c>
      <c r="AM213" s="176">
        <f t="shared" si="111"/>
        <v>0</v>
      </c>
      <c r="AN213" s="176">
        <f t="shared" si="111"/>
        <v>0</v>
      </c>
      <c r="AO213" s="176">
        <f t="shared" si="111"/>
        <v>0</v>
      </c>
      <c r="AP213" s="176">
        <f t="shared" si="111"/>
        <v>0</v>
      </c>
      <c r="AQ213" s="176">
        <f t="shared" ref="AQ213:AU213" si="112">SUM(AQ206:AQ212)</f>
        <v>0</v>
      </c>
      <c r="AR213" s="176">
        <f t="shared" si="112"/>
        <v>0</v>
      </c>
      <c r="AS213" s="176">
        <f t="shared" si="112"/>
        <v>0</v>
      </c>
      <c r="AT213" s="176">
        <f t="shared" si="112"/>
        <v>0</v>
      </c>
      <c r="AU213" s="176">
        <f t="shared" si="112"/>
        <v>0</v>
      </c>
      <c r="AV213" s="176"/>
    </row>
    <row r="214" spans="1:48" s="85" customFormat="1" ht="15.75" customHeight="1" x14ac:dyDescent="0.25">
      <c r="A214" s="721" t="s">
        <v>641</v>
      </c>
      <c r="B214" s="722"/>
      <c r="C214" s="722"/>
      <c r="D214" s="722"/>
      <c r="E214" s="722"/>
      <c r="F214" s="722"/>
      <c r="G214" s="722"/>
      <c r="H214" s="722"/>
      <c r="I214" s="722"/>
      <c r="J214" s="722"/>
      <c r="K214" s="722"/>
      <c r="L214" s="722"/>
      <c r="M214" s="722"/>
      <c r="N214" s="722"/>
      <c r="O214" s="722"/>
      <c r="P214" s="722"/>
      <c r="Q214" s="722"/>
      <c r="R214" s="722"/>
      <c r="S214" s="722"/>
      <c r="T214" s="722"/>
      <c r="U214" s="722"/>
      <c r="V214" s="722"/>
      <c r="W214" s="622"/>
      <c r="X214" s="622"/>
      <c r="Y214" s="622"/>
      <c r="Z214" s="622"/>
      <c r="AA214" s="622"/>
      <c r="AB214" s="622"/>
      <c r="AC214" s="622"/>
      <c r="AD214" s="622"/>
      <c r="AE214" s="622"/>
      <c r="AF214" s="622"/>
      <c r="AG214" s="622"/>
      <c r="AH214" s="622"/>
      <c r="AI214" s="622"/>
      <c r="AJ214" s="622"/>
      <c r="AK214" s="622"/>
      <c r="AL214" s="622"/>
      <c r="AM214" s="622"/>
      <c r="AN214" s="622"/>
      <c r="AO214" s="622"/>
      <c r="AP214" s="622"/>
      <c r="AQ214" s="622"/>
      <c r="AR214" s="622"/>
      <c r="AS214" s="622"/>
      <c r="AT214" s="622"/>
      <c r="AU214" s="622"/>
      <c r="AV214" s="623"/>
    </row>
    <row r="215" spans="1:48" s="85" customFormat="1" ht="18.75" customHeight="1" x14ac:dyDescent="0.25">
      <c r="A215" s="742" t="s">
        <v>642</v>
      </c>
      <c r="B215" s="742"/>
      <c r="C215" s="742"/>
      <c r="D215" s="742"/>
      <c r="E215" s="742"/>
      <c r="F215" s="742"/>
      <c r="G215" s="742"/>
      <c r="H215" s="742"/>
      <c r="I215" s="742"/>
      <c r="J215" s="742"/>
      <c r="K215" s="742"/>
      <c r="L215" s="742"/>
      <c r="M215" s="742"/>
      <c r="N215" s="742"/>
      <c r="O215" s="742"/>
      <c r="P215" s="742"/>
      <c r="Q215" s="742"/>
      <c r="R215" s="742"/>
      <c r="S215" s="742"/>
      <c r="T215" s="742"/>
      <c r="U215" s="742"/>
      <c r="V215" s="742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1"/>
    </row>
    <row r="216" spans="1:48" ht="19.5" customHeight="1" x14ac:dyDescent="0.25">
      <c r="B216" s="491" t="s">
        <v>45</v>
      </c>
      <c r="C216" s="492"/>
      <c r="D216" s="492"/>
      <c r="E216" s="492"/>
      <c r="F216" s="492"/>
      <c r="G216" s="492"/>
      <c r="H216" s="492"/>
      <c r="I216" s="492"/>
      <c r="J216" s="492"/>
      <c r="K216" s="492"/>
      <c r="L216" s="492"/>
      <c r="M216" s="493"/>
      <c r="N216" s="86"/>
      <c r="O216" s="86"/>
      <c r="P216" s="86"/>
      <c r="Q216" s="86"/>
      <c r="R216" s="86"/>
      <c r="S216" s="86"/>
      <c r="T216" s="86"/>
      <c r="U216" s="9"/>
      <c r="V216" s="5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</row>
    <row r="217" spans="1:48" ht="17.25" customHeight="1" x14ac:dyDescent="0.25">
      <c r="A217" s="547"/>
      <c r="B217" s="548"/>
      <c r="C217" s="548"/>
      <c r="D217" s="548"/>
      <c r="E217" s="549"/>
      <c r="F217" s="46"/>
      <c r="G217" s="46"/>
      <c r="H217" s="46"/>
      <c r="I217" s="46"/>
      <c r="J217" s="46"/>
      <c r="K217" s="46"/>
      <c r="L217" s="46"/>
      <c r="M217" s="46"/>
      <c r="N217" s="86">
        <f t="shared" ref="N217:U217" si="113">N206+N199+N193+N187+N180+N174+N166+N159+N151+N145+N139+N132</f>
        <v>4.2690219999999997</v>
      </c>
      <c r="O217" s="86">
        <f t="shared" si="113"/>
        <v>7.4527700000000001</v>
      </c>
      <c r="P217" s="86">
        <f t="shared" si="113"/>
        <v>4.8083999999999989</v>
      </c>
      <c r="Q217" s="86">
        <f t="shared" si="113"/>
        <v>81.437422000000012</v>
      </c>
      <c r="R217" s="86">
        <f t="shared" si="113"/>
        <v>45.308654500000003</v>
      </c>
      <c r="S217" s="86">
        <f t="shared" si="113"/>
        <v>7.3750000000000009E-4</v>
      </c>
      <c r="T217" s="86">
        <f t="shared" si="113"/>
        <v>7.3750000000000009E-4</v>
      </c>
      <c r="U217" s="86">
        <f t="shared" si="113"/>
        <v>143.27774350000001</v>
      </c>
      <c r="V217" s="5" t="s">
        <v>3</v>
      </c>
      <c r="W217" s="86">
        <f t="shared" ref="W217:AU217" si="114">W206+W199+W193+W187+W180+W174+W166+W159+W151+W145+W139+W132</f>
        <v>45308.654499999997</v>
      </c>
      <c r="X217" s="86">
        <f t="shared" si="114"/>
        <v>1223.4720299999999</v>
      </c>
      <c r="Y217" s="86">
        <f t="shared" si="114"/>
        <v>1223.4720299999999</v>
      </c>
      <c r="Z217" s="86">
        <f t="shared" si="114"/>
        <v>1223.4720299999999</v>
      </c>
      <c r="AA217" s="86">
        <f t="shared" si="114"/>
        <v>0</v>
      </c>
      <c r="AB217" s="86">
        <f t="shared" si="114"/>
        <v>0</v>
      </c>
      <c r="AC217" s="86">
        <f t="shared" si="114"/>
        <v>0</v>
      </c>
      <c r="AD217" s="86">
        <f t="shared" si="114"/>
        <v>0</v>
      </c>
      <c r="AE217" s="86">
        <f t="shared" si="114"/>
        <v>0</v>
      </c>
      <c r="AF217" s="86">
        <f t="shared" si="114"/>
        <v>0</v>
      </c>
      <c r="AG217" s="86">
        <f t="shared" si="114"/>
        <v>1354.7239999999999</v>
      </c>
      <c r="AH217" s="86">
        <f t="shared" si="114"/>
        <v>134.1</v>
      </c>
      <c r="AI217" s="86">
        <f t="shared" si="114"/>
        <v>1220.624</v>
      </c>
      <c r="AJ217" s="86">
        <f t="shared" si="114"/>
        <v>0</v>
      </c>
      <c r="AK217" s="86">
        <f t="shared" si="114"/>
        <v>0</v>
      </c>
      <c r="AL217" s="86">
        <f t="shared" si="114"/>
        <v>0</v>
      </c>
      <c r="AM217" s="86">
        <f t="shared" si="114"/>
        <v>0</v>
      </c>
      <c r="AN217" s="86">
        <f t="shared" si="114"/>
        <v>0</v>
      </c>
      <c r="AO217" s="86">
        <f t="shared" si="114"/>
        <v>0</v>
      </c>
      <c r="AP217" s="86">
        <f t="shared" si="114"/>
        <v>0</v>
      </c>
      <c r="AQ217" s="86">
        <f t="shared" si="114"/>
        <v>0</v>
      </c>
      <c r="AR217" s="86">
        <f t="shared" si="114"/>
        <v>0</v>
      </c>
      <c r="AS217" s="86">
        <f t="shared" si="114"/>
        <v>0</v>
      </c>
      <c r="AT217" s="86">
        <f t="shared" si="114"/>
        <v>0</v>
      </c>
      <c r="AU217" s="86">
        <f t="shared" si="114"/>
        <v>0</v>
      </c>
      <c r="AV217" s="8"/>
    </row>
    <row r="218" spans="1:48" ht="17.25" customHeight="1" x14ac:dyDescent="0.25">
      <c r="A218" s="550"/>
      <c r="B218" s="551"/>
      <c r="C218" s="551"/>
      <c r="D218" s="551"/>
      <c r="E218" s="552"/>
      <c r="F218" s="46"/>
      <c r="G218" s="46"/>
      <c r="H218" s="46"/>
      <c r="I218" s="46"/>
      <c r="J218" s="46"/>
      <c r="K218" s="46"/>
      <c r="L218" s="46"/>
      <c r="M218" s="46"/>
      <c r="N218" s="86">
        <f t="shared" ref="N218:U222" si="115">N209+N201+N194+N188+N182+N175+N167+N160+N154+N146+N140+N134</f>
        <v>0</v>
      </c>
      <c r="O218" s="86">
        <f t="shared" si="115"/>
        <v>0</v>
      </c>
      <c r="P218" s="86">
        <f t="shared" si="115"/>
        <v>0</v>
      </c>
      <c r="Q218" s="86">
        <f t="shared" si="115"/>
        <v>0</v>
      </c>
      <c r="R218" s="86">
        <f t="shared" si="115"/>
        <v>0</v>
      </c>
      <c r="S218" s="86">
        <f t="shared" si="115"/>
        <v>0</v>
      </c>
      <c r="T218" s="86">
        <f t="shared" si="115"/>
        <v>0</v>
      </c>
      <c r="U218" s="86">
        <f t="shared" si="115"/>
        <v>0</v>
      </c>
      <c r="V218" s="5" t="s">
        <v>8</v>
      </c>
      <c r="W218" s="86">
        <f t="shared" ref="W218:AU218" si="116">W209+W201+W194+W188+W182+W175+W167+W160+W154+W146+W140+W134</f>
        <v>0</v>
      </c>
      <c r="X218" s="86">
        <f t="shared" si="116"/>
        <v>0</v>
      </c>
      <c r="Y218" s="86">
        <f t="shared" si="116"/>
        <v>0</v>
      </c>
      <c r="Z218" s="86">
        <f t="shared" si="116"/>
        <v>0</v>
      </c>
      <c r="AA218" s="86">
        <f t="shared" si="116"/>
        <v>0</v>
      </c>
      <c r="AB218" s="86">
        <f t="shared" si="116"/>
        <v>0</v>
      </c>
      <c r="AC218" s="86">
        <f t="shared" si="116"/>
        <v>0</v>
      </c>
      <c r="AD218" s="86">
        <f t="shared" si="116"/>
        <v>0</v>
      </c>
      <c r="AE218" s="86">
        <f t="shared" si="116"/>
        <v>0</v>
      </c>
      <c r="AF218" s="86">
        <f t="shared" si="116"/>
        <v>0</v>
      </c>
      <c r="AG218" s="86">
        <f t="shared" si="116"/>
        <v>0</v>
      </c>
      <c r="AH218" s="86">
        <f t="shared" si="116"/>
        <v>0</v>
      </c>
      <c r="AI218" s="86">
        <f t="shared" si="116"/>
        <v>0</v>
      </c>
      <c r="AJ218" s="86">
        <f t="shared" si="116"/>
        <v>0</v>
      </c>
      <c r="AK218" s="86">
        <f t="shared" si="116"/>
        <v>0</v>
      </c>
      <c r="AL218" s="86">
        <f t="shared" si="116"/>
        <v>0</v>
      </c>
      <c r="AM218" s="86">
        <f t="shared" si="116"/>
        <v>0</v>
      </c>
      <c r="AN218" s="86">
        <f t="shared" si="116"/>
        <v>0</v>
      </c>
      <c r="AO218" s="86">
        <f t="shared" si="116"/>
        <v>0</v>
      </c>
      <c r="AP218" s="86">
        <f t="shared" si="116"/>
        <v>0</v>
      </c>
      <c r="AQ218" s="86">
        <f t="shared" si="116"/>
        <v>0</v>
      </c>
      <c r="AR218" s="86">
        <f t="shared" si="116"/>
        <v>0</v>
      </c>
      <c r="AS218" s="86">
        <f t="shared" si="116"/>
        <v>0</v>
      </c>
      <c r="AT218" s="86">
        <f t="shared" si="116"/>
        <v>0</v>
      </c>
      <c r="AU218" s="86">
        <f t="shared" si="116"/>
        <v>0</v>
      </c>
      <c r="AV218" s="8"/>
    </row>
    <row r="219" spans="1:48" ht="17.25" customHeight="1" x14ac:dyDescent="0.25">
      <c r="A219" s="550"/>
      <c r="B219" s="551"/>
      <c r="C219" s="551"/>
      <c r="D219" s="551"/>
      <c r="E219" s="552"/>
      <c r="F219" s="46"/>
      <c r="G219" s="46"/>
      <c r="H219" s="46"/>
      <c r="I219" s="46"/>
      <c r="J219" s="46"/>
      <c r="K219" s="46"/>
      <c r="L219" s="46"/>
      <c r="M219" s="46"/>
      <c r="N219" s="86">
        <f t="shared" si="115"/>
        <v>0</v>
      </c>
      <c r="O219" s="86">
        <f t="shared" si="115"/>
        <v>0</v>
      </c>
      <c r="P219" s="86">
        <f t="shared" si="115"/>
        <v>0</v>
      </c>
      <c r="Q219" s="86">
        <f t="shared" si="115"/>
        <v>0</v>
      </c>
      <c r="R219" s="86">
        <f t="shared" si="115"/>
        <v>0</v>
      </c>
      <c r="S219" s="86">
        <f t="shared" si="115"/>
        <v>0</v>
      </c>
      <c r="T219" s="86">
        <f t="shared" si="115"/>
        <v>0</v>
      </c>
      <c r="U219" s="86">
        <f t="shared" si="115"/>
        <v>0</v>
      </c>
      <c r="V219" s="5" t="s">
        <v>50</v>
      </c>
      <c r="W219" s="86">
        <f t="shared" ref="W219:AU219" si="117">W210+W202+W195+W189+W183+W176+W168+W161+W155+W147+W141+W135</f>
        <v>0</v>
      </c>
      <c r="X219" s="86">
        <f t="shared" si="117"/>
        <v>0</v>
      </c>
      <c r="Y219" s="86">
        <f t="shared" si="117"/>
        <v>0</v>
      </c>
      <c r="Z219" s="86">
        <f t="shared" si="117"/>
        <v>0</v>
      </c>
      <c r="AA219" s="86">
        <f t="shared" si="117"/>
        <v>0</v>
      </c>
      <c r="AB219" s="86">
        <f t="shared" si="117"/>
        <v>0</v>
      </c>
      <c r="AC219" s="86">
        <f t="shared" si="117"/>
        <v>0</v>
      </c>
      <c r="AD219" s="86">
        <f t="shared" si="117"/>
        <v>0</v>
      </c>
      <c r="AE219" s="86">
        <f t="shared" si="117"/>
        <v>0</v>
      </c>
      <c r="AF219" s="86">
        <f t="shared" si="117"/>
        <v>0</v>
      </c>
      <c r="AG219" s="86">
        <f t="shared" si="117"/>
        <v>0</v>
      </c>
      <c r="AH219" s="86">
        <f t="shared" si="117"/>
        <v>0</v>
      </c>
      <c r="AI219" s="86">
        <f t="shared" si="117"/>
        <v>0</v>
      </c>
      <c r="AJ219" s="86">
        <f t="shared" si="117"/>
        <v>0</v>
      </c>
      <c r="AK219" s="86">
        <f t="shared" si="117"/>
        <v>0</v>
      </c>
      <c r="AL219" s="86">
        <f t="shared" si="117"/>
        <v>0</v>
      </c>
      <c r="AM219" s="86">
        <f t="shared" si="117"/>
        <v>0</v>
      </c>
      <c r="AN219" s="86">
        <f t="shared" si="117"/>
        <v>0</v>
      </c>
      <c r="AO219" s="86">
        <f t="shared" si="117"/>
        <v>0</v>
      </c>
      <c r="AP219" s="86">
        <f t="shared" si="117"/>
        <v>0</v>
      </c>
      <c r="AQ219" s="86">
        <f t="shared" si="117"/>
        <v>0</v>
      </c>
      <c r="AR219" s="86">
        <f t="shared" si="117"/>
        <v>0</v>
      </c>
      <c r="AS219" s="86">
        <f t="shared" si="117"/>
        <v>0</v>
      </c>
      <c r="AT219" s="86">
        <f t="shared" si="117"/>
        <v>0</v>
      </c>
      <c r="AU219" s="86">
        <f t="shared" si="117"/>
        <v>0</v>
      </c>
      <c r="AV219" s="8"/>
    </row>
    <row r="220" spans="1:48" ht="17.25" customHeight="1" x14ac:dyDescent="0.25">
      <c r="A220" s="550"/>
      <c r="B220" s="551"/>
      <c r="C220" s="551"/>
      <c r="D220" s="551"/>
      <c r="E220" s="552"/>
      <c r="F220" s="46"/>
      <c r="G220" s="46"/>
      <c r="H220" s="46"/>
      <c r="I220" s="46"/>
      <c r="J220" s="46"/>
      <c r="K220" s="46"/>
      <c r="L220" s="46"/>
      <c r="M220" s="46"/>
      <c r="N220" s="86">
        <f t="shared" si="115"/>
        <v>0</v>
      </c>
      <c r="O220" s="86">
        <f t="shared" si="115"/>
        <v>0</v>
      </c>
      <c r="P220" s="86">
        <f t="shared" si="115"/>
        <v>0</v>
      </c>
      <c r="Q220" s="86">
        <f t="shared" si="115"/>
        <v>0</v>
      </c>
      <c r="R220" s="86">
        <f t="shared" si="115"/>
        <v>0</v>
      </c>
      <c r="S220" s="86">
        <f t="shared" si="115"/>
        <v>0</v>
      </c>
      <c r="T220" s="86">
        <f t="shared" si="115"/>
        <v>0</v>
      </c>
      <c r="U220" s="86">
        <f t="shared" si="115"/>
        <v>0</v>
      </c>
      <c r="V220" s="5" t="s">
        <v>51</v>
      </c>
      <c r="W220" s="86">
        <f t="shared" ref="W220:AU220" si="118">W211+W203+W196+W190+W184+W177+W169+W162+W156+W148+W142+W136</f>
        <v>0</v>
      </c>
      <c r="X220" s="86">
        <f t="shared" si="118"/>
        <v>0</v>
      </c>
      <c r="Y220" s="86">
        <f t="shared" si="118"/>
        <v>0</v>
      </c>
      <c r="Z220" s="86">
        <f t="shared" si="118"/>
        <v>0</v>
      </c>
      <c r="AA220" s="86">
        <f t="shared" si="118"/>
        <v>0</v>
      </c>
      <c r="AB220" s="86">
        <f t="shared" si="118"/>
        <v>0</v>
      </c>
      <c r="AC220" s="86">
        <f t="shared" si="118"/>
        <v>0</v>
      </c>
      <c r="AD220" s="86">
        <f t="shared" si="118"/>
        <v>0</v>
      </c>
      <c r="AE220" s="86">
        <f t="shared" si="118"/>
        <v>0</v>
      </c>
      <c r="AF220" s="86">
        <f t="shared" si="118"/>
        <v>0</v>
      </c>
      <c r="AG220" s="86">
        <f t="shared" si="118"/>
        <v>0</v>
      </c>
      <c r="AH220" s="86">
        <f t="shared" si="118"/>
        <v>0</v>
      </c>
      <c r="AI220" s="86">
        <f t="shared" si="118"/>
        <v>0</v>
      </c>
      <c r="AJ220" s="86">
        <f t="shared" si="118"/>
        <v>0</v>
      </c>
      <c r="AK220" s="86">
        <f t="shared" si="118"/>
        <v>0</v>
      </c>
      <c r="AL220" s="86">
        <f t="shared" si="118"/>
        <v>0</v>
      </c>
      <c r="AM220" s="86">
        <f t="shared" si="118"/>
        <v>0</v>
      </c>
      <c r="AN220" s="86">
        <f t="shared" si="118"/>
        <v>0</v>
      </c>
      <c r="AO220" s="86">
        <f t="shared" si="118"/>
        <v>0</v>
      </c>
      <c r="AP220" s="86">
        <f t="shared" si="118"/>
        <v>0</v>
      </c>
      <c r="AQ220" s="86">
        <f t="shared" si="118"/>
        <v>0</v>
      </c>
      <c r="AR220" s="86">
        <f t="shared" si="118"/>
        <v>0</v>
      </c>
      <c r="AS220" s="86">
        <f t="shared" si="118"/>
        <v>0</v>
      </c>
      <c r="AT220" s="86">
        <f t="shared" si="118"/>
        <v>0</v>
      </c>
      <c r="AU220" s="86">
        <f t="shared" si="118"/>
        <v>0</v>
      </c>
      <c r="AV220" s="8"/>
    </row>
    <row r="221" spans="1:48" ht="17.25" customHeight="1" x14ac:dyDescent="0.25">
      <c r="A221" s="550"/>
      <c r="B221" s="551"/>
      <c r="C221" s="551"/>
      <c r="D221" s="551"/>
      <c r="E221" s="552"/>
      <c r="F221" s="46"/>
      <c r="G221" s="46"/>
      <c r="H221" s="46"/>
      <c r="I221" s="46"/>
      <c r="J221" s="46"/>
      <c r="K221" s="46"/>
      <c r="L221" s="46"/>
      <c r="M221" s="46"/>
      <c r="N221" s="86">
        <f t="shared" si="115"/>
        <v>1.2467699999999999</v>
      </c>
      <c r="O221" s="86">
        <f t="shared" si="115"/>
        <v>0</v>
      </c>
      <c r="P221" s="86">
        <f t="shared" si="115"/>
        <v>0</v>
      </c>
      <c r="Q221" s="86">
        <f t="shared" si="115"/>
        <v>0</v>
      </c>
      <c r="R221" s="86">
        <f t="shared" si="115"/>
        <v>0</v>
      </c>
      <c r="S221" s="86">
        <f t="shared" si="115"/>
        <v>0</v>
      </c>
      <c r="T221" s="86">
        <f t="shared" si="115"/>
        <v>0</v>
      </c>
      <c r="U221" s="86">
        <f t="shared" si="115"/>
        <v>1.2467699999999999</v>
      </c>
      <c r="V221" s="5" t="s">
        <v>52</v>
      </c>
      <c r="W221" s="86">
        <f t="shared" ref="W221:AU221" si="119">W212+W204+W197+W191+W185+W178+W170+W163+W157+W149+W143+W137</f>
        <v>0</v>
      </c>
      <c r="X221" s="86">
        <f t="shared" si="119"/>
        <v>0</v>
      </c>
      <c r="Y221" s="86">
        <f t="shared" si="119"/>
        <v>0</v>
      </c>
      <c r="Z221" s="86">
        <f t="shared" si="119"/>
        <v>0</v>
      </c>
      <c r="AA221" s="86">
        <f t="shared" si="119"/>
        <v>0</v>
      </c>
      <c r="AB221" s="86">
        <f t="shared" si="119"/>
        <v>0</v>
      </c>
      <c r="AC221" s="86">
        <f t="shared" si="119"/>
        <v>0</v>
      </c>
      <c r="AD221" s="86">
        <f t="shared" si="119"/>
        <v>0</v>
      </c>
      <c r="AE221" s="86">
        <f t="shared" si="119"/>
        <v>0</v>
      </c>
      <c r="AF221" s="86">
        <f t="shared" si="119"/>
        <v>0</v>
      </c>
      <c r="AG221" s="86">
        <f t="shared" si="119"/>
        <v>0</v>
      </c>
      <c r="AH221" s="86">
        <f t="shared" si="119"/>
        <v>0</v>
      </c>
      <c r="AI221" s="86">
        <f t="shared" si="119"/>
        <v>0</v>
      </c>
      <c r="AJ221" s="86">
        <f t="shared" si="119"/>
        <v>0</v>
      </c>
      <c r="AK221" s="86">
        <f t="shared" si="119"/>
        <v>0</v>
      </c>
      <c r="AL221" s="86">
        <f t="shared" si="119"/>
        <v>0</v>
      </c>
      <c r="AM221" s="86">
        <f t="shared" si="119"/>
        <v>0</v>
      </c>
      <c r="AN221" s="86">
        <f t="shared" si="119"/>
        <v>0</v>
      </c>
      <c r="AO221" s="86">
        <f t="shared" si="119"/>
        <v>0</v>
      </c>
      <c r="AP221" s="86">
        <f t="shared" si="119"/>
        <v>0</v>
      </c>
      <c r="AQ221" s="86">
        <f t="shared" si="119"/>
        <v>0</v>
      </c>
      <c r="AR221" s="86">
        <f t="shared" si="119"/>
        <v>0</v>
      </c>
      <c r="AS221" s="86">
        <f t="shared" si="119"/>
        <v>0</v>
      </c>
      <c r="AT221" s="86">
        <f t="shared" si="119"/>
        <v>0</v>
      </c>
      <c r="AU221" s="86">
        <f t="shared" si="119"/>
        <v>0</v>
      </c>
      <c r="AV221" s="8"/>
    </row>
    <row r="222" spans="1:48" ht="17.25" customHeight="1" x14ac:dyDescent="0.25">
      <c r="A222" s="553"/>
      <c r="B222" s="554"/>
      <c r="C222" s="554"/>
      <c r="D222" s="554"/>
      <c r="E222" s="555"/>
      <c r="F222" s="46"/>
      <c r="G222" s="46"/>
      <c r="H222" s="46"/>
      <c r="I222" s="46"/>
      <c r="J222" s="46"/>
      <c r="K222" s="46"/>
      <c r="L222" s="86">
        <f>L206+L199+L193+L187+L180+L174+L166+L159+L151+L145+L139+L132</f>
        <v>151.61799999999999</v>
      </c>
      <c r="M222" s="86">
        <f>M206+M199+M193+M187+M180+M174+M166+M159+M151+M145+M139+M132</f>
        <v>126.74755150000001</v>
      </c>
      <c r="N222" s="86">
        <f t="shared" si="115"/>
        <v>5.5157920000000003</v>
      </c>
      <c r="O222" s="86">
        <f t="shared" si="115"/>
        <v>7.4527700000000001</v>
      </c>
      <c r="P222" s="86">
        <f t="shared" si="115"/>
        <v>4.8083999999999989</v>
      </c>
      <c r="Q222" s="86">
        <f t="shared" si="115"/>
        <v>81.437422000000012</v>
      </c>
      <c r="R222" s="176">
        <f t="shared" si="115"/>
        <v>45.308654500000003</v>
      </c>
      <c r="S222" s="176">
        <f t="shared" si="115"/>
        <v>7.3750000000000009E-4</v>
      </c>
      <c r="T222" s="176">
        <f t="shared" si="115"/>
        <v>7.3750000000000009E-4</v>
      </c>
      <c r="U222" s="177">
        <f t="shared" si="115"/>
        <v>144.52451350000001</v>
      </c>
      <c r="V222" s="178" t="s">
        <v>11</v>
      </c>
      <c r="W222" s="176">
        <f t="shared" ref="W222:AU222" si="120">W213+W205+W198+W192+W186+W179+W171+W164+W158+W150+W144+W138</f>
        <v>45308.654499999997</v>
      </c>
      <c r="X222" s="176">
        <f t="shared" si="120"/>
        <v>1223.4720299999999</v>
      </c>
      <c r="Y222" s="176">
        <f t="shared" si="120"/>
        <v>1223.4720299999999</v>
      </c>
      <c r="Z222" s="176">
        <f t="shared" si="120"/>
        <v>1223.4720299999999</v>
      </c>
      <c r="AA222" s="176">
        <f t="shared" si="120"/>
        <v>0</v>
      </c>
      <c r="AB222" s="176">
        <f t="shared" si="120"/>
        <v>0</v>
      </c>
      <c r="AC222" s="176">
        <f t="shared" si="120"/>
        <v>0</v>
      </c>
      <c r="AD222" s="176">
        <f t="shared" si="120"/>
        <v>0</v>
      </c>
      <c r="AE222" s="176">
        <f t="shared" si="120"/>
        <v>0</v>
      </c>
      <c r="AF222" s="176">
        <f t="shared" si="120"/>
        <v>0</v>
      </c>
      <c r="AG222" s="176">
        <f t="shared" si="120"/>
        <v>1354.7239999999999</v>
      </c>
      <c r="AH222" s="176">
        <f t="shared" si="120"/>
        <v>134.1</v>
      </c>
      <c r="AI222" s="176">
        <f t="shared" si="120"/>
        <v>1220.624</v>
      </c>
      <c r="AJ222" s="176">
        <f t="shared" si="120"/>
        <v>0</v>
      </c>
      <c r="AK222" s="176">
        <f t="shared" si="120"/>
        <v>0</v>
      </c>
      <c r="AL222" s="176">
        <f t="shared" si="120"/>
        <v>0</v>
      </c>
      <c r="AM222" s="176">
        <f t="shared" si="120"/>
        <v>0</v>
      </c>
      <c r="AN222" s="176">
        <f t="shared" si="120"/>
        <v>0</v>
      </c>
      <c r="AO222" s="176">
        <f t="shared" si="120"/>
        <v>0</v>
      </c>
      <c r="AP222" s="176">
        <f t="shared" si="120"/>
        <v>0</v>
      </c>
      <c r="AQ222" s="176">
        <f t="shared" si="120"/>
        <v>0</v>
      </c>
      <c r="AR222" s="176">
        <f t="shared" si="120"/>
        <v>0</v>
      </c>
      <c r="AS222" s="176">
        <f t="shared" si="120"/>
        <v>0</v>
      </c>
      <c r="AT222" s="176">
        <f t="shared" si="120"/>
        <v>0</v>
      </c>
      <c r="AU222" s="176">
        <f t="shared" si="120"/>
        <v>0</v>
      </c>
      <c r="AV222" s="8"/>
    </row>
    <row r="223" spans="1:48" s="85" customFormat="1" ht="18.75" customHeight="1" x14ac:dyDescent="0.25">
      <c r="A223" s="180"/>
      <c r="B223" s="595" t="s">
        <v>747</v>
      </c>
      <c r="C223" s="596"/>
      <c r="D223" s="596"/>
      <c r="E223" s="596"/>
      <c r="F223" s="596"/>
      <c r="G223" s="596"/>
      <c r="H223" s="596"/>
      <c r="I223" s="596"/>
      <c r="J223" s="596"/>
      <c r="K223" s="596"/>
      <c r="L223" s="596"/>
      <c r="M223" s="596"/>
      <c r="N223" s="596"/>
      <c r="O223" s="596"/>
      <c r="P223" s="596"/>
      <c r="Q223" s="596"/>
      <c r="R223" s="596"/>
      <c r="S223" s="596"/>
      <c r="T223" s="596"/>
      <c r="U223" s="596"/>
      <c r="V223" s="596"/>
      <c r="W223" s="622"/>
      <c r="X223" s="622"/>
      <c r="Y223" s="622"/>
      <c r="Z223" s="622"/>
      <c r="AA223" s="622"/>
      <c r="AB223" s="622"/>
      <c r="AC223" s="622"/>
      <c r="AD223" s="622"/>
      <c r="AE223" s="622"/>
      <c r="AF223" s="622"/>
      <c r="AG223" s="622"/>
      <c r="AH223" s="622"/>
      <c r="AI223" s="622"/>
      <c r="AJ223" s="622"/>
      <c r="AK223" s="622"/>
      <c r="AL223" s="622"/>
      <c r="AM223" s="622"/>
      <c r="AN223" s="622"/>
      <c r="AO223" s="622"/>
      <c r="AP223" s="622"/>
      <c r="AQ223" s="622"/>
      <c r="AR223" s="622"/>
      <c r="AS223" s="622"/>
      <c r="AT223" s="622"/>
      <c r="AU223" s="622"/>
      <c r="AV223" s="623"/>
    </row>
    <row r="224" spans="1:48" s="85" customFormat="1" ht="18.75" customHeight="1" x14ac:dyDescent="0.25">
      <c r="A224" s="180"/>
      <c r="B224" s="595" t="s">
        <v>748</v>
      </c>
      <c r="C224" s="596"/>
      <c r="D224" s="596"/>
      <c r="E224" s="596"/>
      <c r="F224" s="596"/>
      <c r="G224" s="596"/>
      <c r="H224" s="596"/>
      <c r="I224" s="596"/>
      <c r="J224" s="596"/>
      <c r="K224" s="596"/>
      <c r="L224" s="596"/>
      <c r="M224" s="596"/>
      <c r="N224" s="596"/>
      <c r="O224" s="596"/>
      <c r="P224" s="596"/>
      <c r="Q224" s="596"/>
      <c r="R224" s="596"/>
      <c r="S224" s="596"/>
      <c r="T224" s="596"/>
      <c r="U224" s="596"/>
      <c r="V224" s="596"/>
      <c r="W224" s="622"/>
      <c r="X224" s="622"/>
      <c r="Y224" s="622"/>
      <c r="Z224" s="622"/>
      <c r="AA224" s="622"/>
      <c r="AB224" s="622"/>
      <c r="AC224" s="622"/>
      <c r="AD224" s="622"/>
      <c r="AE224" s="622"/>
      <c r="AF224" s="622"/>
      <c r="AG224" s="622"/>
      <c r="AH224" s="622"/>
      <c r="AI224" s="622"/>
      <c r="AJ224" s="622"/>
      <c r="AK224" s="622"/>
      <c r="AL224" s="622"/>
      <c r="AM224" s="622"/>
      <c r="AN224" s="622"/>
      <c r="AO224" s="622"/>
      <c r="AP224" s="622"/>
      <c r="AQ224" s="622"/>
      <c r="AR224" s="622"/>
      <c r="AS224" s="622"/>
      <c r="AT224" s="622"/>
      <c r="AU224" s="622"/>
      <c r="AV224" s="623"/>
    </row>
    <row r="225" spans="1:48" s="85" customFormat="1" ht="15.75" customHeight="1" x14ac:dyDescent="0.25">
      <c r="A225" s="721" t="s">
        <v>626</v>
      </c>
      <c r="B225" s="722"/>
      <c r="C225" s="722"/>
      <c r="D225" s="722"/>
      <c r="E225" s="722"/>
      <c r="F225" s="722"/>
      <c r="G225" s="722"/>
      <c r="H225" s="722"/>
      <c r="I225" s="722"/>
      <c r="J225" s="722"/>
      <c r="K225" s="722"/>
      <c r="L225" s="722"/>
      <c r="M225" s="722"/>
      <c r="N225" s="722"/>
      <c r="O225" s="722"/>
      <c r="P225" s="722"/>
      <c r="Q225" s="722"/>
      <c r="R225" s="722"/>
      <c r="S225" s="722"/>
      <c r="T225" s="722"/>
      <c r="U225" s="722"/>
      <c r="V225" s="722"/>
      <c r="W225" s="622"/>
      <c r="X225" s="622"/>
      <c r="Y225" s="622"/>
      <c r="Z225" s="622"/>
      <c r="AA225" s="622"/>
      <c r="AB225" s="622"/>
      <c r="AC225" s="622"/>
      <c r="AD225" s="622"/>
      <c r="AE225" s="622"/>
      <c r="AF225" s="622"/>
      <c r="AG225" s="622"/>
      <c r="AH225" s="622"/>
      <c r="AI225" s="622"/>
      <c r="AJ225" s="622"/>
      <c r="AK225" s="622"/>
      <c r="AL225" s="622"/>
      <c r="AM225" s="622"/>
      <c r="AN225" s="622"/>
      <c r="AO225" s="622"/>
      <c r="AP225" s="622"/>
      <c r="AQ225" s="622"/>
      <c r="AR225" s="622"/>
      <c r="AS225" s="622"/>
      <c r="AT225" s="622"/>
      <c r="AU225" s="622"/>
      <c r="AV225" s="623"/>
    </row>
    <row r="226" spans="1:48" ht="19.5" customHeight="1" x14ac:dyDescent="0.25">
      <c r="A226" s="528" t="s">
        <v>53</v>
      </c>
      <c r="B226" s="421" t="s">
        <v>749</v>
      </c>
      <c r="C226" s="422" t="s">
        <v>203</v>
      </c>
      <c r="D226" s="561" t="s">
        <v>660</v>
      </c>
      <c r="E226" s="733" t="s">
        <v>750</v>
      </c>
      <c r="F226" s="6" t="s">
        <v>18</v>
      </c>
      <c r="G226" s="6" t="s">
        <v>20</v>
      </c>
      <c r="H226" s="6" t="s">
        <v>377</v>
      </c>
      <c r="I226" s="6" t="s">
        <v>751</v>
      </c>
      <c r="J226" s="464">
        <v>2023</v>
      </c>
      <c r="K226" s="464">
        <v>2023</v>
      </c>
      <c r="L226" s="462">
        <v>4.9589999999999996</v>
      </c>
      <c r="M226" s="519">
        <f>Q231+R231+S231+T231</f>
        <v>4.9589999999999996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f>SUM(N226:T226)</f>
        <v>0</v>
      </c>
      <c r="V226" s="7" t="s">
        <v>3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8"/>
    </row>
    <row r="227" spans="1:48" ht="19.5" customHeight="1" x14ac:dyDescent="0.25">
      <c r="A227" s="529"/>
      <c r="B227" s="421"/>
      <c r="C227" s="422"/>
      <c r="D227" s="562"/>
      <c r="E227" s="733"/>
      <c r="F227" s="24" t="s">
        <v>19</v>
      </c>
      <c r="G227" s="24" t="s">
        <v>22</v>
      </c>
      <c r="H227" s="24" t="s">
        <v>752</v>
      </c>
      <c r="I227" s="24" t="s">
        <v>752</v>
      </c>
      <c r="J227" s="464"/>
      <c r="K227" s="464"/>
      <c r="L227" s="462"/>
      <c r="M227" s="519"/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f t="shared" ref="U227:U231" si="121">SUM(N227:T227)</f>
        <v>0</v>
      </c>
      <c r="V227" s="5" t="s">
        <v>8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8"/>
    </row>
    <row r="228" spans="1:48" ht="19.5" customHeight="1" x14ac:dyDescent="0.25">
      <c r="A228" s="529"/>
      <c r="B228" s="421"/>
      <c r="C228" s="422"/>
      <c r="D228" s="562"/>
      <c r="E228" s="733"/>
      <c r="F228" s="423" t="s">
        <v>39</v>
      </c>
      <c r="G228" s="730" t="s">
        <v>21</v>
      </c>
      <c r="H228" s="485" t="s">
        <v>753</v>
      </c>
      <c r="I228" s="485" t="s">
        <v>297</v>
      </c>
      <c r="J228" s="464"/>
      <c r="K228" s="464"/>
      <c r="L228" s="462"/>
      <c r="M228" s="519"/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f>SUM(N228:T228)</f>
        <v>0</v>
      </c>
      <c r="V228" s="7" t="s">
        <v>50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8"/>
    </row>
    <row r="229" spans="1:48" ht="18" customHeight="1" x14ac:dyDescent="0.25">
      <c r="A229" s="529"/>
      <c r="B229" s="421"/>
      <c r="C229" s="422"/>
      <c r="D229" s="562"/>
      <c r="E229" s="733"/>
      <c r="F229" s="423"/>
      <c r="G229" s="731"/>
      <c r="H229" s="486"/>
      <c r="I229" s="486"/>
      <c r="J229" s="464"/>
      <c r="K229" s="464"/>
      <c r="L229" s="462"/>
      <c r="M229" s="519"/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f t="shared" si="121"/>
        <v>0</v>
      </c>
      <c r="V229" s="7" t="s">
        <v>51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8"/>
    </row>
    <row r="230" spans="1:48" ht="17.25" customHeight="1" x14ac:dyDescent="0.25">
      <c r="A230" s="529"/>
      <c r="B230" s="421"/>
      <c r="C230" s="422"/>
      <c r="D230" s="562"/>
      <c r="E230" s="733"/>
      <c r="F230" s="423"/>
      <c r="G230" s="731"/>
      <c r="H230" s="486"/>
      <c r="I230" s="486"/>
      <c r="J230" s="464"/>
      <c r="K230" s="464"/>
      <c r="L230" s="462"/>
      <c r="M230" s="519"/>
      <c r="N230" s="9">
        <v>0</v>
      </c>
      <c r="O230" s="9">
        <v>0</v>
      </c>
      <c r="P230" s="9">
        <v>0</v>
      </c>
      <c r="Q230" s="9">
        <v>0</v>
      </c>
      <c r="R230" s="9">
        <v>4.9589999999999996</v>
      </c>
      <c r="S230" s="9">
        <v>0</v>
      </c>
      <c r="T230" s="9">
        <v>0</v>
      </c>
      <c r="U230" s="9">
        <f t="shared" si="121"/>
        <v>4.9589999999999996</v>
      </c>
      <c r="V230" s="7" t="s">
        <v>52</v>
      </c>
      <c r="W230" s="9">
        <v>4959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8"/>
    </row>
    <row r="231" spans="1:48" s="96" customFormat="1" ht="19.5" customHeight="1" x14ac:dyDescent="0.25">
      <c r="A231" s="529"/>
      <c r="B231" s="421"/>
      <c r="C231" s="422"/>
      <c r="D231" s="563"/>
      <c r="E231" s="733"/>
      <c r="F231" s="423"/>
      <c r="G231" s="732"/>
      <c r="H231" s="487"/>
      <c r="I231" s="487"/>
      <c r="J231" s="464"/>
      <c r="K231" s="464"/>
      <c r="L231" s="462"/>
      <c r="M231" s="519"/>
      <c r="N231" s="88">
        <f>SUM(N226:N230)</f>
        <v>0</v>
      </c>
      <c r="O231" s="88">
        <f t="shared" ref="O231:T231" si="122">SUM(O226:O230)</f>
        <v>0</v>
      </c>
      <c r="P231" s="88">
        <f t="shared" si="122"/>
        <v>0</v>
      </c>
      <c r="Q231" s="88">
        <f t="shared" si="122"/>
        <v>0</v>
      </c>
      <c r="R231" s="176">
        <f t="shared" si="122"/>
        <v>4.9589999999999996</v>
      </c>
      <c r="S231" s="176">
        <f t="shared" si="122"/>
        <v>0</v>
      </c>
      <c r="T231" s="176">
        <f t="shared" si="122"/>
        <v>0</v>
      </c>
      <c r="U231" s="177">
        <f t="shared" si="121"/>
        <v>4.9589999999999996</v>
      </c>
      <c r="V231" s="178" t="s">
        <v>11</v>
      </c>
      <c r="W231" s="176">
        <f t="shared" ref="W231:AU231" si="123">SUM(W226:W230)</f>
        <v>4959</v>
      </c>
      <c r="X231" s="176">
        <f t="shared" si="123"/>
        <v>0</v>
      </c>
      <c r="Y231" s="176">
        <f t="shared" si="123"/>
        <v>0</v>
      </c>
      <c r="Z231" s="176">
        <f t="shared" si="123"/>
        <v>0</v>
      </c>
      <c r="AA231" s="176">
        <f t="shared" si="123"/>
        <v>0</v>
      </c>
      <c r="AB231" s="176">
        <f t="shared" si="123"/>
        <v>0</v>
      </c>
      <c r="AC231" s="176">
        <f t="shared" si="123"/>
        <v>0</v>
      </c>
      <c r="AD231" s="176">
        <f t="shared" si="123"/>
        <v>0</v>
      </c>
      <c r="AE231" s="176">
        <f t="shared" si="123"/>
        <v>0</v>
      </c>
      <c r="AF231" s="176">
        <f t="shared" si="123"/>
        <v>0</v>
      </c>
      <c r="AG231" s="176">
        <f t="shared" si="123"/>
        <v>0</v>
      </c>
      <c r="AH231" s="176">
        <f t="shared" si="123"/>
        <v>0</v>
      </c>
      <c r="AI231" s="176">
        <f t="shared" si="123"/>
        <v>0</v>
      </c>
      <c r="AJ231" s="176">
        <f t="shared" si="123"/>
        <v>0</v>
      </c>
      <c r="AK231" s="176">
        <f t="shared" si="123"/>
        <v>0</v>
      </c>
      <c r="AL231" s="176">
        <f t="shared" si="123"/>
        <v>0</v>
      </c>
      <c r="AM231" s="176">
        <f t="shared" si="123"/>
        <v>0</v>
      </c>
      <c r="AN231" s="176">
        <f t="shared" si="123"/>
        <v>0</v>
      </c>
      <c r="AO231" s="176">
        <f t="shared" si="123"/>
        <v>0</v>
      </c>
      <c r="AP231" s="176">
        <f t="shared" si="123"/>
        <v>0</v>
      </c>
      <c r="AQ231" s="176">
        <f t="shared" si="123"/>
        <v>0</v>
      </c>
      <c r="AR231" s="176">
        <f t="shared" si="123"/>
        <v>0</v>
      </c>
      <c r="AS231" s="176">
        <f t="shared" si="123"/>
        <v>0</v>
      </c>
      <c r="AT231" s="176">
        <f t="shared" si="123"/>
        <v>0</v>
      </c>
      <c r="AU231" s="176">
        <f t="shared" si="123"/>
        <v>0</v>
      </c>
      <c r="AV231" s="184"/>
    </row>
    <row r="232" spans="1:48" ht="19.5" customHeight="1" x14ac:dyDescent="0.25">
      <c r="A232" s="529"/>
      <c r="B232" s="421" t="s">
        <v>754</v>
      </c>
      <c r="C232" s="422" t="s">
        <v>755</v>
      </c>
      <c r="D232" s="561" t="s">
        <v>660</v>
      </c>
      <c r="E232" s="733" t="s">
        <v>756</v>
      </c>
      <c r="F232" s="6" t="s">
        <v>18</v>
      </c>
      <c r="G232" s="6" t="s">
        <v>20</v>
      </c>
      <c r="H232" s="6" t="s">
        <v>374</v>
      </c>
      <c r="I232" s="6" t="s">
        <v>377</v>
      </c>
      <c r="J232" s="464">
        <v>2022</v>
      </c>
      <c r="K232" s="464">
        <v>2023</v>
      </c>
      <c r="L232" s="462">
        <v>6.8620000000000001</v>
      </c>
      <c r="M232" s="519">
        <f>Q237+R237+S237+T237</f>
        <v>6.8627400000000005</v>
      </c>
      <c r="N232" s="9">
        <v>0</v>
      </c>
      <c r="O232" s="9">
        <v>0</v>
      </c>
      <c r="P232" s="9">
        <v>0</v>
      </c>
      <c r="Q232" s="9">
        <v>2.4004400000000001</v>
      </c>
      <c r="R232" s="9">
        <v>4.4622999999999999</v>
      </c>
      <c r="S232" s="9">
        <v>0</v>
      </c>
      <c r="T232" s="9">
        <v>0</v>
      </c>
      <c r="U232" s="9">
        <f>SUM(N232:T232)</f>
        <v>6.8627400000000005</v>
      </c>
      <c r="V232" s="7" t="s">
        <v>3</v>
      </c>
      <c r="W232" s="9">
        <v>4462.3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8"/>
    </row>
    <row r="233" spans="1:48" ht="19.5" customHeight="1" x14ac:dyDescent="0.25">
      <c r="A233" s="529"/>
      <c r="B233" s="421"/>
      <c r="C233" s="422"/>
      <c r="D233" s="562"/>
      <c r="E233" s="733"/>
      <c r="F233" s="24" t="s">
        <v>19</v>
      </c>
      <c r="G233" s="24" t="s">
        <v>22</v>
      </c>
      <c r="H233" s="24" t="s">
        <v>752</v>
      </c>
      <c r="I233" s="24" t="s">
        <v>752</v>
      </c>
      <c r="J233" s="464"/>
      <c r="K233" s="464"/>
      <c r="L233" s="462"/>
      <c r="M233" s="519"/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f t="shared" ref="U233:U237" si="124">SUM(N233:T233)</f>
        <v>0</v>
      </c>
      <c r="V233" s="5" t="s">
        <v>8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8"/>
    </row>
    <row r="234" spans="1:48" ht="19.5" customHeight="1" x14ac:dyDescent="0.25">
      <c r="A234" s="529"/>
      <c r="B234" s="421"/>
      <c r="C234" s="422"/>
      <c r="D234" s="562"/>
      <c r="E234" s="733"/>
      <c r="F234" s="423" t="s">
        <v>39</v>
      </c>
      <c r="G234" s="730" t="s">
        <v>21</v>
      </c>
      <c r="H234" s="485" t="s">
        <v>374</v>
      </c>
      <c r="I234" s="485" t="s">
        <v>365</v>
      </c>
      <c r="J234" s="464"/>
      <c r="K234" s="464"/>
      <c r="L234" s="462"/>
      <c r="M234" s="519"/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f>SUM(N234:T234)</f>
        <v>0</v>
      </c>
      <c r="V234" s="7" t="s">
        <v>50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8"/>
    </row>
    <row r="235" spans="1:48" ht="18" customHeight="1" x14ac:dyDescent="0.25">
      <c r="A235" s="529"/>
      <c r="B235" s="421"/>
      <c r="C235" s="422"/>
      <c r="D235" s="562"/>
      <c r="E235" s="733"/>
      <c r="F235" s="423"/>
      <c r="G235" s="731"/>
      <c r="H235" s="486"/>
      <c r="I235" s="486"/>
      <c r="J235" s="464"/>
      <c r="K235" s="464"/>
      <c r="L235" s="462"/>
      <c r="M235" s="519"/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f t="shared" si="124"/>
        <v>0</v>
      </c>
      <c r="V235" s="7" t="s">
        <v>51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8"/>
    </row>
    <row r="236" spans="1:48" ht="17.25" customHeight="1" x14ac:dyDescent="0.25">
      <c r="A236" s="529"/>
      <c r="B236" s="421"/>
      <c r="C236" s="422"/>
      <c r="D236" s="562"/>
      <c r="E236" s="733"/>
      <c r="F236" s="423"/>
      <c r="G236" s="731"/>
      <c r="H236" s="486"/>
      <c r="I236" s="486"/>
      <c r="J236" s="464"/>
      <c r="K236" s="464"/>
      <c r="L236" s="462"/>
      <c r="M236" s="519"/>
      <c r="N236" s="86">
        <v>0</v>
      </c>
      <c r="O236" s="86">
        <v>0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9">
        <f t="shared" si="124"/>
        <v>0</v>
      </c>
      <c r="V236" s="7" t="s">
        <v>52</v>
      </c>
      <c r="W236" s="86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8"/>
    </row>
    <row r="237" spans="1:48" s="96" customFormat="1" ht="19.5" customHeight="1" x14ac:dyDescent="0.25">
      <c r="A237" s="529"/>
      <c r="B237" s="421"/>
      <c r="C237" s="422"/>
      <c r="D237" s="563"/>
      <c r="E237" s="733"/>
      <c r="F237" s="423"/>
      <c r="G237" s="732"/>
      <c r="H237" s="487"/>
      <c r="I237" s="487"/>
      <c r="J237" s="464"/>
      <c r="K237" s="464"/>
      <c r="L237" s="462"/>
      <c r="M237" s="519"/>
      <c r="N237" s="88">
        <f>SUM(N232:N236)</f>
        <v>0</v>
      </c>
      <c r="O237" s="88">
        <f t="shared" ref="O237:T237" si="125">SUM(O232:O236)</f>
        <v>0</v>
      </c>
      <c r="P237" s="88">
        <f t="shared" si="125"/>
        <v>0</v>
      </c>
      <c r="Q237" s="88">
        <f t="shared" si="125"/>
        <v>2.4004400000000001</v>
      </c>
      <c r="R237" s="176">
        <f t="shared" si="125"/>
        <v>4.4622999999999999</v>
      </c>
      <c r="S237" s="176">
        <f t="shared" si="125"/>
        <v>0</v>
      </c>
      <c r="T237" s="176">
        <f t="shared" si="125"/>
        <v>0</v>
      </c>
      <c r="U237" s="177">
        <f t="shared" si="124"/>
        <v>6.8627400000000005</v>
      </c>
      <c r="V237" s="178" t="s">
        <v>11</v>
      </c>
      <c r="W237" s="176">
        <f t="shared" ref="W237:AU237" si="126">SUM(W232:W236)</f>
        <v>4462.3</v>
      </c>
      <c r="X237" s="176">
        <f t="shared" si="126"/>
        <v>0</v>
      </c>
      <c r="Y237" s="176">
        <f t="shared" si="126"/>
        <v>0</v>
      </c>
      <c r="Z237" s="176">
        <f t="shared" si="126"/>
        <v>0</v>
      </c>
      <c r="AA237" s="176">
        <f t="shared" si="126"/>
        <v>0</v>
      </c>
      <c r="AB237" s="176">
        <f t="shared" si="126"/>
        <v>0</v>
      </c>
      <c r="AC237" s="176">
        <f t="shared" si="126"/>
        <v>0</v>
      </c>
      <c r="AD237" s="176">
        <f t="shared" si="126"/>
        <v>0</v>
      </c>
      <c r="AE237" s="176">
        <f t="shared" si="126"/>
        <v>0</v>
      </c>
      <c r="AF237" s="176">
        <f t="shared" si="126"/>
        <v>0</v>
      </c>
      <c r="AG237" s="176">
        <f t="shared" si="126"/>
        <v>0</v>
      </c>
      <c r="AH237" s="176">
        <f t="shared" si="126"/>
        <v>0</v>
      </c>
      <c r="AI237" s="176">
        <f t="shared" si="126"/>
        <v>0</v>
      </c>
      <c r="AJ237" s="176">
        <f t="shared" si="126"/>
        <v>0</v>
      </c>
      <c r="AK237" s="176">
        <f t="shared" si="126"/>
        <v>0</v>
      </c>
      <c r="AL237" s="176">
        <f t="shared" si="126"/>
        <v>0</v>
      </c>
      <c r="AM237" s="176">
        <f t="shared" si="126"/>
        <v>0</v>
      </c>
      <c r="AN237" s="176">
        <f t="shared" si="126"/>
        <v>0</v>
      </c>
      <c r="AO237" s="176">
        <f t="shared" si="126"/>
        <v>0</v>
      </c>
      <c r="AP237" s="176">
        <f t="shared" si="126"/>
        <v>0</v>
      </c>
      <c r="AQ237" s="176">
        <f t="shared" si="126"/>
        <v>0</v>
      </c>
      <c r="AR237" s="176">
        <f t="shared" si="126"/>
        <v>0</v>
      </c>
      <c r="AS237" s="176">
        <f t="shared" si="126"/>
        <v>0</v>
      </c>
      <c r="AT237" s="176">
        <f t="shared" si="126"/>
        <v>0</v>
      </c>
      <c r="AU237" s="176">
        <f t="shared" si="126"/>
        <v>0</v>
      </c>
      <c r="AV237" s="184"/>
    </row>
    <row r="238" spans="1:48" ht="19.5" customHeight="1" x14ac:dyDescent="0.25">
      <c r="A238" s="529"/>
      <c r="B238" s="499" t="s">
        <v>757</v>
      </c>
      <c r="C238" s="422" t="s">
        <v>758</v>
      </c>
      <c r="D238" s="523" t="s">
        <v>660</v>
      </c>
      <c r="E238" s="501" t="s">
        <v>759</v>
      </c>
      <c r="F238" s="6"/>
      <c r="G238" s="6" t="s">
        <v>20</v>
      </c>
      <c r="H238" s="6" t="s">
        <v>302</v>
      </c>
      <c r="I238" s="6" t="s">
        <v>58</v>
      </c>
      <c r="J238" s="502">
        <v>2022</v>
      </c>
      <c r="K238" s="502">
        <v>2023</v>
      </c>
      <c r="L238" s="519">
        <v>13.855</v>
      </c>
      <c r="M238" s="519">
        <f>Q243+R243+S243+T243</f>
        <v>13.855640000000001</v>
      </c>
      <c r="N238" s="9">
        <v>0</v>
      </c>
      <c r="O238" s="9">
        <v>0</v>
      </c>
      <c r="P238" s="9">
        <v>0</v>
      </c>
      <c r="Q238" s="9">
        <v>2.8042699999999998</v>
      </c>
      <c r="R238" s="9">
        <v>11.05137</v>
      </c>
      <c r="S238" s="9">
        <v>0</v>
      </c>
      <c r="T238" s="9">
        <v>0</v>
      </c>
      <c r="U238" s="9">
        <f>SUM(N238:T238)</f>
        <v>13.855640000000001</v>
      </c>
      <c r="V238" s="7" t="s">
        <v>3</v>
      </c>
      <c r="W238" s="9">
        <v>11051.37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8"/>
    </row>
    <row r="239" spans="1:48" s="85" customFormat="1" ht="19.5" customHeight="1" x14ac:dyDescent="0.25">
      <c r="A239" s="529"/>
      <c r="B239" s="499"/>
      <c r="C239" s="422"/>
      <c r="D239" s="524"/>
      <c r="E239" s="501"/>
      <c r="F239" s="97" t="s">
        <v>19</v>
      </c>
      <c r="G239" s="97" t="s">
        <v>22</v>
      </c>
      <c r="H239" s="97" t="s">
        <v>323</v>
      </c>
      <c r="I239" s="97" t="s">
        <v>323</v>
      </c>
      <c r="J239" s="502"/>
      <c r="K239" s="502"/>
      <c r="L239" s="519"/>
      <c r="M239" s="519"/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f t="shared" ref="U239:U243" si="127">SUM(N239:T239)</f>
        <v>0</v>
      </c>
      <c r="V239" s="57" t="s">
        <v>8</v>
      </c>
      <c r="W239" s="84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351"/>
    </row>
    <row r="240" spans="1:48" s="85" customFormat="1" ht="19.5" customHeight="1" x14ac:dyDescent="0.25">
      <c r="A240" s="529"/>
      <c r="B240" s="499"/>
      <c r="C240" s="422"/>
      <c r="D240" s="524"/>
      <c r="E240" s="501"/>
      <c r="F240" s="497" t="s">
        <v>39</v>
      </c>
      <c r="G240" s="739" t="s">
        <v>21</v>
      </c>
      <c r="H240" s="513" t="s">
        <v>374</v>
      </c>
      <c r="I240" s="513" t="s">
        <v>365</v>
      </c>
      <c r="J240" s="502"/>
      <c r="K240" s="502"/>
      <c r="L240" s="519"/>
      <c r="M240" s="519"/>
      <c r="N240" s="84">
        <v>0</v>
      </c>
      <c r="O240" s="84">
        <v>0</v>
      </c>
      <c r="P240" s="84">
        <v>0</v>
      </c>
      <c r="Q240" s="84">
        <v>0</v>
      </c>
      <c r="R240" s="84">
        <v>0</v>
      </c>
      <c r="S240" s="84">
        <v>0</v>
      </c>
      <c r="T240" s="84">
        <v>0</v>
      </c>
      <c r="U240" s="84">
        <f>SUM(N240:T240)</f>
        <v>0</v>
      </c>
      <c r="V240" s="44" t="s">
        <v>50</v>
      </c>
      <c r="W240" s="84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351"/>
    </row>
    <row r="241" spans="1:48" s="85" customFormat="1" ht="18" customHeight="1" x14ac:dyDescent="0.25">
      <c r="A241" s="529"/>
      <c r="B241" s="499"/>
      <c r="C241" s="422"/>
      <c r="D241" s="524"/>
      <c r="E241" s="501"/>
      <c r="F241" s="497"/>
      <c r="G241" s="740"/>
      <c r="H241" s="514"/>
      <c r="I241" s="514"/>
      <c r="J241" s="502"/>
      <c r="K241" s="502"/>
      <c r="L241" s="519"/>
      <c r="M241" s="519"/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f t="shared" si="127"/>
        <v>0</v>
      </c>
      <c r="V241" s="44" t="s">
        <v>51</v>
      </c>
      <c r="W241" s="84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351"/>
    </row>
    <row r="242" spans="1:48" s="85" customFormat="1" ht="17.25" customHeight="1" x14ac:dyDescent="0.25">
      <c r="A242" s="529"/>
      <c r="B242" s="499"/>
      <c r="C242" s="422"/>
      <c r="D242" s="524"/>
      <c r="E242" s="501"/>
      <c r="F242" s="497"/>
      <c r="G242" s="740"/>
      <c r="H242" s="514"/>
      <c r="I242" s="514"/>
      <c r="J242" s="502"/>
      <c r="K242" s="502"/>
      <c r="L242" s="519"/>
      <c r="M242" s="519"/>
      <c r="N242" s="87">
        <v>0</v>
      </c>
      <c r="O242" s="87">
        <v>0</v>
      </c>
      <c r="P242" s="87">
        <v>0</v>
      </c>
      <c r="Q242" s="87">
        <v>0</v>
      </c>
      <c r="R242" s="87">
        <v>0</v>
      </c>
      <c r="S242" s="87">
        <v>0</v>
      </c>
      <c r="T242" s="87">
        <v>0</v>
      </c>
      <c r="U242" s="84">
        <f t="shared" si="127"/>
        <v>0</v>
      </c>
      <c r="V242" s="44" t="s">
        <v>52</v>
      </c>
      <c r="W242" s="87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351"/>
    </row>
    <row r="243" spans="1:48" s="91" customFormat="1" ht="19.5" customHeight="1" x14ac:dyDescent="0.25">
      <c r="A243" s="530"/>
      <c r="B243" s="499"/>
      <c r="C243" s="422"/>
      <c r="D243" s="525"/>
      <c r="E243" s="501"/>
      <c r="F243" s="497"/>
      <c r="G243" s="741"/>
      <c r="H243" s="515"/>
      <c r="I243" s="515"/>
      <c r="J243" s="502"/>
      <c r="K243" s="502"/>
      <c r="L243" s="519"/>
      <c r="M243" s="519"/>
      <c r="N243" s="89">
        <f>SUM(N238:N242)</f>
        <v>0</v>
      </c>
      <c r="O243" s="89">
        <f t="shared" ref="O243:T243" si="128">SUM(O238:O242)</f>
        <v>0</v>
      </c>
      <c r="P243" s="89">
        <f t="shared" si="128"/>
        <v>0</v>
      </c>
      <c r="Q243" s="89">
        <f t="shared" si="128"/>
        <v>2.8042699999999998</v>
      </c>
      <c r="R243" s="176">
        <f t="shared" si="128"/>
        <v>11.05137</v>
      </c>
      <c r="S243" s="176">
        <f t="shared" si="128"/>
        <v>0</v>
      </c>
      <c r="T243" s="176">
        <f t="shared" si="128"/>
        <v>0</v>
      </c>
      <c r="U243" s="177">
        <f t="shared" si="127"/>
        <v>13.855640000000001</v>
      </c>
      <c r="V243" s="178" t="s">
        <v>11</v>
      </c>
      <c r="W243" s="176">
        <f t="shared" ref="W243" si="129">SUM(W238:W242)</f>
        <v>11051.37</v>
      </c>
      <c r="X243" s="176">
        <f t="shared" ref="X243:AU243" si="130">SUM(X238:X242)</f>
        <v>0</v>
      </c>
      <c r="Y243" s="176">
        <f t="shared" si="130"/>
        <v>0</v>
      </c>
      <c r="Z243" s="176">
        <f t="shared" si="130"/>
        <v>0</v>
      </c>
      <c r="AA243" s="176">
        <f t="shared" si="130"/>
        <v>0</v>
      </c>
      <c r="AB243" s="176">
        <f t="shared" si="130"/>
        <v>0</v>
      </c>
      <c r="AC243" s="176">
        <f t="shared" si="130"/>
        <v>0</v>
      </c>
      <c r="AD243" s="176">
        <f t="shared" si="130"/>
        <v>0</v>
      </c>
      <c r="AE243" s="176">
        <f t="shared" si="130"/>
        <v>0</v>
      </c>
      <c r="AF243" s="176">
        <f t="shared" si="130"/>
        <v>0</v>
      </c>
      <c r="AG243" s="176">
        <f t="shared" si="130"/>
        <v>0</v>
      </c>
      <c r="AH243" s="176">
        <f t="shared" si="130"/>
        <v>0</v>
      </c>
      <c r="AI243" s="176">
        <f t="shared" si="130"/>
        <v>0</v>
      </c>
      <c r="AJ243" s="176">
        <f t="shared" si="130"/>
        <v>0</v>
      </c>
      <c r="AK243" s="176">
        <f t="shared" si="130"/>
        <v>0</v>
      </c>
      <c r="AL243" s="176">
        <f t="shared" si="130"/>
        <v>0</v>
      </c>
      <c r="AM243" s="176">
        <f t="shared" si="130"/>
        <v>0</v>
      </c>
      <c r="AN243" s="176">
        <f t="shared" si="130"/>
        <v>0</v>
      </c>
      <c r="AO243" s="176">
        <f t="shared" si="130"/>
        <v>0</v>
      </c>
      <c r="AP243" s="176">
        <f t="shared" si="130"/>
        <v>0</v>
      </c>
      <c r="AQ243" s="176">
        <f t="shared" si="130"/>
        <v>0</v>
      </c>
      <c r="AR243" s="176">
        <f t="shared" si="130"/>
        <v>0</v>
      </c>
      <c r="AS243" s="176">
        <f t="shared" si="130"/>
        <v>0</v>
      </c>
      <c r="AT243" s="176">
        <f t="shared" si="130"/>
        <v>0</v>
      </c>
      <c r="AU243" s="176">
        <f t="shared" si="130"/>
        <v>0</v>
      </c>
      <c r="AV243" s="352"/>
    </row>
    <row r="244" spans="1:48" s="85" customFormat="1" ht="15.75" customHeight="1" x14ac:dyDescent="0.25">
      <c r="A244" s="721" t="s">
        <v>641</v>
      </c>
      <c r="B244" s="722"/>
      <c r="C244" s="722"/>
      <c r="D244" s="722"/>
      <c r="E244" s="722"/>
      <c r="F244" s="722"/>
      <c r="G244" s="722"/>
      <c r="H244" s="722"/>
      <c r="I244" s="722"/>
      <c r="J244" s="722"/>
      <c r="K244" s="722"/>
      <c r="L244" s="722"/>
      <c r="M244" s="722"/>
      <c r="N244" s="722"/>
      <c r="O244" s="722"/>
      <c r="P244" s="722"/>
      <c r="Q244" s="722"/>
      <c r="R244" s="722"/>
      <c r="S244" s="722"/>
      <c r="T244" s="722"/>
      <c r="U244" s="722"/>
      <c r="V244" s="722"/>
      <c r="W244" s="622"/>
      <c r="X244" s="622"/>
      <c r="Y244" s="622"/>
      <c r="Z244" s="622"/>
      <c r="AA244" s="622"/>
      <c r="AB244" s="622"/>
      <c r="AC244" s="622"/>
      <c r="AD244" s="622"/>
      <c r="AE244" s="622"/>
      <c r="AF244" s="622"/>
      <c r="AG244" s="622"/>
      <c r="AH244" s="622"/>
      <c r="AI244" s="622"/>
      <c r="AJ244" s="622"/>
      <c r="AK244" s="622"/>
      <c r="AL244" s="622"/>
      <c r="AM244" s="622"/>
      <c r="AN244" s="622"/>
      <c r="AO244" s="622"/>
      <c r="AP244" s="622"/>
      <c r="AQ244" s="622"/>
      <c r="AR244" s="622"/>
      <c r="AS244" s="622"/>
      <c r="AT244" s="622"/>
      <c r="AU244" s="622"/>
      <c r="AV244" s="623"/>
    </row>
    <row r="245" spans="1:48" ht="19.5" customHeight="1" x14ac:dyDescent="0.25">
      <c r="A245" s="531" t="s">
        <v>54</v>
      </c>
      <c r="B245" s="499" t="s">
        <v>760</v>
      </c>
      <c r="C245" s="422" t="s">
        <v>761</v>
      </c>
      <c r="D245" s="523" t="s">
        <v>660</v>
      </c>
      <c r="E245" s="501" t="s">
        <v>681</v>
      </c>
      <c r="F245" s="6" t="s">
        <v>18</v>
      </c>
      <c r="G245" s="6" t="s">
        <v>20</v>
      </c>
      <c r="H245" s="6" t="s">
        <v>302</v>
      </c>
      <c r="I245" s="6" t="s">
        <v>722</v>
      </c>
      <c r="J245" s="502">
        <v>2023</v>
      </c>
      <c r="K245" s="502">
        <v>2025</v>
      </c>
      <c r="L245" s="519">
        <v>15.35</v>
      </c>
      <c r="M245" s="519">
        <f>Q250+R250+S250+T250</f>
        <v>2.2125000000000001E-3</v>
      </c>
      <c r="N245" s="9">
        <v>0</v>
      </c>
      <c r="O245" s="9">
        <v>0</v>
      </c>
      <c r="P245" s="9">
        <v>0</v>
      </c>
      <c r="Q245" s="9">
        <v>0</v>
      </c>
      <c r="R245" s="9">
        <v>7.3750000000000009E-4</v>
      </c>
      <c r="S245" s="9">
        <v>7.3750000000000009E-4</v>
      </c>
      <c r="T245" s="9">
        <v>7.3750000000000009E-4</v>
      </c>
      <c r="U245" s="9">
        <f>SUM(N245:T245)</f>
        <v>2.2125000000000001E-3</v>
      </c>
      <c r="V245" s="7" t="s">
        <v>3</v>
      </c>
      <c r="W245" s="9">
        <v>0.73750000000000004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8"/>
    </row>
    <row r="246" spans="1:48" s="85" customFormat="1" ht="19.5" customHeight="1" x14ac:dyDescent="0.25">
      <c r="A246" s="532"/>
      <c r="B246" s="499"/>
      <c r="C246" s="422"/>
      <c r="D246" s="524"/>
      <c r="E246" s="501"/>
      <c r="F246" s="97" t="s">
        <v>19</v>
      </c>
      <c r="G246" s="97" t="s">
        <v>22</v>
      </c>
      <c r="H246" s="97" t="s">
        <v>762</v>
      </c>
      <c r="I246" s="97" t="s">
        <v>762</v>
      </c>
      <c r="J246" s="502"/>
      <c r="K246" s="502"/>
      <c r="L246" s="519"/>
      <c r="M246" s="519"/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f t="shared" ref="U246:U250" si="131">SUM(N246:T246)</f>
        <v>0</v>
      </c>
      <c r="V246" s="57" t="s">
        <v>8</v>
      </c>
      <c r="W246" s="84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351"/>
    </row>
    <row r="247" spans="1:48" s="85" customFormat="1" ht="19.5" customHeight="1" x14ac:dyDescent="0.25">
      <c r="A247" s="532"/>
      <c r="B247" s="499"/>
      <c r="C247" s="422"/>
      <c r="D247" s="524"/>
      <c r="E247" s="501"/>
      <c r="F247" s="497" t="s">
        <v>39</v>
      </c>
      <c r="G247" s="739" t="s">
        <v>21</v>
      </c>
      <c r="H247" s="513" t="s">
        <v>374</v>
      </c>
      <c r="I247" s="513" t="s">
        <v>365</v>
      </c>
      <c r="J247" s="502"/>
      <c r="K247" s="502"/>
      <c r="L247" s="519"/>
      <c r="M247" s="519"/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  <c r="T247" s="84">
        <v>0</v>
      </c>
      <c r="U247" s="84">
        <f>SUM(N247:T247)</f>
        <v>0</v>
      </c>
      <c r="V247" s="44" t="s">
        <v>50</v>
      </c>
      <c r="W247" s="84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351"/>
    </row>
    <row r="248" spans="1:48" s="85" customFormat="1" ht="18" customHeight="1" x14ac:dyDescent="0.25">
      <c r="A248" s="532"/>
      <c r="B248" s="499"/>
      <c r="C248" s="422"/>
      <c r="D248" s="524"/>
      <c r="E248" s="501"/>
      <c r="F248" s="497"/>
      <c r="G248" s="740"/>
      <c r="H248" s="514"/>
      <c r="I248" s="514"/>
      <c r="J248" s="502"/>
      <c r="K248" s="502"/>
      <c r="L248" s="519"/>
      <c r="M248" s="519"/>
      <c r="N248" s="84">
        <v>0</v>
      </c>
      <c r="O248" s="84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  <c r="U248" s="84">
        <f t="shared" si="131"/>
        <v>0</v>
      </c>
      <c r="V248" s="44" t="s">
        <v>51</v>
      </c>
      <c r="W248" s="84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351"/>
    </row>
    <row r="249" spans="1:48" s="85" customFormat="1" ht="17.25" customHeight="1" x14ac:dyDescent="0.25">
      <c r="A249" s="532"/>
      <c r="B249" s="499"/>
      <c r="C249" s="422"/>
      <c r="D249" s="524"/>
      <c r="E249" s="501"/>
      <c r="F249" s="497"/>
      <c r="G249" s="740"/>
      <c r="H249" s="514"/>
      <c r="I249" s="514"/>
      <c r="J249" s="502"/>
      <c r="K249" s="502"/>
      <c r="L249" s="519"/>
      <c r="M249" s="519"/>
      <c r="N249" s="87">
        <v>0</v>
      </c>
      <c r="O249" s="87">
        <v>0</v>
      </c>
      <c r="P249" s="87">
        <v>0</v>
      </c>
      <c r="Q249" s="87">
        <v>0</v>
      </c>
      <c r="R249" s="87">
        <v>0</v>
      </c>
      <c r="S249" s="87">
        <v>0</v>
      </c>
      <c r="T249" s="87">
        <v>0</v>
      </c>
      <c r="U249" s="84">
        <f t="shared" si="131"/>
        <v>0</v>
      </c>
      <c r="V249" s="44" t="s">
        <v>52</v>
      </c>
      <c r="W249" s="87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351"/>
    </row>
    <row r="250" spans="1:48" s="91" customFormat="1" ht="19.5" customHeight="1" x14ac:dyDescent="0.25">
      <c r="A250" s="533"/>
      <c r="B250" s="499"/>
      <c r="C250" s="422"/>
      <c r="D250" s="525"/>
      <c r="E250" s="501"/>
      <c r="F250" s="497"/>
      <c r="G250" s="741"/>
      <c r="H250" s="515"/>
      <c r="I250" s="515"/>
      <c r="J250" s="502"/>
      <c r="K250" s="502"/>
      <c r="L250" s="519"/>
      <c r="M250" s="519"/>
      <c r="N250" s="89">
        <f>SUM(N245:N249)</f>
        <v>0</v>
      </c>
      <c r="O250" s="89">
        <f t="shared" ref="O250:T250" si="132">SUM(O245:O249)</f>
        <v>0</v>
      </c>
      <c r="P250" s="89">
        <f t="shared" si="132"/>
        <v>0</v>
      </c>
      <c r="Q250" s="89">
        <f t="shared" si="132"/>
        <v>0</v>
      </c>
      <c r="R250" s="176">
        <f t="shared" si="132"/>
        <v>7.3750000000000009E-4</v>
      </c>
      <c r="S250" s="176">
        <f t="shared" si="132"/>
        <v>7.3750000000000009E-4</v>
      </c>
      <c r="T250" s="176">
        <f t="shared" si="132"/>
        <v>7.3750000000000009E-4</v>
      </c>
      <c r="U250" s="177">
        <f t="shared" si="131"/>
        <v>2.2125000000000001E-3</v>
      </c>
      <c r="V250" s="178" t="s">
        <v>11</v>
      </c>
      <c r="W250" s="176">
        <f t="shared" ref="W250:AU250" si="133">SUM(W245:W249)</f>
        <v>0.73750000000000004</v>
      </c>
      <c r="X250" s="176">
        <f t="shared" si="133"/>
        <v>0</v>
      </c>
      <c r="Y250" s="176">
        <f t="shared" si="133"/>
        <v>0</v>
      </c>
      <c r="Z250" s="176">
        <f t="shared" si="133"/>
        <v>0</v>
      </c>
      <c r="AA250" s="176">
        <f t="shared" si="133"/>
        <v>0</v>
      </c>
      <c r="AB250" s="176">
        <f t="shared" si="133"/>
        <v>0</v>
      </c>
      <c r="AC250" s="176">
        <f t="shared" si="133"/>
        <v>0</v>
      </c>
      <c r="AD250" s="176">
        <f t="shared" si="133"/>
        <v>0</v>
      </c>
      <c r="AE250" s="176">
        <f t="shared" si="133"/>
        <v>0</v>
      </c>
      <c r="AF250" s="176">
        <f t="shared" si="133"/>
        <v>0</v>
      </c>
      <c r="AG250" s="176">
        <f t="shared" si="133"/>
        <v>0</v>
      </c>
      <c r="AH250" s="176">
        <f t="shared" si="133"/>
        <v>0</v>
      </c>
      <c r="AI250" s="176">
        <f t="shared" si="133"/>
        <v>0</v>
      </c>
      <c r="AJ250" s="176">
        <f t="shared" si="133"/>
        <v>0</v>
      </c>
      <c r="AK250" s="176">
        <f t="shared" si="133"/>
        <v>0</v>
      </c>
      <c r="AL250" s="176">
        <f t="shared" si="133"/>
        <v>0</v>
      </c>
      <c r="AM250" s="176">
        <f t="shared" si="133"/>
        <v>0</v>
      </c>
      <c r="AN250" s="176">
        <f t="shared" si="133"/>
        <v>0</v>
      </c>
      <c r="AO250" s="176">
        <f t="shared" si="133"/>
        <v>0</v>
      </c>
      <c r="AP250" s="176">
        <f t="shared" si="133"/>
        <v>0</v>
      </c>
      <c r="AQ250" s="176">
        <f t="shared" si="133"/>
        <v>0</v>
      </c>
      <c r="AR250" s="176">
        <f t="shared" si="133"/>
        <v>0</v>
      </c>
      <c r="AS250" s="176">
        <f t="shared" si="133"/>
        <v>0</v>
      </c>
      <c r="AT250" s="176">
        <f t="shared" si="133"/>
        <v>0</v>
      </c>
      <c r="AU250" s="176">
        <f t="shared" si="133"/>
        <v>0</v>
      </c>
      <c r="AV250" s="352"/>
    </row>
    <row r="251" spans="1:48" s="85" customFormat="1" ht="18.75" customHeight="1" x14ac:dyDescent="0.25">
      <c r="A251" s="180"/>
      <c r="B251" s="595" t="s">
        <v>763</v>
      </c>
      <c r="C251" s="596"/>
      <c r="D251" s="596"/>
      <c r="E251" s="596"/>
      <c r="F251" s="596"/>
      <c r="G251" s="596"/>
      <c r="H251" s="596"/>
      <c r="I251" s="596"/>
      <c r="J251" s="596"/>
      <c r="K251" s="596"/>
      <c r="L251" s="596"/>
      <c r="M251" s="596"/>
      <c r="N251" s="596"/>
      <c r="O251" s="596"/>
      <c r="P251" s="596"/>
      <c r="Q251" s="596"/>
      <c r="R251" s="596"/>
      <c r="S251" s="596"/>
      <c r="T251" s="596"/>
      <c r="U251" s="596"/>
      <c r="V251" s="596"/>
      <c r="W251" s="622"/>
      <c r="X251" s="622"/>
      <c r="Y251" s="622"/>
      <c r="Z251" s="622"/>
      <c r="AA251" s="622"/>
      <c r="AB251" s="622"/>
      <c r="AC251" s="622"/>
      <c r="AD251" s="622"/>
      <c r="AE251" s="622"/>
      <c r="AF251" s="622"/>
      <c r="AG251" s="622"/>
      <c r="AH251" s="622"/>
      <c r="AI251" s="622"/>
      <c r="AJ251" s="622"/>
      <c r="AK251" s="622"/>
      <c r="AL251" s="622"/>
      <c r="AM251" s="622"/>
      <c r="AN251" s="622"/>
      <c r="AO251" s="622"/>
      <c r="AP251" s="622"/>
      <c r="AQ251" s="622"/>
      <c r="AR251" s="622"/>
      <c r="AS251" s="622"/>
      <c r="AT251" s="622"/>
      <c r="AU251" s="622"/>
      <c r="AV251" s="623"/>
    </row>
    <row r="252" spans="1:48" ht="19.5" customHeight="1" x14ac:dyDescent="0.25">
      <c r="A252" s="418" t="s">
        <v>53</v>
      </c>
      <c r="B252" s="421" t="s">
        <v>427</v>
      </c>
      <c r="C252" s="422" t="s">
        <v>764</v>
      </c>
      <c r="D252" s="561" t="s">
        <v>628</v>
      </c>
      <c r="E252" s="733" t="s">
        <v>689</v>
      </c>
      <c r="F252" s="6" t="s">
        <v>18</v>
      </c>
      <c r="G252" s="6" t="s">
        <v>20</v>
      </c>
      <c r="H252" s="6" t="s">
        <v>296</v>
      </c>
      <c r="I252" s="6" t="s">
        <v>296</v>
      </c>
      <c r="J252" s="464">
        <v>2019</v>
      </c>
      <c r="K252" s="464">
        <v>2019</v>
      </c>
      <c r="L252" s="462">
        <v>5.6109999999999998</v>
      </c>
      <c r="M252" s="519">
        <f>Q257+R257+S257+T257</f>
        <v>0.41602999999999996</v>
      </c>
      <c r="N252" s="9">
        <v>0</v>
      </c>
      <c r="O252" s="9">
        <v>5.0374399999999993</v>
      </c>
      <c r="P252" s="9">
        <v>0.15759489000000029</v>
      </c>
      <c r="Q252" s="9">
        <v>0.41602999999999996</v>
      </c>
      <c r="R252" s="9">
        <v>0</v>
      </c>
      <c r="S252" s="9">
        <v>0</v>
      </c>
      <c r="T252" s="9">
        <v>0</v>
      </c>
      <c r="U252" s="9">
        <f>SUM(N252:T252)</f>
        <v>5.6110648899999997</v>
      </c>
      <c r="V252" s="7" t="s">
        <v>3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8"/>
    </row>
    <row r="253" spans="1:48" ht="19.5" customHeight="1" x14ac:dyDescent="0.25">
      <c r="A253" s="419"/>
      <c r="B253" s="421"/>
      <c r="C253" s="422"/>
      <c r="D253" s="562"/>
      <c r="E253" s="733"/>
      <c r="F253" s="6" t="s">
        <v>19</v>
      </c>
      <c r="G253" s="6" t="s">
        <v>22</v>
      </c>
      <c r="H253" s="6" t="s">
        <v>296</v>
      </c>
      <c r="I253" s="6" t="s">
        <v>296</v>
      </c>
      <c r="J253" s="464"/>
      <c r="K253" s="464"/>
      <c r="L253" s="462"/>
      <c r="M253" s="519"/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f t="shared" ref="U253:U257" si="134">SUM(N253:T253)</f>
        <v>0</v>
      </c>
      <c r="V253" s="5" t="s">
        <v>8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8"/>
    </row>
    <row r="254" spans="1:48" ht="19.5" customHeight="1" x14ac:dyDescent="0.25">
      <c r="A254" s="419"/>
      <c r="B254" s="421"/>
      <c r="C254" s="422"/>
      <c r="D254" s="562"/>
      <c r="E254" s="733"/>
      <c r="F254" s="423" t="s">
        <v>39</v>
      </c>
      <c r="G254" s="423" t="s">
        <v>21</v>
      </c>
      <c r="H254" s="423" t="s">
        <v>318</v>
      </c>
      <c r="I254" s="423" t="s">
        <v>765</v>
      </c>
      <c r="J254" s="464"/>
      <c r="K254" s="464"/>
      <c r="L254" s="462"/>
      <c r="M254" s="519"/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f>SUM(N254:T254)</f>
        <v>0</v>
      </c>
      <c r="V254" s="7" t="s">
        <v>50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8"/>
    </row>
    <row r="255" spans="1:48" ht="18" customHeight="1" x14ac:dyDescent="0.25">
      <c r="A255" s="419"/>
      <c r="B255" s="421"/>
      <c r="C255" s="422"/>
      <c r="D255" s="562"/>
      <c r="E255" s="733"/>
      <c r="F255" s="423"/>
      <c r="G255" s="423"/>
      <c r="H255" s="423"/>
      <c r="I255" s="423"/>
      <c r="J255" s="464"/>
      <c r="K255" s="464"/>
      <c r="L255" s="462"/>
      <c r="M255" s="519"/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f t="shared" si="134"/>
        <v>0</v>
      </c>
      <c r="V255" s="7" t="s">
        <v>51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8"/>
    </row>
    <row r="256" spans="1:48" ht="17.25" customHeight="1" x14ac:dyDescent="0.25">
      <c r="A256" s="419"/>
      <c r="B256" s="421"/>
      <c r="C256" s="422"/>
      <c r="D256" s="562"/>
      <c r="E256" s="733"/>
      <c r="F256" s="423"/>
      <c r="G256" s="423"/>
      <c r="H256" s="423"/>
      <c r="I256" s="423"/>
      <c r="J256" s="464"/>
      <c r="K256" s="464"/>
      <c r="L256" s="462"/>
      <c r="M256" s="519"/>
      <c r="N256" s="86">
        <v>0</v>
      </c>
      <c r="O256" s="86">
        <v>0</v>
      </c>
      <c r="P256" s="86">
        <v>0</v>
      </c>
      <c r="Q256" s="86">
        <v>0</v>
      </c>
      <c r="R256" s="86">
        <v>0</v>
      </c>
      <c r="S256" s="86">
        <v>0</v>
      </c>
      <c r="T256" s="86">
        <v>0</v>
      </c>
      <c r="U256" s="9">
        <f t="shared" si="134"/>
        <v>0</v>
      </c>
      <c r="V256" s="7" t="s">
        <v>52</v>
      </c>
      <c r="W256" s="86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8"/>
    </row>
    <row r="257" spans="1:48" s="96" customFormat="1" ht="21.75" customHeight="1" x14ac:dyDescent="0.25">
      <c r="A257" s="419"/>
      <c r="B257" s="421"/>
      <c r="C257" s="422"/>
      <c r="D257" s="563"/>
      <c r="E257" s="733"/>
      <c r="F257" s="423"/>
      <c r="G257" s="423"/>
      <c r="H257" s="423"/>
      <c r="I257" s="423"/>
      <c r="J257" s="464"/>
      <c r="K257" s="464"/>
      <c r="L257" s="462"/>
      <c r="M257" s="519"/>
      <c r="N257" s="88">
        <f>SUM(N252:N256)</f>
        <v>0</v>
      </c>
      <c r="O257" s="88">
        <f t="shared" ref="O257:T257" si="135">SUM(O252:O256)</f>
        <v>5.0374399999999993</v>
      </c>
      <c r="P257" s="88">
        <f t="shared" si="135"/>
        <v>0.15759489000000029</v>
      </c>
      <c r="Q257" s="88">
        <f t="shared" si="135"/>
        <v>0.41602999999999996</v>
      </c>
      <c r="R257" s="176">
        <f t="shared" si="135"/>
        <v>0</v>
      </c>
      <c r="S257" s="176">
        <f t="shared" si="135"/>
        <v>0</v>
      </c>
      <c r="T257" s="176">
        <f t="shared" si="135"/>
        <v>0</v>
      </c>
      <c r="U257" s="177">
        <f t="shared" si="134"/>
        <v>5.6110648899999997</v>
      </c>
      <c r="V257" s="178" t="s">
        <v>11</v>
      </c>
      <c r="W257" s="176">
        <f t="shared" ref="W257" si="136">SUM(W252:W256)</f>
        <v>0</v>
      </c>
      <c r="X257" s="176">
        <f t="shared" ref="X257:AU257" si="137">SUM(X252:X256)</f>
        <v>0</v>
      </c>
      <c r="Y257" s="176">
        <f t="shared" si="137"/>
        <v>0</v>
      </c>
      <c r="Z257" s="176">
        <f t="shared" si="137"/>
        <v>0</v>
      </c>
      <c r="AA257" s="176">
        <f t="shared" si="137"/>
        <v>0</v>
      </c>
      <c r="AB257" s="176">
        <f t="shared" si="137"/>
        <v>0</v>
      </c>
      <c r="AC257" s="176">
        <f t="shared" si="137"/>
        <v>0</v>
      </c>
      <c r="AD257" s="176">
        <f t="shared" si="137"/>
        <v>0</v>
      </c>
      <c r="AE257" s="176">
        <f t="shared" si="137"/>
        <v>0</v>
      </c>
      <c r="AF257" s="176">
        <f t="shared" si="137"/>
        <v>0</v>
      </c>
      <c r="AG257" s="176">
        <f t="shared" si="137"/>
        <v>0</v>
      </c>
      <c r="AH257" s="176">
        <f t="shared" si="137"/>
        <v>0</v>
      </c>
      <c r="AI257" s="176">
        <f t="shared" si="137"/>
        <v>0</v>
      </c>
      <c r="AJ257" s="176">
        <f t="shared" si="137"/>
        <v>0</v>
      </c>
      <c r="AK257" s="176">
        <f t="shared" si="137"/>
        <v>0</v>
      </c>
      <c r="AL257" s="176">
        <f t="shared" si="137"/>
        <v>0</v>
      </c>
      <c r="AM257" s="176">
        <f t="shared" si="137"/>
        <v>0</v>
      </c>
      <c r="AN257" s="176">
        <f t="shared" si="137"/>
        <v>0</v>
      </c>
      <c r="AO257" s="176">
        <f t="shared" si="137"/>
        <v>0</v>
      </c>
      <c r="AP257" s="176">
        <f t="shared" si="137"/>
        <v>0</v>
      </c>
      <c r="AQ257" s="176">
        <f t="shared" si="137"/>
        <v>0</v>
      </c>
      <c r="AR257" s="176">
        <f t="shared" si="137"/>
        <v>0</v>
      </c>
      <c r="AS257" s="176">
        <f t="shared" si="137"/>
        <v>0</v>
      </c>
      <c r="AT257" s="176">
        <f t="shared" si="137"/>
        <v>0</v>
      </c>
      <c r="AU257" s="176">
        <f t="shared" si="137"/>
        <v>0</v>
      </c>
      <c r="AV257" s="184"/>
    </row>
    <row r="258" spans="1:48" ht="19.5" customHeight="1" x14ac:dyDescent="0.25">
      <c r="A258" s="419"/>
      <c r="B258" s="421" t="s">
        <v>766</v>
      </c>
      <c r="C258" s="422" t="s">
        <v>767</v>
      </c>
      <c r="D258" s="561" t="s">
        <v>628</v>
      </c>
      <c r="E258" s="733" t="s">
        <v>689</v>
      </c>
      <c r="F258" s="6" t="s">
        <v>18</v>
      </c>
      <c r="G258" s="6" t="s">
        <v>20</v>
      </c>
      <c r="H258" s="6" t="s">
        <v>296</v>
      </c>
      <c r="I258" s="6" t="s">
        <v>296</v>
      </c>
      <c r="J258" s="464">
        <v>2020</v>
      </c>
      <c r="K258" s="464">
        <v>2023</v>
      </c>
      <c r="L258" s="462">
        <v>140.749</v>
      </c>
      <c r="M258" s="519">
        <f>Q263+R263+S263+T263</f>
        <v>33.206200000000003</v>
      </c>
      <c r="N258" s="9">
        <v>1.82511</v>
      </c>
      <c r="O258" s="9">
        <v>57.476200000000006</v>
      </c>
      <c r="P258" s="9">
        <v>30.284520000000001</v>
      </c>
      <c r="Q258" s="9">
        <v>13.866520000000001</v>
      </c>
      <c r="R258" s="9">
        <v>3.33968</v>
      </c>
      <c r="S258" s="9">
        <v>8</v>
      </c>
      <c r="T258" s="9">
        <v>8</v>
      </c>
      <c r="U258" s="9">
        <f>SUM(N258:T258)</f>
        <v>122.79203000000003</v>
      </c>
      <c r="V258" s="7" t="s">
        <v>3</v>
      </c>
      <c r="W258" s="9">
        <v>3339.68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8"/>
    </row>
    <row r="259" spans="1:48" ht="19.5" customHeight="1" x14ac:dyDescent="0.25">
      <c r="A259" s="419"/>
      <c r="B259" s="421"/>
      <c r="C259" s="422"/>
      <c r="D259" s="562"/>
      <c r="E259" s="733"/>
      <c r="F259" s="6" t="s">
        <v>19</v>
      </c>
      <c r="G259" s="6" t="s">
        <v>22</v>
      </c>
      <c r="H259" s="6" t="s">
        <v>296</v>
      </c>
      <c r="I259" s="6" t="s">
        <v>296</v>
      </c>
      <c r="J259" s="464"/>
      <c r="K259" s="464"/>
      <c r="L259" s="462"/>
      <c r="M259" s="519"/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f t="shared" ref="U259:U263" si="138">SUM(N259:T259)</f>
        <v>0</v>
      </c>
      <c r="V259" s="5" t="s">
        <v>8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8"/>
    </row>
    <row r="260" spans="1:48" ht="19.5" customHeight="1" x14ac:dyDescent="0.25">
      <c r="A260" s="419"/>
      <c r="B260" s="421"/>
      <c r="C260" s="422"/>
      <c r="D260" s="562"/>
      <c r="E260" s="733"/>
      <c r="F260" s="423" t="s">
        <v>39</v>
      </c>
      <c r="G260" s="423" t="s">
        <v>21</v>
      </c>
      <c r="H260" s="423" t="s">
        <v>318</v>
      </c>
      <c r="I260" s="423" t="s">
        <v>765</v>
      </c>
      <c r="J260" s="464"/>
      <c r="K260" s="464"/>
      <c r="L260" s="462"/>
      <c r="M260" s="519"/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f>SUM(N260:T260)</f>
        <v>0</v>
      </c>
      <c r="V260" s="7" t="s">
        <v>50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8"/>
    </row>
    <row r="261" spans="1:48" ht="18" customHeight="1" x14ac:dyDescent="0.25">
      <c r="A261" s="419"/>
      <c r="B261" s="421"/>
      <c r="C261" s="422"/>
      <c r="D261" s="562"/>
      <c r="E261" s="733"/>
      <c r="F261" s="423"/>
      <c r="G261" s="423"/>
      <c r="H261" s="423"/>
      <c r="I261" s="423"/>
      <c r="J261" s="464"/>
      <c r="K261" s="464"/>
      <c r="L261" s="462"/>
      <c r="M261" s="519"/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f t="shared" si="138"/>
        <v>0</v>
      </c>
      <c r="V261" s="7" t="s">
        <v>51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8"/>
    </row>
    <row r="262" spans="1:48" ht="17.25" customHeight="1" x14ac:dyDescent="0.25">
      <c r="A262" s="419"/>
      <c r="B262" s="421"/>
      <c r="C262" s="422"/>
      <c r="D262" s="562"/>
      <c r="E262" s="733"/>
      <c r="F262" s="423"/>
      <c r="G262" s="423"/>
      <c r="H262" s="423"/>
      <c r="I262" s="423"/>
      <c r="J262" s="464"/>
      <c r="K262" s="464"/>
      <c r="L262" s="462"/>
      <c r="M262" s="519"/>
      <c r="N262" s="86">
        <v>0</v>
      </c>
      <c r="O262" s="86">
        <v>0</v>
      </c>
      <c r="P262" s="86">
        <v>0</v>
      </c>
      <c r="Q262" s="86">
        <v>0</v>
      </c>
      <c r="R262" s="86">
        <v>0</v>
      </c>
      <c r="S262" s="86">
        <v>0</v>
      </c>
      <c r="T262" s="86">
        <v>0</v>
      </c>
      <c r="U262" s="9">
        <f t="shared" si="138"/>
        <v>0</v>
      </c>
      <c r="V262" s="7" t="s">
        <v>52</v>
      </c>
      <c r="W262" s="86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8"/>
    </row>
    <row r="263" spans="1:48" s="96" customFormat="1" ht="21.75" customHeight="1" x14ac:dyDescent="0.25">
      <c r="A263" s="419"/>
      <c r="B263" s="421"/>
      <c r="C263" s="422"/>
      <c r="D263" s="563"/>
      <c r="E263" s="733"/>
      <c r="F263" s="423"/>
      <c r="G263" s="423"/>
      <c r="H263" s="423"/>
      <c r="I263" s="423"/>
      <c r="J263" s="464"/>
      <c r="K263" s="464"/>
      <c r="L263" s="462"/>
      <c r="M263" s="519"/>
      <c r="N263" s="88">
        <f>SUM(N258:N262)</f>
        <v>1.82511</v>
      </c>
      <c r="O263" s="88">
        <f t="shared" ref="O263:T263" si="139">SUM(O258:O262)</f>
        <v>57.476200000000006</v>
      </c>
      <c r="P263" s="88">
        <f t="shared" si="139"/>
        <v>30.284520000000001</v>
      </c>
      <c r="Q263" s="88">
        <f t="shared" si="139"/>
        <v>13.866520000000001</v>
      </c>
      <c r="R263" s="176">
        <f t="shared" si="139"/>
        <v>3.33968</v>
      </c>
      <c r="S263" s="176">
        <f t="shared" si="139"/>
        <v>8</v>
      </c>
      <c r="T263" s="176">
        <f t="shared" si="139"/>
        <v>8</v>
      </c>
      <c r="U263" s="177">
        <f t="shared" si="138"/>
        <v>122.79203000000003</v>
      </c>
      <c r="V263" s="178" t="s">
        <v>11</v>
      </c>
      <c r="W263" s="176">
        <f t="shared" ref="W263" si="140">SUM(W258:W262)</f>
        <v>3339.68</v>
      </c>
      <c r="X263" s="176">
        <f t="shared" ref="X263:AU263" si="141">SUM(X258:X262)</f>
        <v>0</v>
      </c>
      <c r="Y263" s="176">
        <f t="shared" si="141"/>
        <v>0</v>
      </c>
      <c r="Z263" s="176">
        <f t="shared" si="141"/>
        <v>0</v>
      </c>
      <c r="AA263" s="176">
        <f t="shared" si="141"/>
        <v>0</v>
      </c>
      <c r="AB263" s="176">
        <f t="shared" si="141"/>
        <v>0</v>
      </c>
      <c r="AC263" s="176">
        <f t="shared" si="141"/>
        <v>0</v>
      </c>
      <c r="AD263" s="176">
        <f t="shared" si="141"/>
        <v>0</v>
      </c>
      <c r="AE263" s="176">
        <f t="shared" si="141"/>
        <v>0</v>
      </c>
      <c r="AF263" s="176">
        <f t="shared" si="141"/>
        <v>0</v>
      </c>
      <c r="AG263" s="176">
        <f t="shared" si="141"/>
        <v>0</v>
      </c>
      <c r="AH263" s="176">
        <f t="shared" si="141"/>
        <v>0</v>
      </c>
      <c r="AI263" s="176">
        <f t="shared" si="141"/>
        <v>0</v>
      </c>
      <c r="AJ263" s="176">
        <f t="shared" si="141"/>
        <v>0</v>
      </c>
      <c r="AK263" s="176">
        <f t="shared" si="141"/>
        <v>0</v>
      </c>
      <c r="AL263" s="176">
        <f t="shared" si="141"/>
        <v>0</v>
      </c>
      <c r="AM263" s="176">
        <f t="shared" si="141"/>
        <v>0</v>
      </c>
      <c r="AN263" s="176">
        <f t="shared" si="141"/>
        <v>0</v>
      </c>
      <c r="AO263" s="176">
        <f t="shared" si="141"/>
        <v>0</v>
      </c>
      <c r="AP263" s="176">
        <f t="shared" si="141"/>
        <v>0</v>
      </c>
      <c r="AQ263" s="176">
        <f t="shared" si="141"/>
        <v>0</v>
      </c>
      <c r="AR263" s="176">
        <f t="shared" si="141"/>
        <v>0</v>
      </c>
      <c r="AS263" s="176">
        <f t="shared" si="141"/>
        <v>0</v>
      </c>
      <c r="AT263" s="176">
        <f t="shared" si="141"/>
        <v>0</v>
      </c>
      <c r="AU263" s="176">
        <f t="shared" si="141"/>
        <v>0</v>
      </c>
      <c r="AV263" s="184"/>
    </row>
    <row r="264" spans="1:48" ht="19.5" customHeight="1" x14ac:dyDescent="0.25">
      <c r="A264" s="419"/>
      <c r="B264" s="421" t="s">
        <v>768</v>
      </c>
      <c r="C264" s="422" t="s">
        <v>769</v>
      </c>
      <c r="D264" s="561" t="s">
        <v>660</v>
      </c>
      <c r="E264" s="733" t="s">
        <v>770</v>
      </c>
      <c r="F264" s="6" t="s">
        <v>18</v>
      </c>
      <c r="G264" s="6" t="s">
        <v>20</v>
      </c>
      <c r="H264" s="6" t="s">
        <v>296</v>
      </c>
      <c r="I264" s="6" t="s">
        <v>296</v>
      </c>
      <c r="J264" s="464">
        <v>2019</v>
      </c>
      <c r="K264" s="464">
        <v>2020</v>
      </c>
      <c r="L264" s="462">
        <v>27.018999999999998</v>
      </c>
      <c r="M264" s="519">
        <f>Q269+R269+S269+T269</f>
        <v>0</v>
      </c>
      <c r="N264" s="9">
        <v>27.019380000000002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f>SUM(N264:T264)</f>
        <v>27.019380000000002</v>
      </c>
      <c r="V264" s="7" t="s">
        <v>3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8"/>
    </row>
    <row r="265" spans="1:48" ht="19.5" customHeight="1" x14ac:dyDescent="0.25">
      <c r="A265" s="419"/>
      <c r="B265" s="421"/>
      <c r="C265" s="422"/>
      <c r="D265" s="562"/>
      <c r="E265" s="733"/>
      <c r="F265" s="6" t="s">
        <v>19</v>
      </c>
      <c r="G265" s="6" t="s">
        <v>22</v>
      </c>
      <c r="H265" s="6" t="s">
        <v>296</v>
      </c>
      <c r="I265" s="6" t="s">
        <v>296</v>
      </c>
      <c r="J265" s="464"/>
      <c r="K265" s="464"/>
      <c r="L265" s="462"/>
      <c r="M265" s="519"/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f t="shared" ref="U265:U269" si="142">SUM(N265:T265)</f>
        <v>0</v>
      </c>
      <c r="V265" s="5" t="s">
        <v>8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8"/>
    </row>
    <row r="266" spans="1:48" ht="19.5" customHeight="1" x14ac:dyDescent="0.25">
      <c r="A266" s="419"/>
      <c r="B266" s="421"/>
      <c r="C266" s="422"/>
      <c r="D266" s="562"/>
      <c r="E266" s="733"/>
      <c r="F266" s="423" t="s">
        <v>39</v>
      </c>
      <c r="G266" s="423" t="s">
        <v>21</v>
      </c>
      <c r="H266" s="423" t="s">
        <v>771</v>
      </c>
      <c r="I266" s="423" t="s">
        <v>772</v>
      </c>
      <c r="J266" s="464"/>
      <c r="K266" s="464"/>
      <c r="L266" s="462"/>
      <c r="M266" s="519"/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f>SUM(N266:T266)</f>
        <v>0</v>
      </c>
      <c r="V266" s="7" t="s">
        <v>50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8"/>
    </row>
    <row r="267" spans="1:48" ht="18" customHeight="1" x14ac:dyDescent="0.25">
      <c r="A267" s="419"/>
      <c r="B267" s="421"/>
      <c r="C267" s="422"/>
      <c r="D267" s="562"/>
      <c r="E267" s="733"/>
      <c r="F267" s="423"/>
      <c r="G267" s="423"/>
      <c r="H267" s="423"/>
      <c r="I267" s="423"/>
      <c r="J267" s="464"/>
      <c r="K267" s="464"/>
      <c r="L267" s="462"/>
      <c r="M267" s="519"/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f t="shared" si="142"/>
        <v>0</v>
      </c>
      <c r="V267" s="7" t="s">
        <v>51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8"/>
    </row>
    <row r="268" spans="1:48" ht="17.25" customHeight="1" x14ac:dyDescent="0.25">
      <c r="A268" s="419"/>
      <c r="B268" s="421"/>
      <c r="C268" s="422"/>
      <c r="D268" s="562"/>
      <c r="E268" s="733"/>
      <c r="F268" s="423"/>
      <c r="G268" s="423"/>
      <c r="H268" s="423"/>
      <c r="I268" s="423"/>
      <c r="J268" s="464"/>
      <c r="K268" s="464"/>
      <c r="L268" s="462"/>
      <c r="M268" s="519"/>
      <c r="N268" s="86">
        <v>0</v>
      </c>
      <c r="O268" s="86">
        <v>0</v>
      </c>
      <c r="P268" s="86">
        <v>0</v>
      </c>
      <c r="Q268" s="86">
        <v>0</v>
      </c>
      <c r="R268" s="86">
        <v>0</v>
      </c>
      <c r="S268" s="86">
        <v>0</v>
      </c>
      <c r="T268" s="86">
        <v>0</v>
      </c>
      <c r="U268" s="9">
        <f t="shared" si="142"/>
        <v>0</v>
      </c>
      <c r="V268" s="7" t="s">
        <v>52</v>
      </c>
      <c r="W268" s="86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8"/>
    </row>
    <row r="269" spans="1:48" s="96" customFormat="1" ht="21.75" customHeight="1" x14ac:dyDescent="0.25">
      <c r="A269" s="419"/>
      <c r="B269" s="421"/>
      <c r="C269" s="422"/>
      <c r="D269" s="563"/>
      <c r="E269" s="733"/>
      <c r="F269" s="423"/>
      <c r="G269" s="423"/>
      <c r="H269" s="423"/>
      <c r="I269" s="423"/>
      <c r="J269" s="464"/>
      <c r="K269" s="464"/>
      <c r="L269" s="462"/>
      <c r="M269" s="519"/>
      <c r="N269" s="88">
        <f>SUM(N264:N268)</f>
        <v>27.019380000000002</v>
      </c>
      <c r="O269" s="88">
        <f t="shared" ref="O269:T269" si="143">SUM(O264:O268)</f>
        <v>0</v>
      </c>
      <c r="P269" s="88">
        <f t="shared" si="143"/>
        <v>0</v>
      </c>
      <c r="Q269" s="88">
        <f t="shared" si="143"/>
        <v>0</v>
      </c>
      <c r="R269" s="176">
        <f t="shared" si="143"/>
        <v>0</v>
      </c>
      <c r="S269" s="176">
        <f t="shared" si="143"/>
        <v>0</v>
      </c>
      <c r="T269" s="176">
        <f t="shared" si="143"/>
        <v>0</v>
      </c>
      <c r="U269" s="177">
        <f t="shared" si="142"/>
        <v>27.019380000000002</v>
      </c>
      <c r="V269" s="178" t="s">
        <v>11</v>
      </c>
      <c r="W269" s="176">
        <f t="shared" ref="W269" si="144">SUM(W264:W268)</f>
        <v>0</v>
      </c>
      <c r="X269" s="176">
        <f t="shared" ref="X269:AU269" si="145">SUM(X264:X268)</f>
        <v>0</v>
      </c>
      <c r="Y269" s="176">
        <f t="shared" si="145"/>
        <v>0</v>
      </c>
      <c r="Z269" s="176">
        <f t="shared" si="145"/>
        <v>0</v>
      </c>
      <c r="AA269" s="176">
        <f t="shared" si="145"/>
        <v>0</v>
      </c>
      <c r="AB269" s="176">
        <f t="shared" si="145"/>
        <v>0</v>
      </c>
      <c r="AC269" s="176">
        <f t="shared" si="145"/>
        <v>0</v>
      </c>
      <c r="AD269" s="176">
        <f t="shared" si="145"/>
        <v>0</v>
      </c>
      <c r="AE269" s="176">
        <f t="shared" si="145"/>
        <v>0</v>
      </c>
      <c r="AF269" s="176">
        <f t="shared" si="145"/>
        <v>0</v>
      </c>
      <c r="AG269" s="176">
        <f t="shared" si="145"/>
        <v>0</v>
      </c>
      <c r="AH269" s="176">
        <f t="shared" si="145"/>
        <v>0</v>
      </c>
      <c r="AI269" s="176">
        <f t="shared" si="145"/>
        <v>0</v>
      </c>
      <c r="AJ269" s="176">
        <f t="shared" si="145"/>
        <v>0</v>
      </c>
      <c r="AK269" s="176">
        <f t="shared" si="145"/>
        <v>0</v>
      </c>
      <c r="AL269" s="176">
        <f t="shared" si="145"/>
        <v>0</v>
      </c>
      <c r="AM269" s="176">
        <f t="shared" si="145"/>
        <v>0</v>
      </c>
      <c r="AN269" s="176">
        <f t="shared" si="145"/>
        <v>0</v>
      </c>
      <c r="AO269" s="176">
        <f t="shared" si="145"/>
        <v>0</v>
      </c>
      <c r="AP269" s="176">
        <f t="shared" si="145"/>
        <v>0</v>
      </c>
      <c r="AQ269" s="176">
        <f t="shared" si="145"/>
        <v>0</v>
      </c>
      <c r="AR269" s="176">
        <f t="shared" si="145"/>
        <v>0</v>
      </c>
      <c r="AS269" s="176">
        <f t="shared" si="145"/>
        <v>0</v>
      </c>
      <c r="AT269" s="176">
        <f t="shared" si="145"/>
        <v>0</v>
      </c>
      <c r="AU269" s="176">
        <f t="shared" si="145"/>
        <v>0</v>
      </c>
      <c r="AV269" s="184"/>
    </row>
    <row r="270" spans="1:48" ht="19.5" customHeight="1" x14ac:dyDescent="0.25">
      <c r="A270" s="419"/>
      <c r="B270" s="421" t="s">
        <v>773</v>
      </c>
      <c r="C270" s="422" t="s">
        <v>774</v>
      </c>
      <c r="D270" s="561" t="s">
        <v>660</v>
      </c>
      <c r="E270" s="733" t="s">
        <v>775</v>
      </c>
      <c r="F270" s="6" t="s">
        <v>18</v>
      </c>
      <c r="G270" s="6" t="s">
        <v>20</v>
      </c>
      <c r="H270" s="6" t="s">
        <v>59</v>
      </c>
      <c r="I270" s="6" t="s">
        <v>722</v>
      </c>
      <c r="J270" s="464">
        <v>2020</v>
      </c>
      <c r="K270" s="464">
        <v>2023</v>
      </c>
      <c r="L270" s="462">
        <v>36.412999999999997</v>
      </c>
      <c r="M270" s="519">
        <f>Q275+R275+S275+T275</f>
        <v>0</v>
      </c>
      <c r="N270" s="9">
        <v>0</v>
      </c>
      <c r="O270" s="9">
        <v>0</v>
      </c>
      <c r="P270" s="9">
        <v>2.5207100000000002</v>
      </c>
      <c r="Q270" s="9">
        <v>0</v>
      </c>
      <c r="R270" s="9">
        <v>0</v>
      </c>
      <c r="S270" s="9">
        <v>0</v>
      </c>
      <c r="T270" s="9">
        <v>0</v>
      </c>
      <c r="U270" s="9">
        <f>SUM(N270:T270)</f>
        <v>2.5207100000000002</v>
      </c>
      <c r="V270" s="7" t="s">
        <v>3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8"/>
    </row>
    <row r="271" spans="1:48" ht="19.5" customHeight="1" x14ac:dyDescent="0.25">
      <c r="A271" s="419"/>
      <c r="B271" s="421"/>
      <c r="C271" s="422"/>
      <c r="D271" s="562"/>
      <c r="E271" s="733"/>
      <c r="F271" s="6" t="s">
        <v>19</v>
      </c>
      <c r="G271" s="6" t="s">
        <v>22</v>
      </c>
      <c r="H271" s="6" t="s">
        <v>59</v>
      </c>
      <c r="I271" s="6" t="s">
        <v>776</v>
      </c>
      <c r="J271" s="464"/>
      <c r="K271" s="464"/>
      <c r="L271" s="462"/>
      <c r="M271" s="519"/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f t="shared" ref="U271:U275" si="146">SUM(N271:T271)</f>
        <v>0</v>
      </c>
      <c r="V271" s="5" t="s">
        <v>8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8"/>
    </row>
    <row r="272" spans="1:48" ht="19.5" customHeight="1" x14ac:dyDescent="0.25">
      <c r="A272" s="419"/>
      <c r="B272" s="421"/>
      <c r="C272" s="422"/>
      <c r="D272" s="562"/>
      <c r="E272" s="733"/>
      <c r="F272" s="423" t="s">
        <v>39</v>
      </c>
      <c r="G272" s="423" t="s">
        <v>21</v>
      </c>
      <c r="H272" s="423" t="s">
        <v>59</v>
      </c>
      <c r="I272" s="423" t="s">
        <v>377</v>
      </c>
      <c r="J272" s="464"/>
      <c r="K272" s="464"/>
      <c r="L272" s="462"/>
      <c r="M272" s="519"/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f>SUM(N272:T272)</f>
        <v>0</v>
      </c>
      <c r="V272" s="7" t="s">
        <v>50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8"/>
    </row>
    <row r="273" spans="1:48" ht="18" customHeight="1" x14ac:dyDescent="0.25">
      <c r="A273" s="419"/>
      <c r="B273" s="421"/>
      <c r="C273" s="422"/>
      <c r="D273" s="562"/>
      <c r="E273" s="733"/>
      <c r="F273" s="423"/>
      <c r="G273" s="423"/>
      <c r="H273" s="423"/>
      <c r="I273" s="423"/>
      <c r="J273" s="464"/>
      <c r="K273" s="464"/>
      <c r="L273" s="462"/>
      <c r="M273" s="519"/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f t="shared" si="146"/>
        <v>0</v>
      </c>
      <c r="V273" s="7" t="s">
        <v>51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8"/>
    </row>
    <row r="274" spans="1:48" ht="17.25" customHeight="1" x14ac:dyDescent="0.25">
      <c r="A274" s="419"/>
      <c r="B274" s="421"/>
      <c r="C274" s="422"/>
      <c r="D274" s="562"/>
      <c r="E274" s="733"/>
      <c r="F274" s="423"/>
      <c r="G274" s="423"/>
      <c r="H274" s="423"/>
      <c r="I274" s="423"/>
      <c r="J274" s="464"/>
      <c r="K274" s="464"/>
      <c r="L274" s="462"/>
      <c r="M274" s="519"/>
      <c r="N274" s="86">
        <v>0</v>
      </c>
      <c r="O274" s="86">
        <v>33.892000000000003</v>
      </c>
      <c r="P274" s="86">
        <v>0</v>
      </c>
      <c r="Q274" s="86">
        <v>0</v>
      </c>
      <c r="R274" s="86">
        <v>0</v>
      </c>
      <c r="S274" s="86">
        <v>0</v>
      </c>
      <c r="T274" s="86">
        <v>0</v>
      </c>
      <c r="U274" s="9">
        <f t="shared" si="146"/>
        <v>33.892000000000003</v>
      </c>
      <c r="V274" s="7" t="s">
        <v>52</v>
      </c>
      <c r="W274" s="86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8"/>
    </row>
    <row r="275" spans="1:48" s="96" customFormat="1" ht="21.75" customHeight="1" x14ac:dyDescent="0.25">
      <c r="A275" s="419"/>
      <c r="B275" s="421"/>
      <c r="C275" s="422"/>
      <c r="D275" s="563"/>
      <c r="E275" s="733"/>
      <c r="F275" s="423"/>
      <c r="G275" s="423"/>
      <c r="H275" s="423"/>
      <c r="I275" s="423"/>
      <c r="J275" s="464"/>
      <c r="K275" s="464"/>
      <c r="L275" s="462"/>
      <c r="M275" s="519"/>
      <c r="N275" s="88">
        <f>SUM(N270:N274)</f>
        <v>0</v>
      </c>
      <c r="O275" s="88">
        <f t="shared" ref="O275:T275" si="147">SUM(O270:O274)</f>
        <v>33.892000000000003</v>
      </c>
      <c r="P275" s="88">
        <f t="shared" si="147"/>
        <v>2.5207100000000002</v>
      </c>
      <c r="Q275" s="88">
        <f t="shared" si="147"/>
        <v>0</v>
      </c>
      <c r="R275" s="176">
        <f t="shared" si="147"/>
        <v>0</v>
      </c>
      <c r="S275" s="176">
        <f t="shared" si="147"/>
        <v>0</v>
      </c>
      <c r="T275" s="176">
        <f t="shared" si="147"/>
        <v>0</v>
      </c>
      <c r="U275" s="177">
        <f t="shared" si="146"/>
        <v>36.412710000000004</v>
      </c>
      <c r="V275" s="178" t="s">
        <v>11</v>
      </c>
      <c r="W275" s="176">
        <f t="shared" ref="W275" si="148">SUM(W270:W274)</f>
        <v>0</v>
      </c>
      <c r="X275" s="176">
        <f t="shared" ref="X275:AU275" si="149">SUM(X270:X274)</f>
        <v>0</v>
      </c>
      <c r="Y275" s="176">
        <f t="shared" si="149"/>
        <v>0</v>
      </c>
      <c r="Z275" s="176">
        <f t="shared" si="149"/>
        <v>0</v>
      </c>
      <c r="AA275" s="176">
        <f t="shared" si="149"/>
        <v>0</v>
      </c>
      <c r="AB275" s="176">
        <f t="shared" si="149"/>
        <v>0</v>
      </c>
      <c r="AC275" s="176">
        <f t="shared" si="149"/>
        <v>0</v>
      </c>
      <c r="AD275" s="176">
        <f t="shared" si="149"/>
        <v>0</v>
      </c>
      <c r="AE275" s="176">
        <f t="shared" si="149"/>
        <v>0</v>
      </c>
      <c r="AF275" s="176">
        <f t="shared" si="149"/>
        <v>0</v>
      </c>
      <c r="AG275" s="176">
        <f t="shared" si="149"/>
        <v>0</v>
      </c>
      <c r="AH275" s="176">
        <f t="shared" si="149"/>
        <v>0</v>
      </c>
      <c r="AI275" s="176">
        <f t="shared" si="149"/>
        <v>0</v>
      </c>
      <c r="AJ275" s="176">
        <f t="shared" si="149"/>
        <v>0</v>
      </c>
      <c r="AK275" s="176">
        <f t="shared" si="149"/>
        <v>0</v>
      </c>
      <c r="AL275" s="176">
        <f t="shared" si="149"/>
        <v>0</v>
      </c>
      <c r="AM275" s="176">
        <f t="shared" si="149"/>
        <v>0</v>
      </c>
      <c r="AN275" s="176">
        <f t="shared" si="149"/>
        <v>0</v>
      </c>
      <c r="AO275" s="176">
        <f t="shared" si="149"/>
        <v>0</v>
      </c>
      <c r="AP275" s="176">
        <f t="shared" si="149"/>
        <v>0</v>
      </c>
      <c r="AQ275" s="176">
        <f t="shared" si="149"/>
        <v>0</v>
      </c>
      <c r="AR275" s="176">
        <f t="shared" si="149"/>
        <v>0</v>
      </c>
      <c r="AS275" s="176">
        <f t="shared" si="149"/>
        <v>0</v>
      </c>
      <c r="AT275" s="176">
        <f t="shared" si="149"/>
        <v>0</v>
      </c>
      <c r="AU275" s="176">
        <f t="shared" si="149"/>
        <v>0</v>
      </c>
      <c r="AV275" s="184"/>
    </row>
    <row r="276" spans="1:48" ht="19.5" customHeight="1" x14ac:dyDescent="0.25">
      <c r="A276" s="419"/>
      <c r="B276" s="421" t="s">
        <v>777</v>
      </c>
      <c r="C276" s="422" t="s">
        <v>778</v>
      </c>
      <c r="D276" s="561" t="s">
        <v>628</v>
      </c>
      <c r="E276" s="733" t="s">
        <v>779</v>
      </c>
      <c r="F276" s="6" t="s">
        <v>18</v>
      </c>
      <c r="G276" s="6" t="s">
        <v>20</v>
      </c>
      <c r="H276" s="6" t="s">
        <v>296</v>
      </c>
      <c r="I276" s="6" t="s">
        <v>296</v>
      </c>
      <c r="J276" s="464">
        <v>2021</v>
      </c>
      <c r="K276" s="464">
        <v>2021</v>
      </c>
      <c r="L276" s="462">
        <v>6.4619999999999997</v>
      </c>
      <c r="M276" s="519">
        <f>Q281+R281+S281+T281</f>
        <v>0</v>
      </c>
      <c r="N276" s="9">
        <v>0</v>
      </c>
      <c r="O276" s="9">
        <v>0</v>
      </c>
      <c r="P276" s="9">
        <v>6.4629700000000003</v>
      </c>
      <c r="Q276" s="9">
        <v>0</v>
      </c>
      <c r="R276" s="9">
        <v>0</v>
      </c>
      <c r="S276" s="9">
        <v>0</v>
      </c>
      <c r="T276" s="9">
        <v>0</v>
      </c>
      <c r="U276" s="9">
        <f>SUM(N276:T276)</f>
        <v>6.4629700000000003</v>
      </c>
      <c r="V276" s="7" t="s">
        <v>3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8"/>
    </row>
    <row r="277" spans="1:48" ht="19.5" customHeight="1" x14ac:dyDescent="0.25">
      <c r="A277" s="419"/>
      <c r="B277" s="421"/>
      <c r="C277" s="422"/>
      <c r="D277" s="562"/>
      <c r="E277" s="733"/>
      <c r="F277" s="6" t="s">
        <v>19</v>
      </c>
      <c r="G277" s="6" t="s">
        <v>22</v>
      </c>
      <c r="H277" s="6" t="s">
        <v>296</v>
      </c>
      <c r="I277" s="6" t="s">
        <v>296</v>
      </c>
      <c r="J277" s="464"/>
      <c r="K277" s="464"/>
      <c r="L277" s="462"/>
      <c r="M277" s="519"/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f t="shared" ref="U277:U281" si="150">SUM(N277:T277)</f>
        <v>0</v>
      </c>
      <c r="V277" s="5" t="s">
        <v>8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8"/>
    </row>
    <row r="278" spans="1:48" ht="19.5" customHeight="1" x14ac:dyDescent="0.25">
      <c r="A278" s="419"/>
      <c r="B278" s="421"/>
      <c r="C278" s="422"/>
      <c r="D278" s="562"/>
      <c r="E278" s="733"/>
      <c r="F278" s="423" t="s">
        <v>39</v>
      </c>
      <c r="G278" s="423" t="s">
        <v>21</v>
      </c>
      <c r="H278" s="423" t="s">
        <v>297</v>
      </c>
      <c r="I278" s="423" t="s">
        <v>780</v>
      </c>
      <c r="J278" s="464"/>
      <c r="K278" s="464"/>
      <c r="L278" s="462"/>
      <c r="M278" s="519"/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f>SUM(N278:T278)</f>
        <v>0</v>
      </c>
      <c r="V278" s="7" t="s">
        <v>50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8"/>
    </row>
    <row r="279" spans="1:48" ht="18" customHeight="1" x14ac:dyDescent="0.25">
      <c r="A279" s="419"/>
      <c r="B279" s="421"/>
      <c r="C279" s="422"/>
      <c r="D279" s="562"/>
      <c r="E279" s="733"/>
      <c r="F279" s="423"/>
      <c r="G279" s="423"/>
      <c r="H279" s="423"/>
      <c r="I279" s="423"/>
      <c r="J279" s="464"/>
      <c r="K279" s="464"/>
      <c r="L279" s="462"/>
      <c r="M279" s="519"/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f t="shared" si="150"/>
        <v>0</v>
      </c>
      <c r="V279" s="7" t="s">
        <v>51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8"/>
    </row>
    <row r="280" spans="1:48" ht="17.25" customHeight="1" x14ac:dyDescent="0.25">
      <c r="A280" s="419"/>
      <c r="B280" s="421"/>
      <c r="C280" s="422"/>
      <c r="D280" s="562"/>
      <c r="E280" s="733"/>
      <c r="F280" s="423"/>
      <c r="G280" s="423"/>
      <c r="H280" s="423"/>
      <c r="I280" s="423"/>
      <c r="J280" s="464"/>
      <c r="K280" s="464"/>
      <c r="L280" s="462"/>
      <c r="M280" s="519"/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9">
        <f t="shared" si="150"/>
        <v>0</v>
      </c>
      <c r="V280" s="7" t="s">
        <v>52</v>
      </c>
      <c r="W280" s="86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8"/>
    </row>
    <row r="281" spans="1:48" s="96" customFormat="1" ht="21.75" customHeight="1" x14ac:dyDescent="0.25">
      <c r="A281" s="419"/>
      <c r="B281" s="421"/>
      <c r="C281" s="422"/>
      <c r="D281" s="563"/>
      <c r="E281" s="733"/>
      <c r="F281" s="423"/>
      <c r="G281" s="423"/>
      <c r="H281" s="423"/>
      <c r="I281" s="423"/>
      <c r="J281" s="464"/>
      <c r="K281" s="464"/>
      <c r="L281" s="462"/>
      <c r="M281" s="519"/>
      <c r="N281" s="88">
        <f>SUM(N276:N280)</f>
        <v>0</v>
      </c>
      <c r="O281" s="88">
        <f t="shared" ref="O281:T281" si="151">SUM(O276:O280)</f>
        <v>0</v>
      </c>
      <c r="P281" s="88">
        <f t="shared" si="151"/>
        <v>6.4629700000000003</v>
      </c>
      <c r="Q281" s="88">
        <f t="shared" si="151"/>
        <v>0</v>
      </c>
      <c r="R281" s="176">
        <f t="shared" si="151"/>
        <v>0</v>
      </c>
      <c r="S281" s="176">
        <f t="shared" si="151"/>
        <v>0</v>
      </c>
      <c r="T281" s="176">
        <f t="shared" si="151"/>
        <v>0</v>
      </c>
      <c r="U281" s="177">
        <f t="shared" si="150"/>
        <v>6.4629700000000003</v>
      </c>
      <c r="V281" s="178" t="s">
        <v>11</v>
      </c>
      <c r="W281" s="176">
        <f t="shared" ref="W281" si="152">SUM(W276:W280)</f>
        <v>0</v>
      </c>
      <c r="X281" s="176">
        <f t="shared" ref="X281:AU281" si="153">SUM(X276:X280)</f>
        <v>0</v>
      </c>
      <c r="Y281" s="176">
        <f t="shared" si="153"/>
        <v>0</v>
      </c>
      <c r="Z281" s="176">
        <f t="shared" si="153"/>
        <v>0</v>
      </c>
      <c r="AA281" s="176">
        <f t="shared" si="153"/>
        <v>0</v>
      </c>
      <c r="AB281" s="176">
        <f t="shared" si="153"/>
        <v>0</v>
      </c>
      <c r="AC281" s="176">
        <f t="shared" si="153"/>
        <v>0</v>
      </c>
      <c r="AD281" s="176">
        <f t="shared" si="153"/>
        <v>0</v>
      </c>
      <c r="AE281" s="176">
        <f t="shared" si="153"/>
        <v>0</v>
      </c>
      <c r="AF281" s="176">
        <f t="shared" si="153"/>
        <v>0</v>
      </c>
      <c r="AG281" s="176">
        <f t="shared" si="153"/>
        <v>0</v>
      </c>
      <c r="AH281" s="176">
        <f t="shared" si="153"/>
        <v>0</v>
      </c>
      <c r="AI281" s="176">
        <f t="shared" si="153"/>
        <v>0</v>
      </c>
      <c r="AJ281" s="176">
        <f t="shared" si="153"/>
        <v>0</v>
      </c>
      <c r="AK281" s="176">
        <f t="shared" si="153"/>
        <v>0</v>
      </c>
      <c r="AL281" s="176">
        <f t="shared" si="153"/>
        <v>0</v>
      </c>
      <c r="AM281" s="176">
        <f t="shared" si="153"/>
        <v>0</v>
      </c>
      <c r="AN281" s="176">
        <f t="shared" si="153"/>
        <v>0</v>
      </c>
      <c r="AO281" s="176">
        <f t="shared" si="153"/>
        <v>0</v>
      </c>
      <c r="AP281" s="176">
        <f t="shared" si="153"/>
        <v>0</v>
      </c>
      <c r="AQ281" s="176">
        <f t="shared" si="153"/>
        <v>0</v>
      </c>
      <c r="AR281" s="176">
        <f t="shared" si="153"/>
        <v>0</v>
      </c>
      <c r="AS281" s="176">
        <f t="shared" si="153"/>
        <v>0</v>
      </c>
      <c r="AT281" s="176">
        <f t="shared" si="153"/>
        <v>0</v>
      </c>
      <c r="AU281" s="176">
        <f t="shared" si="153"/>
        <v>0</v>
      </c>
      <c r="AV281" s="184"/>
    </row>
    <row r="282" spans="1:48" ht="19.5" customHeight="1" x14ac:dyDescent="0.25">
      <c r="A282" s="419"/>
      <c r="B282" s="421" t="s">
        <v>781</v>
      </c>
      <c r="C282" s="422" t="s">
        <v>782</v>
      </c>
      <c r="D282" s="561" t="s">
        <v>660</v>
      </c>
      <c r="E282" s="733" t="s">
        <v>783</v>
      </c>
      <c r="F282" s="6" t="s">
        <v>18</v>
      </c>
      <c r="G282" s="6" t="s">
        <v>20</v>
      </c>
      <c r="H282" s="6" t="s">
        <v>59</v>
      </c>
      <c r="I282" s="6" t="s">
        <v>55</v>
      </c>
      <c r="J282" s="464">
        <v>2019</v>
      </c>
      <c r="K282" s="464">
        <v>2023</v>
      </c>
      <c r="L282" s="462">
        <v>47.296999999999997</v>
      </c>
      <c r="M282" s="519">
        <f>Q288+R288+S288+T288</f>
        <v>0</v>
      </c>
      <c r="N282" s="9">
        <v>3.3479000000000002E-2</v>
      </c>
      <c r="O282" s="9">
        <v>7.0444399999999998</v>
      </c>
      <c r="P282" s="9">
        <v>0</v>
      </c>
      <c r="Q282" s="9">
        <v>40.219919999999995</v>
      </c>
      <c r="R282" s="9">
        <v>0</v>
      </c>
      <c r="S282" s="9">
        <v>0</v>
      </c>
      <c r="T282" s="9">
        <v>0</v>
      </c>
      <c r="U282" s="9">
        <f>SUM(N282:T282)</f>
        <v>47.297838999999996</v>
      </c>
      <c r="V282" s="7" t="s">
        <v>3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8"/>
    </row>
    <row r="283" spans="1:48" ht="19.5" customHeight="1" x14ac:dyDescent="0.25">
      <c r="A283" s="419"/>
      <c r="B283" s="421"/>
      <c r="C283" s="422"/>
      <c r="D283" s="562"/>
      <c r="E283" s="733"/>
      <c r="F283" s="6" t="s">
        <v>18</v>
      </c>
      <c r="G283" s="6" t="s">
        <v>20</v>
      </c>
      <c r="H283" s="6" t="s">
        <v>59</v>
      </c>
      <c r="I283" s="6" t="s">
        <v>55</v>
      </c>
      <c r="J283" s="464"/>
      <c r="K283" s="464"/>
      <c r="L283" s="462"/>
      <c r="M283" s="519"/>
      <c r="N283" s="9">
        <v>3.3479000000000002E-2</v>
      </c>
      <c r="O283" s="9">
        <v>7.0444399999999998</v>
      </c>
      <c r="P283" s="9">
        <v>0</v>
      </c>
      <c r="Q283" s="9">
        <v>40.219919999999995</v>
      </c>
      <c r="R283" s="9">
        <v>0</v>
      </c>
      <c r="S283" s="9">
        <v>0</v>
      </c>
      <c r="T283" s="9">
        <v>0</v>
      </c>
      <c r="U283" s="9">
        <f>SUM(N283:T283)</f>
        <v>47.297838999999996</v>
      </c>
      <c r="V283" s="7" t="s">
        <v>3</v>
      </c>
      <c r="W283" s="9">
        <v>0</v>
      </c>
      <c r="X283" s="9">
        <f t="shared" ref="X283:Y283" si="154">X284</f>
        <v>4800</v>
      </c>
      <c r="Y283" s="9">
        <f t="shared" si="154"/>
        <v>4800</v>
      </c>
      <c r="Z283" s="9">
        <f>Z284</f>
        <v>4800</v>
      </c>
      <c r="AA283" s="9">
        <f t="shared" ref="AA283:AQ283" si="155">AA284</f>
        <v>0</v>
      </c>
      <c r="AB283" s="9">
        <f t="shared" si="155"/>
        <v>0</v>
      </c>
      <c r="AC283" s="9">
        <f t="shared" si="155"/>
        <v>0</v>
      </c>
      <c r="AD283" s="9">
        <f t="shared" si="155"/>
        <v>0</v>
      </c>
      <c r="AE283" s="9">
        <f t="shared" si="155"/>
        <v>0</v>
      </c>
      <c r="AF283" s="9">
        <f t="shared" si="155"/>
        <v>0</v>
      </c>
      <c r="AG283" s="9">
        <f t="shared" si="155"/>
        <v>4800</v>
      </c>
      <c r="AH283" s="9">
        <f t="shared" si="155"/>
        <v>4800</v>
      </c>
      <c r="AI283" s="9">
        <f t="shared" si="155"/>
        <v>0</v>
      </c>
      <c r="AJ283" s="9">
        <f t="shared" si="155"/>
        <v>0</v>
      </c>
      <c r="AK283" s="9">
        <f t="shared" si="155"/>
        <v>0</v>
      </c>
      <c r="AL283" s="9">
        <f t="shared" si="155"/>
        <v>0</v>
      </c>
      <c r="AM283" s="9">
        <f t="shared" si="155"/>
        <v>0</v>
      </c>
      <c r="AN283" s="9">
        <f t="shared" si="155"/>
        <v>0</v>
      </c>
      <c r="AO283" s="9">
        <f t="shared" si="155"/>
        <v>0</v>
      </c>
      <c r="AP283" s="9">
        <f t="shared" si="155"/>
        <v>0</v>
      </c>
      <c r="AQ283" s="9">
        <f t="shared" si="155"/>
        <v>0</v>
      </c>
      <c r="AR283" s="9">
        <v>0</v>
      </c>
      <c r="AS283" s="9">
        <v>0</v>
      </c>
      <c r="AT283" s="9">
        <v>0</v>
      </c>
      <c r="AU283" s="9">
        <v>0</v>
      </c>
      <c r="AV283" s="8"/>
    </row>
    <row r="284" spans="1:48" s="276" customFormat="1" ht="19.5" hidden="1" customHeight="1" x14ac:dyDescent="0.2">
      <c r="A284" s="419"/>
      <c r="B284" s="421"/>
      <c r="C284" s="422"/>
      <c r="D284" s="562"/>
      <c r="E284" s="733"/>
      <c r="F284" s="273"/>
      <c r="G284" s="273"/>
      <c r="H284" s="273"/>
      <c r="I284" s="273"/>
      <c r="J284" s="464"/>
      <c r="K284" s="464"/>
      <c r="L284" s="462"/>
      <c r="M284" s="519"/>
      <c r="N284" s="278"/>
      <c r="O284" s="278"/>
      <c r="P284" s="278"/>
      <c r="Q284" s="278"/>
      <c r="R284" s="278"/>
      <c r="S284" s="278"/>
      <c r="T284" s="278"/>
      <c r="U284" s="278"/>
      <c r="V284" s="280" t="s">
        <v>1035</v>
      </c>
      <c r="W284" s="278"/>
      <c r="X284" s="278">
        <f>Z284</f>
        <v>4800</v>
      </c>
      <c r="Y284" s="278">
        <f>Z284</f>
        <v>4800</v>
      </c>
      <c r="Z284" s="278">
        <v>4800</v>
      </c>
      <c r="AA284" s="278"/>
      <c r="AB284" s="278"/>
      <c r="AC284" s="278"/>
      <c r="AD284" s="278"/>
      <c r="AE284" s="278"/>
      <c r="AF284" s="278"/>
      <c r="AG284" s="278">
        <f>AH284</f>
        <v>4800</v>
      </c>
      <c r="AH284" s="278">
        <v>4800</v>
      </c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348"/>
    </row>
    <row r="285" spans="1:48" ht="19.5" customHeight="1" x14ac:dyDescent="0.25">
      <c r="A285" s="419"/>
      <c r="B285" s="421"/>
      <c r="C285" s="422"/>
      <c r="D285" s="562"/>
      <c r="E285" s="733"/>
      <c r="F285" s="6" t="s">
        <v>19</v>
      </c>
      <c r="G285" s="6" t="s">
        <v>22</v>
      </c>
      <c r="H285" s="6" t="s">
        <v>59</v>
      </c>
      <c r="I285" s="6" t="s">
        <v>784</v>
      </c>
      <c r="J285" s="464"/>
      <c r="K285" s="464"/>
      <c r="L285" s="462"/>
      <c r="M285" s="519"/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f t="shared" ref="U285:U289" si="156">SUM(N285:T285)</f>
        <v>0</v>
      </c>
      <c r="V285" s="5" t="s">
        <v>8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8"/>
    </row>
    <row r="286" spans="1:48" ht="19.5" customHeight="1" x14ac:dyDescent="0.25">
      <c r="A286" s="419"/>
      <c r="B286" s="421"/>
      <c r="C286" s="422"/>
      <c r="D286" s="562"/>
      <c r="E286" s="733"/>
      <c r="F286" s="423" t="s">
        <v>39</v>
      </c>
      <c r="G286" s="423" t="s">
        <v>21</v>
      </c>
      <c r="H286" s="423" t="s">
        <v>59</v>
      </c>
      <c r="I286" s="423" t="s">
        <v>366</v>
      </c>
      <c r="J286" s="464"/>
      <c r="K286" s="464"/>
      <c r="L286" s="462"/>
      <c r="M286" s="519"/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f>SUM(N286:T286)</f>
        <v>0</v>
      </c>
      <c r="V286" s="7" t="s">
        <v>50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8"/>
    </row>
    <row r="287" spans="1:48" ht="18" customHeight="1" x14ac:dyDescent="0.25">
      <c r="A287" s="419"/>
      <c r="B287" s="421"/>
      <c r="C287" s="422"/>
      <c r="D287" s="562"/>
      <c r="E287" s="733"/>
      <c r="F287" s="423"/>
      <c r="G287" s="423"/>
      <c r="H287" s="423"/>
      <c r="I287" s="423"/>
      <c r="J287" s="464"/>
      <c r="K287" s="464"/>
      <c r="L287" s="462"/>
      <c r="M287" s="519"/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f t="shared" si="156"/>
        <v>0</v>
      </c>
      <c r="V287" s="7" t="s">
        <v>51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8"/>
    </row>
    <row r="288" spans="1:48" ht="17.25" customHeight="1" x14ac:dyDescent="0.25">
      <c r="A288" s="419"/>
      <c r="B288" s="421"/>
      <c r="C288" s="422"/>
      <c r="D288" s="563"/>
      <c r="E288" s="733"/>
      <c r="F288" s="423"/>
      <c r="G288" s="423"/>
      <c r="H288" s="423"/>
      <c r="I288" s="423"/>
      <c r="J288" s="464"/>
      <c r="K288" s="464"/>
      <c r="L288" s="462"/>
      <c r="M288" s="519"/>
      <c r="N288" s="86">
        <v>0</v>
      </c>
      <c r="O288" s="86">
        <v>0</v>
      </c>
      <c r="P288" s="86">
        <v>0</v>
      </c>
      <c r="Q288" s="86">
        <v>0</v>
      </c>
      <c r="R288" s="86">
        <v>0</v>
      </c>
      <c r="S288" s="86">
        <v>0</v>
      </c>
      <c r="T288" s="86">
        <v>0</v>
      </c>
      <c r="U288" s="9">
        <f t="shared" si="156"/>
        <v>0</v>
      </c>
      <c r="V288" s="7" t="s">
        <v>52</v>
      </c>
      <c r="W288" s="86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8"/>
    </row>
    <row r="289" spans="1:48" s="96" customFormat="1" ht="21.75" customHeight="1" x14ac:dyDescent="0.25">
      <c r="A289" s="419"/>
      <c r="B289" s="421" t="s">
        <v>785</v>
      </c>
      <c r="C289" s="422" t="s">
        <v>786</v>
      </c>
      <c r="D289" s="561" t="s">
        <v>787</v>
      </c>
      <c r="E289" s="733" t="s">
        <v>788</v>
      </c>
      <c r="F289" s="423"/>
      <c r="G289" s="423"/>
      <c r="H289" s="423"/>
      <c r="I289" s="423"/>
      <c r="J289" s="464">
        <v>2019</v>
      </c>
      <c r="K289" s="464">
        <v>2023</v>
      </c>
      <c r="L289" s="462">
        <v>47.436999999999998</v>
      </c>
      <c r="M289" s="519">
        <f>Q294+R294+S294+T294</f>
        <v>40.219919999999995</v>
      </c>
      <c r="N289" s="88">
        <f>SUM(N283:N288)</f>
        <v>3.3479000000000002E-2</v>
      </c>
      <c r="O289" s="88">
        <f t="shared" ref="O289:T289" si="157">SUM(O283:O288)</f>
        <v>7.0444399999999998</v>
      </c>
      <c r="P289" s="88">
        <f t="shared" si="157"/>
        <v>0</v>
      </c>
      <c r="Q289" s="88">
        <f t="shared" si="157"/>
        <v>40.219919999999995</v>
      </c>
      <c r="R289" s="176">
        <f t="shared" si="157"/>
        <v>0</v>
      </c>
      <c r="S289" s="176">
        <f t="shared" si="157"/>
        <v>0</v>
      </c>
      <c r="T289" s="176">
        <f t="shared" si="157"/>
        <v>0</v>
      </c>
      <c r="U289" s="177">
        <f t="shared" si="156"/>
        <v>47.297838999999996</v>
      </c>
      <c r="V289" s="178" t="s">
        <v>11</v>
      </c>
      <c r="W289" s="176">
        <f t="shared" ref="W289" si="158">SUM(W283:W288)</f>
        <v>0</v>
      </c>
      <c r="X289" s="176">
        <f>X283</f>
        <v>4800</v>
      </c>
      <c r="Y289" s="176">
        <f t="shared" ref="Y289:AR289" si="159">Y283</f>
        <v>4800</v>
      </c>
      <c r="Z289" s="176">
        <f t="shared" si="159"/>
        <v>4800</v>
      </c>
      <c r="AA289" s="176">
        <f t="shared" si="159"/>
        <v>0</v>
      </c>
      <c r="AB289" s="176">
        <f t="shared" si="159"/>
        <v>0</v>
      </c>
      <c r="AC289" s="176">
        <f t="shared" si="159"/>
        <v>0</v>
      </c>
      <c r="AD289" s="176">
        <f t="shared" si="159"/>
        <v>0</v>
      </c>
      <c r="AE289" s="176">
        <f t="shared" si="159"/>
        <v>0</v>
      </c>
      <c r="AF289" s="176">
        <f t="shared" si="159"/>
        <v>0</v>
      </c>
      <c r="AG289" s="176">
        <f t="shared" si="159"/>
        <v>4800</v>
      </c>
      <c r="AH289" s="176">
        <f t="shared" si="159"/>
        <v>4800</v>
      </c>
      <c r="AI289" s="176">
        <f t="shared" si="159"/>
        <v>0</v>
      </c>
      <c r="AJ289" s="176">
        <f t="shared" si="159"/>
        <v>0</v>
      </c>
      <c r="AK289" s="176">
        <f t="shared" si="159"/>
        <v>0</v>
      </c>
      <c r="AL289" s="176">
        <f t="shared" si="159"/>
        <v>0</v>
      </c>
      <c r="AM289" s="176">
        <f t="shared" si="159"/>
        <v>0</v>
      </c>
      <c r="AN289" s="176">
        <f t="shared" si="159"/>
        <v>0</v>
      </c>
      <c r="AO289" s="176">
        <f t="shared" si="159"/>
        <v>0</v>
      </c>
      <c r="AP289" s="176">
        <f t="shared" si="159"/>
        <v>0</v>
      </c>
      <c r="AQ289" s="176">
        <f t="shared" si="159"/>
        <v>0</v>
      </c>
      <c r="AR289" s="176">
        <f t="shared" si="159"/>
        <v>0</v>
      </c>
      <c r="AS289" s="176">
        <f t="shared" ref="AS289:AU289" si="160">SUM(AS283:AS288)</f>
        <v>0</v>
      </c>
      <c r="AT289" s="176">
        <f t="shared" si="160"/>
        <v>0</v>
      </c>
      <c r="AU289" s="176">
        <f t="shared" si="160"/>
        <v>0</v>
      </c>
      <c r="AV289" s="184"/>
    </row>
    <row r="290" spans="1:48" ht="19.5" customHeight="1" x14ac:dyDescent="0.25">
      <c r="A290" s="419"/>
      <c r="B290" s="421"/>
      <c r="C290" s="422"/>
      <c r="D290" s="562"/>
      <c r="E290" s="733"/>
      <c r="F290" s="6" t="s">
        <v>19</v>
      </c>
      <c r="G290" s="6" t="s">
        <v>22</v>
      </c>
      <c r="H290" s="6" t="s">
        <v>296</v>
      </c>
      <c r="I290" s="6" t="s">
        <v>296</v>
      </c>
      <c r="J290" s="464"/>
      <c r="K290" s="464"/>
      <c r="L290" s="462"/>
      <c r="M290" s="519"/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f t="shared" ref="U290:U294" si="161">SUM(N290:T290)</f>
        <v>0</v>
      </c>
      <c r="V290" s="5" t="s">
        <v>8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8"/>
    </row>
    <row r="291" spans="1:48" ht="19.5" customHeight="1" x14ac:dyDescent="0.25">
      <c r="A291" s="419"/>
      <c r="B291" s="421"/>
      <c r="C291" s="422"/>
      <c r="D291" s="562"/>
      <c r="E291" s="733"/>
      <c r="F291" s="423" t="s">
        <v>39</v>
      </c>
      <c r="G291" s="423" t="s">
        <v>21</v>
      </c>
      <c r="H291" s="423" t="s">
        <v>296</v>
      </c>
      <c r="I291" s="423" t="s">
        <v>296</v>
      </c>
      <c r="J291" s="464"/>
      <c r="K291" s="464"/>
      <c r="L291" s="462"/>
      <c r="M291" s="519"/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f>SUM(N291:T291)</f>
        <v>0</v>
      </c>
      <c r="V291" s="7" t="s">
        <v>50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8"/>
    </row>
    <row r="292" spans="1:48" ht="18" customHeight="1" x14ac:dyDescent="0.25">
      <c r="A292" s="419"/>
      <c r="B292" s="421"/>
      <c r="C292" s="422"/>
      <c r="D292" s="562"/>
      <c r="E292" s="733"/>
      <c r="F292" s="423"/>
      <c r="G292" s="423"/>
      <c r="H292" s="423"/>
      <c r="I292" s="423"/>
      <c r="J292" s="464"/>
      <c r="K292" s="464"/>
      <c r="L292" s="462"/>
      <c r="M292" s="519"/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f t="shared" si="161"/>
        <v>0</v>
      </c>
      <c r="V292" s="7" t="s">
        <v>51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8"/>
    </row>
    <row r="293" spans="1:48" ht="17.25" customHeight="1" x14ac:dyDescent="0.25">
      <c r="A293" s="419"/>
      <c r="B293" s="421"/>
      <c r="C293" s="422"/>
      <c r="D293" s="562"/>
      <c r="E293" s="733"/>
      <c r="F293" s="423"/>
      <c r="G293" s="423"/>
      <c r="H293" s="423"/>
      <c r="I293" s="423"/>
      <c r="J293" s="464"/>
      <c r="K293" s="464"/>
      <c r="L293" s="462"/>
      <c r="M293" s="519"/>
      <c r="N293" s="86">
        <v>0</v>
      </c>
      <c r="O293" s="86">
        <v>0</v>
      </c>
      <c r="P293" s="86">
        <v>0</v>
      </c>
      <c r="Q293" s="86">
        <v>0</v>
      </c>
      <c r="R293" s="86">
        <v>0</v>
      </c>
      <c r="S293" s="86">
        <v>0</v>
      </c>
      <c r="T293" s="86">
        <v>0</v>
      </c>
      <c r="U293" s="9">
        <f t="shared" si="161"/>
        <v>0</v>
      </c>
      <c r="V293" s="7" t="s">
        <v>52</v>
      </c>
      <c r="W293" s="86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8"/>
    </row>
    <row r="294" spans="1:48" s="96" customFormat="1" ht="21.75" customHeight="1" x14ac:dyDescent="0.25">
      <c r="A294" s="419"/>
      <c r="B294" s="421"/>
      <c r="C294" s="422"/>
      <c r="D294" s="563"/>
      <c r="E294" s="733"/>
      <c r="F294" s="423"/>
      <c r="G294" s="423"/>
      <c r="H294" s="423"/>
      <c r="I294" s="423"/>
      <c r="J294" s="464"/>
      <c r="K294" s="464"/>
      <c r="L294" s="462"/>
      <c r="M294" s="519"/>
      <c r="N294" s="88">
        <f>SUM(N289:N293)</f>
        <v>3.3479000000000002E-2</v>
      </c>
      <c r="O294" s="88">
        <f t="shared" ref="O294:T294" si="162">SUM(O289:O293)</f>
        <v>7.0444399999999998</v>
      </c>
      <c r="P294" s="88">
        <f t="shared" si="162"/>
        <v>0</v>
      </c>
      <c r="Q294" s="88">
        <f t="shared" si="162"/>
        <v>40.219919999999995</v>
      </c>
      <c r="R294" s="176">
        <f t="shared" si="162"/>
        <v>0</v>
      </c>
      <c r="S294" s="176">
        <f t="shared" si="162"/>
        <v>0</v>
      </c>
      <c r="T294" s="176">
        <f t="shared" si="162"/>
        <v>0</v>
      </c>
      <c r="U294" s="177">
        <f t="shared" si="161"/>
        <v>47.297838999999996</v>
      </c>
      <c r="V294" s="178" t="s">
        <v>11</v>
      </c>
      <c r="W294" s="176">
        <f t="shared" ref="W294" si="163">SUM(W289:W293)</f>
        <v>0</v>
      </c>
      <c r="X294" s="176">
        <f t="shared" ref="X294:AU294" si="164">SUM(X289:X293)</f>
        <v>4800</v>
      </c>
      <c r="Y294" s="176">
        <f t="shared" si="164"/>
        <v>4800</v>
      </c>
      <c r="Z294" s="176">
        <f t="shared" si="164"/>
        <v>4800</v>
      </c>
      <c r="AA294" s="176">
        <f t="shared" si="164"/>
        <v>0</v>
      </c>
      <c r="AB294" s="176">
        <f t="shared" si="164"/>
        <v>0</v>
      </c>
      <c r="AC294" s="176">
        <f t="shared" si="164"/>
        <v>0</v>
      </c>
      <c r="AD294" s="176">
        <f t="shared" si="164"/>
        <v>0</v>
      </c>
      <c r="AE294" s="176">
        <f t="shared" si="164"/>
        <v>0</v>
      </c>
      <c r="AF294" s="176">
        <f t="shared" si="164"/>
        <v>0</v>
      </c>
      <c r="AG294" s="176">
        <f t="shared" si="164"/>
        <v>4800</v>
      </c>
      <c r="AH294" s="176">
        <f t="shared" si="164"/>
        <v>4800</v>
      </c>
      <c r="AI294" s="176">
        <f t="shared" si="164"/>
        <v>0</v>
      </c>
      <c r="AJ294" s="176">
        <f t="shared" si="164"/>
        <v>0</v>
      </c>
      <c r="AK294" s="176">
        <f t="shared" si="164"/>
        <v>0</v>
      </c>
      <c r="AL294" s="176">
        <f t="shared" si="164"/>
        <v>0</v>
      </c>
      <c r="AM294" s="176">
        <f t="shared" si="164"/>
        <v>0</v>
      </c>
      <c r="AN294" s="176">
        <f t="shared" si="164"/>
        <v>0</v>
      </c>
      <c r="AO294" s="176">
        <f t="shared" si="164"/>
        <v>0</v>
      </c>
      <c r="AP294" s="176">
        <f t="shared" si="164"/>
        <v>0</v>
      </c>
      <c r="AQ294" s="176">
        <f t="shared" si="164"/>
        <v>0</v>
      </c>
      <c r="AR294" s="176">
        <f t="shared" si="164"/>
        <v>0</v>
      </c>
      <c r="AS294" s="176">
        <f t="shared" si="164"/>
        <v>0</v>
      </c>
      <c r="AT294" s="176">
        <f t="shared" si="164"/>
        <v>0</v>
      </c>
      <c r="AU294" s="176">
        <f t="shared" si="164"/>
        <v>0</v>
      </c>
      <c r="AV294" s="184"/>
    </row>
    <row r="295" spans="1:48" ht="19.5" customHeight="1" x14ac:dyDescent="0.25">
      <c r="A295" s="419"/>
      <c r="B295" s="421" t="s">
        <v>789</v>
      </c>
      <c r="C295" s="422" t="s">
        <v>790</v>
      </c>
      <c r="D295" s="561" t="s">
        <v>787</v>
      </c>
      <c r="E295" s="733" t="s">
        <v>629</v>
      </c>
      <c r="F295" s="6" t="s">
        <v>18</v>
      </c>
      <c r="G295" s="6" t="s">
        <v>20</v>
      </c>
      <c r="H295" s="6" t="s">
        <v>296</v>
      </c>
      <c r="I295" s="6" t="s">
        <v>296</v>
      </c>
      <c r="J295" s="464">
        <v>2019</v>
      </c>
      <c r="K295" s="464">
        <v>2020</v>
      </c>
      <c r="L295" s="462">
        <v>2.7559999999999998</v>
      </c>
      <c r="M295" s="519">
        <f>Q300+R300+S300+T300</f>
        <v>0</v>
      </c>
      <c r="N295" s="9">
        <v>0.29718</v>
      </c>
      <c r="O295" s="9">
        <v>1.6398499999999998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f>SUM(N295:T295)</f>
        <v>1.9370299999999998</v>
      </c>
      <c r="V295" s="7" t="s">
        <v>3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8"/>
    </row>
    <row r="296" spans="1:48" ht="19.5" customHeight="1" x14ac:dyDescent="0.25">
      <c r="A296" s="419"/>
      <c r="B296" s="421"/>
      <c r="C296" s="422"/>
      <c r="D296" s="562"/>
      <c r="E296" s="733"/>
      <c r="F296" s="6" t="s">
        <v>19</v>
      </c>
      <c r="G296" s="6" t="s">
        <v>22</v>
      </c>
      <c r="H296" s="6" t="s">
        <v>296</v>
      </c>
      <c r="I296" s="6" t="s">
        <v>296</v>
      </c>
      <c r="J296" s="464"/>
      <c r="K296" s="464"/>
      <c r="L296" s="462"/>
      <c r="M296" s="519"/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f t="shared" ref="U296:U300" si="165">SUM(N296:T296)</f>
        <v>0</v>
      </c>
      <c r="V296" s="5" t="s">
        <v>8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8"/>
    </row>
    <row r="297" spans="1:48" ht="19.5" customHeight="1" x14ac:dyDescent="0.25">
      <c r="A297" s="419"/>
      <c r="B297" s="421"/>
      <c r="C297" s="422"/>
      <c r="D297" s="562"/>
      <c r="E297" s="733"/>
      <c r="F297" s="423" t="s">
        <v>39</v>
      </c>
      <c r="G297" s="423" t="s">
        <v>21</v>
      </c>
      <c r="H297" s="423" t="s">
        <v>296</v>
      </c>
      <c r="I297" s="423" t="s">
        <v>296</v>
      </c>
      <c r="J297" s="464"/>
      <c r="K297" s="464"/>
      <c r="L297" s="462"/>
      <c r="M297" s="519"/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f>SUM(N297:T297)</f>
        <v>0</v>
      </c>
      <c r="V297" s="7" t="s">
        <v>50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8"/>
    </row>
    <row r="298" spans="1:48" ht="18" customHeight="1" x14ac:dyDescent="0.25">
      <c r="A298" s="419"/>
      <c r="B298" s="421"/>
      <c r="C298" s="422"/>
      <c r="D298" s="562"/>
      <c r="E298" s="733"/>
      <c r="F298" s="423"/>
      <c r="G298" s="423"/>
      <c r="H298" s="423"/>
      <c r="I298" s="423"/>
      <c r="J298" s="464"/>
      <c r="K298" s="464"/>
      <c r="L298" s="462"/>
      <c r="M298" s="519"/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f t="shared" si="165"/>
        <v>0</v>
      </c>
      <c r="V298" s="7" t="s">
        <v>51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8"/>
    </row>
    <row r="299" spans="1:48" ht="17.25" customHeight="1" x14ac:dyDescent="0.25">
      <c r="A299" s="419"/>
      <c r="B299" s="421"/>
      <c r="C299" s="422"/>
      <c r="D299" s="562"/>
      <c r="E299" s="733"/>
      <c r="F299" s="423"/>
      <c r="G299" s="423"/>
      <c r="H299" s="423"/>
      <c r="I299" s="423"/>
      <c r="J299" s="464"/>
      <c r="K299" s="464"/>
      <c r="L299" s="462"/>
      <c r="M299" s="519"/>
      <c r="N299" s="86">
        <v>0</v>
      </c>
      <c r="O299" s="86">
        <v>0</v>
      </c>
      <c r="P299" s="86">
        <v>0</v>
      </c>
      <c r="Q299" s="86">
        <v>0</v>
      </c>
      <c r="R299" s="86">
        <v>0</v>
      </c>
      <c r="S299" s="86">
        <v>0</v>
      </c>
      <c r="T299" s="86">
        <v>0</v>
      </c>
      <c r="U299" s="9">
        <f t="shared" si="165"/>
        <v>0</v>
      </c>
      <c r="V299" s="7" t="s">
        <v>52</v>
      </c>
      <c r="W299" s="86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8"/>
    </row>
    <row r="300" spans="1:48" s="96" customFormat="1" ht="21.75" customHeight="1" x14ac:dyDescent="0.25">
      <c r="A300" s="419"/>
      <c r="B300" s="421"/>
      <c r="C300" s="422"/>
      <c r="D300" s="563"/>
      <c r="E300" s="733"/>
      <c r="F300" s="423"/>
      <c r="G300" s="423"/>
      <c r="H300" s="423"/>
      <c r="I300" s="423"/>
      <c r="J300" s="464"/>
      <c r="K300" s="464"/>
      <c r="L300" s="462"/>
      <c r="M300" s="519"/>
      <c r="N300" s="88">
        <f>SUM(N295:N299)</f>
        <v>0.29718</v>
      </c>
      <c r="O300" s="88">
        <f t="shared" ref="O300:T300" si="166">SUM(O295:O299)</f>
        <v>1.6398499999999998</v>
      </c>
      <c r="P300" s="88">
        <f t="shared" si="166"/>
        <v>0</v>
      </c>
      <c r="Q300" s="88">
        <f t="shared" si="166"/>
        <v>0</v>
      </c>
      <c r="R300" s="176">
        <f t="shared" si="166"/>
        <v>0</v>
      </c>
      <c r="S300" s="176">
        <f t="shared" si="166"/>
        <v>0</v>
      </c>
      <c r="T300" s="176">
        <f t="shared" si="166"/>
        <v>0</v>
      </c>
      <c r="U300" s="177">
        <f t="shared" si="165"/>
        <v>1.9370299999999998</v>
      </c>
      <c r="V300" s="178" t="s">
        <v>11</v>
      </c>
      <c r="W300" s="176">
        <f t="shared" ref="W300" si="167">SUM(W295:W299)</f>
        <v>0</v>
      </c>
      <c r="X300" s="176">
        <f t="shared" ref="X300:AU300" si="168">SUM(X295:X299)</f>
        <v>0</v>
      </c>
      <c r="Y300" s="176">
        <f t="shared" si="168"/>
        <v>0</v>
      </c>
      <c r="Z300" s="176">
        <f t="shared" si="168"/>
        <v>0</v>
      </c>
      <c r="AA300" s="176">
        <f t="shared" si="168"/>
        <v>0</v>
      </c>
      <c r="AB300" s="176">
        <f t="shared" si="168"/>
        <v>0</v>
      </c>
      <c r="AC300" s="176">
        <f t="shared" si="168"/>
        <v>0</v>
      </c>
      <c r="AD300" s="176">
        <f t="shared" si="168"/>
        <v>0</v>
      </c>
      <c r="AE300" s="176">
        <f t="shared" si="168"/>
        <v>0</v>
      </c>
      <c r="AF300" s="176">
        <f t="shared" si="168"/>
        <v>0</v>
      </c>
      <c r="AG300" s="176">
        <f t="shared" si="168"/>
        <v>0</v>
      </c>
      <c r="AH300" s="176">
        <f t="shared" si="168"/>
        <v>0</v>
      </c>
      <c r="AI300" s="176">
        <f t="shared" si="168"/>
        <v>0</v>
      </c>
      <c r="AJ300" s="176">
        <f t="shared" si="168"/>
        <v>0</v>
      </c>
      <c r="AK300" s="176">
        <f t="shared" si="168"/>
        <v>0</v>
      </c>
      <c r="AL300" s="176">
        <f t="shared" si="168"/>
        <v>0</v>
      </c>
      <c r="AM300" s="176">
        <f t="shared" si="168"/>
        <v>0</v>
      </c>
      <c r="AN300" s="176">
        <f t="shared" si="168"/>
        <v>0</v>
      </c>
      <c r="AO300" s="176">
        <f t="shared" si="168"/>
        <v>0</v>
      </c>
      <c r="AP300" s="176">
        <f t="shared" si="168"/>
        <v>0</v>
      </c>
      <c r="AQ300" s="176">
        <f t="shared" si="168"/>
        <v>0</v>
      </c>
      <c r="AR300" s="176">
        <f t="shared" si="168"/>
        <v>0</v>
      </c>
      <c r="AS300" s="176">
        <f t="shared" si="168"/>
        <v>0</v>
      </c>
      <c r="AT300" s="176">
        <f t="shared" si="168"/>
        <v>0</v>
      </c>
      <c r="AU300" s="176">
        <f t="shared" si="168"/>
        <v>0</v>
      </c>
      <c r="AV300" s="184"/>
    </row>
    <row r="301" spans="1:48" ht="19.5" customHeight="1" x14ac:dyDescent="0.25">
      <c r="A301" s="419"/>
      <c r="B301" s="421" t="s">
        <v>791</v>
      </c>
      <c r="C301" s="422" t="s">
        <v>792</v>
      </c>
      <c r="D301" s="561" t="s">
        <v>628</v>
      </c>
      <c r="E301" s="733" t="s">
        <v>655</v>
      </c>
      <c r="F301" s="6" t="s">
        <v>18</v>
      </c>
      <c r="G301" s="6" t="s">
        <v>20</v>
      </c>
      <c r="H301" s="6" t="s">
        <v>296</v>
      </c>
      <c r="I301" s="6" t="s">
        <v>296</v>
      </c>
      <c r="J301" s="464">
        <v>2021</v>
      </c>
      <c r="K301" s="464">
        <v>2021</v>
      </c>
      <c r="L301" s="462">
        <v>12.298999999999999</v>
      </c>
      <c r="M301" s="519">
        <f>Q307+R307+S307+T307</f>
        <v>0</v>
      </c>
      <c r="N301" s="9">
        <v>0</v>
      </c>
      <c r="O301" s="9">
        <v>0</v>
      </c>
      <c r="P301" s="9">
        <v>2.7846599999999997</v>
      </c>
      <c r="Q301" s="9">
        <v>0</v>
      </c>
      <c r="R301" s="9">
        <v>0</v>
      </c>
      <c r="S301" s="9">
        <v>0</v>
      </c>
      <c r="T301" s="9">
        <v>0</v>
      </c>
      <c r="U301" s="9">
        <f>SUM(N301:T301)</f>
        <v>2.7846599999999997</v>
      </c>
      <c r="V301" s="7" t="s">
        <v>3</v>
      </c>
      <c r="W301" s="9">
        <v>0</v>
      </c>
      <c r="X301" s="9">
        <f>X302</f>
        <v>1879.4876200000001</v>
      </c>
      <c r="Y301" s="9">
        <f t="shared" ref="Y301:AR301" si="169">Y302</f>
        <v>0</v>
      </c>
      <c r="Z301" s="9">
        <f t="shared" si="169"/>
        <v>0</v>
      </c>
      <c r="AA301" s="9">
        <f>AB301</f>
        <v>1879.4876200000001</v>
      </c>
      <c r="AB301" s="9">
        <f t="shared" si="169"/>
        <v>1879.4876200000001</v>
      </c>
      <c r="AC301" s="9">
        <f t="shared" si="169"/>
        <v>0</v>
      </c>
      <c r="AD301" s="9">
        <f t="shared" si="169"/>
        <v>0</v>
      </c>
      <c r="AE301" s="9">
        <f t="shared" si="169"/>
        <v>0</v>
      </c>
      <c r="AF301" s="9">
        <f t="shared" si="169"/>
        <v>0</v>
      </c>
      <c r="AG301" s="9">
        <f t="shared" si="169"/>
        <v>1879.4876200000001</v>
      </c>
      <c r="AH301" s="9">
        <f t="shared" si="169"/>
        <v>1879.4876200000001</v>
      </c>
      <c r="AI301" s="9">
        <f t="shared" si="169"/>
        <v>0</v>
      </c>
      <c r="AJ301" s="9">
        <f t="shared" si="169"/>
        <v>0</v>
      </c>
      <c r="AK301" s="9">
        <f t="shared" si="169"/>
        <v>0</v>
      </c>
      <c r="AL301" s="9">
        <f t="shared" si="169"/>
        <v>0</v>
      </c>
      <c r="AM301" s="9">
        <f t="shared" si="169"/>
        <v>0</v>
      </c>
      <c r="AN301" s="9">
        <f t="shared" si="169"/>
        <v>0</v>
      </c>
      <c r="AO301" s="9">
        <f t="shared" si="169"/>
        <v>0</v>
      </c>
      <c r="AP301" s="9">
        <f t="shared" si="169"/>
        <v>0</v>
      </c>
      <c r="AQ301" s="9">
        <f t="shared" si="169"/>
        <v>0</v>
      </c>
      <c r="AR301" s="9">
        <f t="shared" si="169"/>
        <v>0</v>
      </c>
      <c r="AS301" s="9">
        <v>0</v>
      </c>
      <c r="AT301" s="9">
        <v>0</v>
      </c>
      <c r="AU301" s="9">
        <v>0</v>
      </c>
      <c r="AV301" s="8"/>
    </row>
    <row r="302" spans="1:48" s="384" customFormat="1" ht="19.5" hidden="1" customHeight="1" x14ac:dyDescent="0.25">
      <c r="A302" s="419"/>
      <c r="B302" s="421"/>
      <c r="C302" s="422"/>
      <c r="D302" s="562"/>
      <c r="E302" s="733"/>
      <c r="F302" s="379"/>
      <c r="G302" s="379"/>
      <c r="H302" s="380"/>
      <c r="I302" s="380"/>
      <c r="J302" s="464"/>
      <c r="K302" s="464"/>
      <c r="L302" s="462"/>
      <c r="M302" s="519"/>
      <c r="N302" s="381"/>
      <c r="O302" s="381"/>
      <c r="P302" s="381"/>
      <c r="Q302" s="381"/>
      <c r="R302" s="381"/>
      <c r="S302" s="381"/>
      <c r="T302" s="381"/>
      <c r="U302" s="381"/>
      <c r="V302" s="382" t="s">
        <v>1036</v>
      </c>
      <c r="W302" s="381"/>
      <c r="X302" s="381">
        <f>AB302</f>
        <v>1879.4876200000001</v>
      </c>
      <c r="Y302" s="381"/>
      <c r="Z302" s="381">
        <v>0</v>
      </c>
      <c r="AA302" s="381"/>
      <c r="AB302" s="381">
        <v>1879.4876200000001</v>
      </c>
      <c r="AC302" s="381"/>
      <c r="AD302" s="381"/>
      <c r="AE302" s="381"/>
      <c r="AF302" s="381"/>
      <c r="AG302" s="381">
        <f>AH302</f>
        <v>1879.4876200000001</v>
      </c>
      <c r="AH302" s="381">
        <v>1879.4876200000001</v>
      </c>
      <c r="AI302" s="381"/>
      <c r="AJ302" s="381"/>
      <c r="AK302" s="381"/>
      <c r="AL302" s="381"/>
      <c r="AM302" s="381"/>
      <c r="AN302" s="381"/>
      <c r="AO302" s="381"/>
      <c r="AP302" s="381"/>
      <c r="AQ302" s="381"/>
      <c r="AR302" s="381"/>
      <c r="AS302" s="381"/>
      <c r="AT302" s="381"/>
      <c r="AU302" s="381"/>
      <c r="AV302" s="383"/>
    </row>
    <row r="303" spans="1:48" ht="19.5" customHeight="1" x14ac:dyDescent="0.25">
      <c r="A303" s="419"/>
      <c r="B303" s="421"/>
      <c r="C303" s="422"/>
      <c r="D303" s="562"/>
      <c r="E303" s="733"/>
      <c r="F303" s="24" t="s">
        <v>19</v>
      </c>
      <c r="G303" s="24" t="s">
        <v>22</v>
      </c>
      <c r="H303" s="6" t="s">
        <v>296</v>
      </c>
      <c r="I303" s="6" t="s">
        <v>296</v>
      </c>
      <c r="J303" s="464"/>
      <c r="K303" s="464"/>
      <c r="L303" s="462"/>
      <c r="M303" s="519"/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f t="shared" ref="U303:U306" si="170">SUM(N303:T303)</f>
        <v>0</v>
      </c>
      <c r="V303" s="5" t="s">
        <v>8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8"/>
    </row>
    <row r="304" spans="1:48" ht="19.5" customHeight="1" x14ac:dyDescent="0.25">
      <c r="A304" s="419"/>
      <c r="B304" s="421"/>
      <c r="C304" s="422"/>
      <c r="D304" s="562"/>
      <c r="E304" s="733"/>
      <c r="F304" s="423" t="s">
        <v>39</v>
      </c>
      <c r="G304" s="730" t="s">
        <v>21</v>
      </c>
      <c r="H304" s="485" t="s">
        <v>656</v>
      </c>
      <c r="I304" s="485" t="s">
        <v>793</v>
      </c>
      <c r="J304" s="464"/>
      <c r="K304" s="464"/>
      <c r="L304" s="462"/>
      <c r="M304" s="519"/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f>SUM(N304:T304)</f>
        <v>0</v>
      </c>
      <c r="V304" s="7" t="s">
        <v>50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8"/>
    </row>
    <row r="305" spans="1:48" ht="18" customHeight="1" x14ac:dyDescent="0.25">
      <c r="A305" s="419"/>
      <c r="B305" s="421"/>
      <c r="C305" s="422"/>
      <c r="D305" s="562"/>
      <c r="E305" s="733"/>
      <c r="F305" s="423"/>
      <c r="G305" s="731"/>
      <c r="H305" s="486"/>
      <c r="I305" s="486"/>
      <c r="J305" s="464"/>
      <c r="K305" s="464"/>
      <c r="L305" s="462"/>
      <c r="M305" s="519"/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f t="shared" si="170"/>
        <v>0</v>
      </c>
      <c r="V305" s="7" t="s">
        <v>51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8"/>
    </row>
    <row r="306" spans="1:48" ht="17.25" customHeight="1" x14ac:dyDescent="0.25">
      <c r="A306" s="419"/>
      <c r="B306" s="421"/>
      <c r="C306" s="422"/>
      <c r="D306" s="562"/>
      <c r="E306" s="733"/>
      <c r="F306" s="423"/>
      <c r="G306" s="731"/>
      <c r="H306" s="486"/>
      <c r="I306" s="486"/>
      <c r="J306" s="464"/>
      <c r="K306" s="464"/>
      <c r="L306" s="462"/>
      <c r="M306" s="519"/>
      <c r="N306" s="86">
        <v>0</v>
      </c>
      <c r="O306" s="86">
        <v>0</v>
      </c>
      <c r="P306" s="86">
        <v>0</v>
      </c>
      <c r="Q306" s="86">
        <v>0</v>
      </c>
      <c r="R306" s="86">
        <v>0</v>
      </c>
      <c r="S306" s="86">
        <v>0</v>
      </c>
      <c r="T306" s="86">
        <v>0</v>
      </c>
      <c r="U306" s="9">
        <f t="shared" si="170"/>
        <v>0</v>
      </c>
      <c r="V306" s="7" t="s">
        <v>52</v>
      </c>
      <c r="W306" s="86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8"/>
    </row>
    <row r="307" spans="1:48" ht="19.5" customHeight="1" x14ac:dyDescent="0.25">
      <c r="A307" s="419"/>
      <c r="B307" s="421"/>
      <c r="C307" s="422"/>
      <c r="D307" s="563"/>
      <c r="E307" s="733"/>
      <c r="F307" s="423"/>
      <c r="G307" s="732"/>
      <c r="H307" s="487"/>
      <c r="I307" s="487"/>
      <c r="J307" s="464"/>
      <c r="K307" s="464"/>
      <c r="L307" s="462"/>
      <c r="M307" s="519"/>
      <c r="N307" s="88">
        <f>SUM(N301:N306)</f>
        <v>0</v>
      </c>
      <c r="O307" s="88">
        <f t="shared" ref="O307:T307" si="171">SUM(O301:O306)</f>
        <v>0</v>
      </c>
      <c r="P307" s="88">
        <f t="shared" si="171"/>
        <v>2.7846599999999997</v>
      </c>
      <c r="Q307" s="88">
        <f t="shared" si="171"/>
        <v>0</v>
      </c>
      <c r="R307" s="176">
        <f t="shared" si="171"/>
        <v>0</v>
      </c>
      <c r="S307" s="176">
        <f t="shared" si="171"/>
        <v>0</v>
      </c>
      <c r="T307" s="176">
        <f t="shared" si="171"/>
        <v>0</v>
      </c>
      <c r="U307" s="177">
        <f>SUM(N307:T307)</f>
        <v>2.7846599999999997</v>
      </c>
      <c r="V307" s="178" t="s">
        <v>11</v>
      </c>
      <c r="W307" s="176">
        <f t="shared" ref="W307" si="172">SUM(W301:W306)</f>
        <v>0</v>
      </c>
      <c r="X307" s="176">
        <f>X301</f>
        <v>1879.4876200000001</v>
      </c>
      <c r="Y307" s="176">
        <f t="shared" ref="Y307:AQ307" si="173">Y301</f>
        <v>0</v>
      </c>
      <c r="Z307" s="176">
        <f t="shared" si="173"/>
        <v>0</v>
      </c>
      <c r="AA307" s="176">
        <f t="shared" si="173"/>
        <v>1879.4876200000001</v>
      </c>
      <c r="AB307" s="176">
        <f t="shared" si="173"/>
        <v>1879.4876200000001</v>
      </c>
      <c r="AC307" s="176">
        <f t="shared" si="173"/>
        <v>0</v>
      </c>
      <c r="AD307" s="176">
        <f t="shared" si="173"/>
        <v>0</v>
      </c>
      <c r="AE307" s="176">
        <f t="shared" si="173"/>
        <v>0</v>
      </c>
      <c r="AF307" s="176">
        <f t="shared" si="173"/>
        <v>0</v>
      </c>
      <c r="AG307" s="176">
        <f t="shared" si="173"/>
        <v>1879.4876200000001</v>
      </c>
      <c r="AH307" s="176">
        <f t="shared" si="173"/>
        <v>1879.4876200000001</v>
      </c>
      <c r="AI307" s="176">
        <f t="shared" si="173"/>
        <v>0</v>
      </c>
      <c r="AJ307" s="176">
        <f t="shared" si="173"/>
        <v>0</v>
      </c>
      <c r="AK307" s="176">
        <f t="shared" si="173"/>
        <v>0</v>
      </c>
      <c r="AL307" s="176">
        <f t="shared" si="173"/>
        <v>0</v>
      </c>
      <c r="AM307" s="176">
        <f t="shared" si="173"/>
        <v>0</v>
      </c>
      <c r="AN307" s="176">
        <f t="shared" si="173"/>
        <v>0</v>
      </c>
      <c r="AO307" s="176">
        <f t="shared" si="173"/>
        <v>0</v>
      </c>
      <c r="AP307" s="176">
        <f t="shared" si="173"/>
        <v>0</v>
      </c>
      <c r="AQ307" s="176">
        <f t="shared" si="173"/>
        <v>0</v>
      </c>
      <c r="AR307" s="176">
        <f t="shared" ref="AR307:AU307" si="174">SUM(AR301:AR306)</f>
        <v>0</v>
      </c>
      <c r="AS307" s="176">
        <f t="shared" si="174"/>
        <v>0</v>
      </c>
      <c r="AT307" s="176">
        <f t="shared" si="174"/>
        <v>0</v>
      </c>
      <c r="AU307" s="176">
        <f t="shared" si="174"/>
        <v>0</v>
      </c>
      <c r="AV307" s="8"/>
    </row>
    <row r="308" spans="1:48" ht="19.5" customHeight="1" x14ac:dyDescent="0.25">
      <c r="A308" s="419"/>
      <c r="B308" s="421" t="s">
        <v>794</v>
      </c>
      <c r="C308" s="422" t="s">
        <v>795</v>
      </c>
      <c r="D308" s="561" t="s">
        <v>628</v>
      </c>
      <c r="E308" s="733" t="s">
        <v>796</v>
      </c>
      <c r="F308" s="6" t="s">
        <v>18</v>
      </c>
      <c r="G308" s="6" t="s">
        <v>20</v>
      </c>
      <c r="H308" s="6" t="s">
        <v>59</v>
      </c>
      <c r="I308" s="6" t="s">
        <v>316</v>
      </c>
      <c r="J308" s="464">
        <v>2023</v>
      </c>
      <c r="K308" s="464">
        <v>2023</v>
      </c>
      <c r="L308" s="462">
        <v>6.7750000000000004</v>
      </c>
      <c r="M308" s="519">
        <f>Q313+R313+S313+T313</f>
        <v>6.7750672499999993</v>
      </c>
      <c r="N308" s="9">
        <v>0</v>
      </c>
      <c r="O308" s="9">
        <v>0</v>
      </c>
      <c r="P308" s="9">
        <v>0</v>
      </c>
      <c r="Q308" s="9">
        <v>0</v>
      </c>
      <c r="R308" s="9">
        <v>6.7750672499999993</v>
      </c>
      <c r="S308" s="9">
        <v>0</v>
      </c>
      <c r="T308" s="9">
        <v>0</v>
      </c>
      <c r="U308" s="9">
        <f>SUM(N308:T308)</f>
        <v>6.7750672499999993</v>
      </c>
      <c r="V308" s="7" t="s">
        <v>3</v>
      </c>
      <c r="W308" s="9">
        <v>6775.0672500000001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8"/>
    </row>
    <row r="309" spans="1:48" ht="19.5" customHeight="1" x14ac:dyDescent="0.25">
      <c r="A309" s="419"/>
      <c r="B309" s="421"/>
      <c r="C309" s="422"/>
      <c r="D309" s="562"/>
      <c r="E309" s="733"/>
      <c r="F309" s="24" t="s">
        <v>19</v>
      </c>
      <c r="G309" s="24" t="s">
        <v>22</v>
      </c>
      <c r="H309" s="24" t="s">
        <v>59</v>
      </c>
      <c r="I309" s="24" t="s">
        <v>797</v>
      </c>
      <c r="J309" s="464"/>
      <c r="K309" s="464"/>
      <c r="L309" s="462"/>
      <c r="M309" s="519"/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f t="shared" ref="U309:U313" si="175">SUM(N309:T309)</f>
        <v>0</v>
      </c>
      <c r="V309" s="5" t="s">
        <v>8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8"/>
    </row>
    <row r="310" spans="1:48" ht="19.5" customHeight="1" x14ac:dyDescent="0.25">
      <c r="A310" s="419"/>
      <c r="B310" s="421"/>
      <c r="C310" s="422"/>
      <c r="D310" s="562"/>
      <c r="E310" s="733"/>
      <c r="F310" s="423" t="s">
        <v>39</v>
      </c>
      <c r="G310" s="730" t="s">
        <v>21</v>
      </c>
      <c r="H310" s="485" t="s">
        <v>59</v>
      </c>
      <c r="I310" s="485" t="s">
        <v>366</v>
      </c>
      <c r="J310" s="464"/>
      <c r="K310" s="464"/>
      <c r="L310" s="462"/>
      <c r="M310" s="519"/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f>SUM(N310:T310)</f>
        <v>0</v>
      </c>
      <c r="V310" s="7" t="s">
        <v>50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8"/>
    </row>
    <row r="311" spans="1:48" ht="18" customHeight="1" x14ac:dyDescent="0.25">
      <c r="A311" s="419"/>
      <c r="B311" s="421"/>
      <c r="C311" s="422"/>
      <c r="D311" s="562"/>
      <c r="E311" s="733"/>
      <c r="F311" s="423"/>
      <c r="G311" s="731"/>
      <c r="H311" s="486"/>
      <c r="I311" s="486"/>
      <c r="J311" s="464"/>
      <c r="K311" s="464"/>
      <c r="L311" s="462"/>
      <c r="M311" s="519"/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f t="shared" si="175"/>
        <v>0</v>
      </c>
      <c r="V311" s="7" t="s">
        <v>51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8"/>
    </row>
    <row r="312" spans="1:48" ht="17.25" customHeight="1" x14ac:dyDescent="0.25">
      <c r="A312" s="419"/>
      <c r="B312" s="421"/>
      <c r="C312" s="422"/>
      <c r="D312" s="562"/>
      <c r="E312" s="733"/>
      <c r="F312" s="423"/>
      <c r="G312" s="731"/>
      <c r="H312" s="486"/>
      <c r="I312" s="486"/>
      <c r="J312" s="464"/>
      <c r="K312" s="464"/>
      <c r="L312" s="462"/>
      <c r="M312" s="519"/>
      <c r="N312" s="86">
        <v>0</v>
      </c>
      <c r="O312" s="86">
        <v>0</v>
      </c>
      <c r="P312" s="86">
        <v>0</v>
      </c>
      <c r="Q312" s="86">
        <v>0</v>
      </c>
      <c r="R312" s="86">
        <v>0</v>
      </c>
      <c r="S312" s="86">
        <v>0</v>
      </c>
      <c r="T312" s="86">
        <v>0</v>
      </c>
      <c r="U312" s="9">
        <f t="shared" si="175"/>
        <v>0</v>
      </c>
      <c r="V312" s="7" t="s">
        <v>52</v>
      </c>
      <c r="W312" s="86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8"/>
    </row>
    <row r="313" spans="1:48" ht="19.5" customHeight="1" x14ac:dyDescent="0.25">
      <c r="A313" s="419"/>
      <c r="B313" s="421"/>
      <c r="C313" s="422"/>
      <c r="D313" s="563"/>
      <c r="E313" s="733"/>
      <c r="F313" s="423"/>
      <c r="G313" s="732"/>
      <c r="H313" s="487"/>
      <c r="I313" s="487"/>
      <c r="J313" s="464"/>
      <c r="K313" s="464"/>
      <c r="L313" s="462"/>
      <c r="M313" s="519"/>
      <c r="N313" s="88">
        <f>SUM(N308:N312)</f>
        <v>0</v>
      </c>
      <c r="O313" s="88">
        <f t="shared" ref="O313:T313" si="176">SUM(O308:O312)</f>
        <v>0</v>
      </c>
      <c r="P313" s="88">
        <f t="shared" si="176"/>
        <v>0</v>
      </c>
      <c r="Q313" s="88">
        <f t="shared" si="176"/>
        <v>0</v>
      </c>
      <c r="R313" s="176">
        <f t="shared" si="176"/>
        <v>6.7750672499999993</v>
      </c>
      <c r="S313" s="176">
        <f t="shared" si="176"/>
        <v>0</v>
      </c>
      <c r="T313" s="176">
        <f t="shared" si="176"/>
        <v>0</v>
      </c>
      <c r="U313" s="177">
        <f t="shared" si="175"/>
        <v>6.7750672499999993</v>
      </c>
      <c r="V313" s="178" t="s">
        <v>11</v>
      </c>
      <c r="W313" s="176">
        <f t="shared" ref="W313" si="177">SUM(W308:W312)</f>
        <v>6775.0672500000001</v>
      </c>
      <c r="X313" s="176">
        <f t="shared" ref="X313:AU313" si="178">SUM(X308:X312)</f>
        <v>0</v>
      </c>
      <c r="Y313" s="176">
        <f t="shared" si="178"/>
        <v>0</v>
      </c>
      <c r="Z313" s="176">
        <f t="shared" si="178"/>
        <v>0</v>
      </c>
      <c r="AA313" s="176">
        <f t="shared" si="178"/>
        <v>0</v>
      </c>
      <c r="AB313" s="176">
        <f t="shared" si="178"/>
        <v>0</v>
      </c>
      <c r="AC313" s="176">
        <f t="shared" si="178"/>
        <v>0</v>
      </c>
      <c r="AD313" s="176">
        <f t="shared" si="178"/>
        <v>0</v>
      </c>
      <c r="AE313" s="176">
        <f t="shared" si="178"/>
        <v>0</v>
      </c>
      <c r="AF313" s="176">
        <f t="shared" si="178"/>
        <v>0</v>
      </c>
      <c r="AG313" s="176">
        <f t="shared" si="178"/>
        <v>0</v>
      </c>
      <c r="AH313" s="176">
        <f t="shared" si="178"/>
        <v>0</v>
      </c>
      <c r="AI313" s="176">
        <f t="shared" si="178"/>
        <v>0</v>
      </c>
      <c r="AJ313" s="176">
        <f t="shared" si="178"/>
        <v>0</v>
      </c>
      <c r="AK313" s="176">
        <f t="shared" si="178"/>
        <v>0</v>
      </c>
      <c r="AL313" s="176">
        <f t="shared" si="178"/>
        <v>0</v>
      </c>
      <c r="AM313" s="176">
        <f t="shared" si="178"/>
        <v>0</v>
      </c>
      <c r="AN313" s="176">
        <f t="shared" si="178"/>
        <v>0</v>
      </c>
      <c r="AO313" s="176">
        <f t="shared" si="178"/>
        <v>0</v>
      </c>
      <c r="AP313" s="176">
        <f t="shared" si="178"/>
        <v>0</v>
      </c>
      <c r="AQ313" s="176">
        <f t="shared" si="178"/>
        <v>0</v>
      </c>
      <c r="AR313" s="176">
        <f t="shared" si="178"/>
        <v>0</v>
      </c>
      <c r="AS313" s="176">
        <f t="shared" si="178"/>
        <v>0</v>
      </c>
      <c r="AT313" s="176">
        <f t="shared" si="178"/>
        <v>0</v>
      </c>
      <c r="AU313" s="176">
        <f t="shared" si="178"/>
        <v>0</v>
      </c>
      <c r="AV313" s="8"/>
    </row>
    <row r="314" spans="1:48" ht="19.5" customHeight="1" x14ac:dyDescent="0.25">
      <c r="A314" s="419"/>
      <c r="B314" s="421" t="s">
        <v>798</v>
      </c>
      <c r="C314" s="422" t="s">
        <v>799</v>
      </c>
      <c r="D314" s="561" t="s">
        <v>628</v>
      </c>
      <c r="E314" s="733" t="s">
        <v>800</v>
      </c>
      <c r="F314" s="6" t="s">
        <v>18</v>
      </c>
      <c r="G314" s="6" t="s">
        <v>20</v>
      </c>
      <c r="H314" s="6" t="s">
        <v>296</v>
      </c>
      <c r="I314" s="6" t="s">
        <v>296</v>
      </c>
      <c r="J314" s="464">
        <v>2020</v>
      </c>
      <c r="K314" s="464">
        <v>2022</v>
      </c>
      <c r="L314" s="462">
        <v>263.85000000000002</v>
      </c>
      <c r="M314" s="519">
        <f>Q319+R319+S319+T319</f>
        <v>3.3999999999999998E-3</v>
      </c>
      <c r="N314" s="9">
        <v>0</v>
      </c>
      <c r="O314" s="9">
        <v>0</v>
      </c>
      <c r="P314" s="9">
        <v>0.30079</v>
      </c>
      <c r="Q314" s="9">
        <v>3.3999999999999998E-3</v>
      </c>
      <c r="R314" s="9">
        <v>0</v>
      </c>
      <c r="S314" s="9">
        <v>0</v>
      </c>
      <c r="T314" s="9">
        <v>0</v>
      </c>
      <c r="U314" s="9">
        <f>SUM(N314:T314)</f>
        <v>0.30419000000000002</v>
      </c>
      <c r="V314" s="7" t="s">
        <v>3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8"/>
    </row>
    <row r="315" spans="1:48" ht="19.5" customHeight="1" x14ac:dyDescent="0.25">
      <c r="A315" s="419"/>
      <c r="B315" s="421"/>
      <c r="C315" s="422"/>
      <c r="D315" s="562"/>
      <c r="E315" s="733"/>
      <c r="F315" s="24" t="s">
        <v>19</v>
      </c>
      <c r="G315" s="24" t="s">
        <v>22</v>
      </c>
      <c r="H315" s="6" t="s">
        <v>296</v>
      </c>
      <c r="I315" s="6" t="s">
        <v>296</v>
      </c>
      <c r="J315" s="464"/>
      <c r="K315" s="464"/>
      <c r="L315" s="462"/>
      <c r="M315" s="519"/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f>SUM(N315:T315)</f>
        <v>0</v>
      </c>
      <c r="V315" s="5" t="s">
        <v>8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8"/>
    </row>
    <row r="316" spans="1:48" ht="19.5" customHeight="1" x14ac:dyDescent="0.25">
      <c r="A316" s="419"/>
      <c r="B316" s="421"/>
      <c r="C316" s="422"/>
      <c r="D316" s="562"/>
      <c r="E316" s="733"/>
      <c r="F316" s="423" t="s">
        <v>39</v>
      </c>
      <c r="G316" s="730" t="s">
        <v>21</v>
      </c>
      <c r="H316" s="485" t="s">
        <v>678</v>
      </c>
      <c r="I316" s="485" t="s">
        <v>801</v>
      </c>
      <c r="J316" s="464"/>
      <c r="K316" s="464"/>
      <c r="L316" s="462"/>
      <c r="M316" s="519"/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f>SUM(N316:T316)</f>
        <v>0</v>
      </c>
      <c r="V316" s="7" t="s">
        <v>50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8"/>
    </row>
    <row r="317" spans="1:48" ht="18" customHeight="1" x14ac:dyDescent="0.25">
      <c r="A317" s="419"/>
      <c r="B317" s="421"/>
      <c r="C317" s="422"/>
      <c r="D317" s="562"/>
      <c r="E317" s="733"/>
      <c r="F317" s="423"/>
      <c r="G317" s="731"/>
      <c r="H317" s="486"/>
      <c r="I317" s="486"/>
      <c r="J317" s="464"/>
      <c r="K317" s="464"/>
      <c r="L317" s="462"/>
      <c r="M317" s="519"/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f>SUM(N317:T317)</f>
        <v>0</v>
      </c>
      <c r="V317" s="7" t="s">
        <v>51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8"/>
    </row>
    <row r="318" spans="1:48" ht="17.25" customHeight="1" x14ac:dyDescent="0.25">
      <c r="A318" s="419"/>
      <c r="B318" s="421"/>
      <c r="C318" s="422"/>
      <c r="D318" s="562"/>
      <c r="E318" s="733"/>
      <c r="F318" s="423"/>
      <c r="G318" s="731"/>
      <c r="H318" s="486"/>
      <c r="I318" s="486"/>
      <c r="J318" s="464"/>
      <c r="K318" s="464"/>
      <c r="L318" s="462"/>
      <c r="M318" s="519"/>
      <c r="N318" s="86">
        <v>0</v>
      </c>
      <c r="O318" s="86">
        <v>263.85007000000002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9">
        <f>SUM(N318:T318)</f>
        <v>263.85007000000002</v>
      </c>
      <c r="V318" s="7" t="s">
        <v>52</v>
      </c>
      <c r="W318" s="86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8"/>
    </row>
    <row r="319" spans="1:48" ht="19.5" customHeight="1" x14ac:dyDescent="0.25">
      <c r="A319" s="420"/>
      <c r="B319" s="421"/>
      <c r="C319" s="422"/>
      <c r="D319" s="563"/>
      <c r="E319" s="733"/>
      <c r="F319" s="423"/>
      <c r="G319" s="732"/>
      <c r="H319" s="487"/>
      <c r="I319" s="487"/>
      <c r="J319" s="464"/>
      <c r="K319" s="464"/>
      <c r="L319" s="462"/>
      <c r="M319" s="519"/>
      <c r="N319" s="88">
        <f t="shared" ref="N319:T319" si="179">SUM(N314:N318)</f>
        <v>0</v>
      </c>
      <c r="O319" s="88">
        <f t="shared" si="179"/>
        <v>263.85007000000002</v>
      </c>
      <c r="P319" s="88">
        <f t="shared" si="179"/>
        <v>0.30079</v>
      </c>
      <c r="Q319" s="88">
        <f t="shared" si="179"/>
        <v>3.3999999999999998E-3</v>
      </c>
      <c r="R319" s="176">
        <f t="shared" si="179"/>
        <v>0</v>
      </c>
      <c r="S319" s="176">
        <f t="shared" si="179"/>
        <v>0</v>
      </c>
      <c r="T319" s="176">
        <f t="shared" si="179"/>
        <v>0</v>
      </c>
      <c r="U319" s="177">
        <f t="shared" ref="U319" si="180">SUM(N319:T319)</f>
        <v>264.15426000000002</v>
      </c>
      <c r="V319" s="178" t="s">
        <v>11</v>
      </c>
      <c r="W319" s="176">
        <f t="shared" ref="W319" si="181">SUM(W314:W318)</f>
        <v>0</v>
      </c>
      <c r="X319" s="176">
        <f t="shared" ref="X319:AU319" si="182">SUM(X314:X318)</f>
        <v>0</v>
      </c>
      <c r="Y319" s="176">
        <f t="shared" si="182"/>
        <v>0</v>
      </c>
      <c r="Z319" s="176">
        <f t="shared" si="182"/>
        <v>0</v>
      </c>
      <c r="AA319" s="176">
        <f t="shared" si="182"/>
        <v>0</v>
      </c>
      <c r="AB319" s="176">
        <f t="shared" si="182"/>
        <v>0</v>
      </c>
      <c r="AC319" s="176">
        <f t="shared" si="182"/>
        <v>0</v>
      </c>
      <c r="AD319" s="176">
        <f t="shared" si="182"/>
        <v>0</v>
      </c>
      <c r="AE319" s="176">
        <f t="shared" si="182"/>
        <v>0</v>
      </c>
      <c r="AF319" s="176">
        <f t="shared" si="182"/>
        <v>0</v>
      </c>
      <c r="AG319" s="176">
        <f t="shared" si="182"/>
        <v>0</v>
      </c>
      <c r="AH319" s="176">
        <f t="shared" si="182"/>
        <v>0</v>
      </c>
      <c r="AI319" s="176">
        <f t="shared" si="182"/>
        <v>0</v>
      </c>
      <c r="AJ319" s="176">
        <f t="shared" si="182"/>
        <v>0</v>
      </c>
      <c r="AK319" s="176">
        <f t="shared" si="182"/>
        <v>0</v>
      </c>
      <c r="AL319" s="176">
        <f t="shared" si="182"/>
        <v>0</v>
      </c>
      <c r="AM319" s="176">
        <f t="shared" si="182"/>
        <v>0</v>
      </c>
      <c r="AN319" s="176">
        <f t="shared" si="182"/>
        <v>0</v>
      </c>
      <c r="AO319" s="176">
        <f t="shared" si="182"/>
        <v>0</v>
      </c>
      <c r="AP319" s="176">
        <f t="shared" si="182"/>
        <v>0</v>
      </c>
      <c r="AQ319" s="176">
        <f t="shared" si="182"/>
        <v>0</v>
      </c>
      <c r="AR319" s="176">
        <f t="shared" si="182"/>
        <v>0</v>
      </c>
      <c r="AS319" s="176">
        <f t="shared" si="182"/>
        <v>0</v>
      </c>
      <c r="AT319" s="176">
        <f t="shared" si="182"/>
        <v>0</v>
      </c>
      <c r="AU319" s="176">
        <f t="shared" si="182"/>
        <v>0</v>
      </c>
      <c r="AV319" s="8"/>
    </row>
    <row r="320" spans="1:48" s="85" customFormat="1" ht="15.75" customHeight="1" x14ac:dyDescent="0.25">
      <c r="A320" s="721" t="s">
        <v>641</v>
      </c>
      <c r="B320" s="722"/>
      <c r="C320" s="722"/>
      <c r="D320" s="722"/>
      <c r="E320" s="722"/>
      <c r="F320" s="722"/>
      <c r="G320" s="722"/>
      <c r="H320" s="722"/>
      <c r="I320" s="722"/>
      <c r="J320" s="722"/>
      <c r="K320" s="722"/>
      <c r="L320" s="722"/>
      <c r="M320" s="722"/>
      <c r="N320" s="722"/>
      <c r="O320" s="722"/>
      <c r="P320" s="722"/>
      <c r="Q320" s="722"/>
      <c r="R320" s="722"/>
      <c r="S320" s="722"/>
      <c r="T320" s="722"/>
      <c r="U320" s="722"/>
      <c r="V320" s="722"/>
      <c r="W320" s="622"/>
      <c r="X320" s="622"/>
      <c r="Y320" s="622"/>
      <c r="Z320" s="622"/>
      <c r="AA320" s="622"/>
      <c r="AB320" s="622"/>
      <c r="AC320" s="622"/>
      <c r="AD320" s="622"/>
      <c r="AE320" s="622"/>
      <c r="AF320" s="622"/>
      <c r="AG320" s="622"/>
      <c r="AH320" s="622"/>
      <c r="AI320" s="622"/>
      <c r="AJ320" s="622"/>
      <c r="AK320" s="622"/>
      <c r="AL320" s="622"/>
      <c r="AM320" s="622"/>
      <c r="AN320" s="622"/>
      <c r="AO320" s="622"/>
      <c r="AP320" s="622"/>
      <c r="AQ320" s="622"/>
      <c r="AR320" s="622"/>
      <c r="AS320" s="622"/>
      <c r="AT320" s="622"/>
      <c r="AU320" s="622"/>
      <c r="AV320" s="623"/>
    </row>
    <row r="321" spans="1:48" ht="18.75" customHeight="1" x14ac:dyDescent="0.25">
      <c r="A321" s="526" t="s">
        <v>642</v>
      </c>
      <c r="B321" s="526"/>
      <c r="C321" s="526"/>
      <c r="D321" s="526"/>
      <c r="E321" s="526"/>
      <c r="F321" s="526"/>
      <c r="G321" s="526"/>
      <c r="H321" s="526"/>
      <c r="I321" s="526"/>
      <c r="J321" s="526"/>
      <c r="K321" s="526"/>
      <c r="L321" s="526"/>
      <c r="M321" s="526"/>
      <c r="N321" s="526"/>
      <c r="O321" s="526"/>
      <c r="P321" s="526"/>
      <c r="Q321" s="526"/>
      <c r="R321" s="526"/>
      <c r="S321" s="526"/>
      <c r="T321" s="526"/>
      <c r="U321" s="526"/>
      <c r="V321" s="526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</row>
    <row r="322" spans="1:48" x14ac:dyDescent="0.25">
      <c r="A322" s="8"/>
      <c r="B322" s="496" t="s">
        <v>46</v>
      </c>
      <c r="C322" s="496"/>
      <c r="D322" s="496"/>
      <c r="E322" s="496"/>
      <c r="F322" s="496"/>
      <c r="G322" s="496"/>
      <c r="H322" s="496"/>
      <c r="I322" s="496"/>
      <c r="J322" s="496"/>
      <c r="K322" s="496"/>
      <c r="L322" s="496"/>
      <c r="M322" s="496"/>
      <c r="N322" s="86"/>
      <c r="O322" s="86"/>
      <c r="P322" s="86"/>
      <c r="Q322" s="86"/>
      <c r="R322" s="86"/>
      <c r="S322" s="86"/>
      <c r="T322" s="86"/>
      <c r="U322" s="9"/>
      <c r="V322" s="5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</row>
    <row r="323" spans="1:48" ht="17.25" customHeight="1" x14ac:dyDescent="0.25">
      <c r="A323" s="547"/>
      <c r="B323" s="548"/>
      <c r="C323" s="548"/>
      <c r="D323" s="548"/>
      <c r="E323" s="549"/>
      <c r="F323" s="46"/>
      <c r="G323" s="46"/>
      <c r="H323" s="46"/>
      <c r="I323" s="46"/>
      <c r="J323" s="46"/>
      <c r="K323" s="46"/>
      <c r="L323" s="46"/>
      <c r="M323" s="46"/>
      <c r="N323" s="86">
        <f>N314+N308+N301+N295+N289+N282+N276+N270+N264+N258+N252+N245+N238+N232+N226</f>
        <v>29.208628000000001</v>
      </c>
      <c r="O323" s="86">
        <f t="shared" ref="O323:U323" si="183">O314+O308+O301+O295+O289+O282+O276+O270+O264+O258+O252+O245+O238+O232+O226</f>
        <v>78.242370000000008</v>
      </c>
      <c r="P323" s="86">
        <f t="shared" si="183"/>
        <v>42.51124489</v>
      </c>
      <c r="Q323" s="86">
        <f t="shared" si="183"/>
        <v>99.930499999999995</v>
      </c>
      <c r="R323" s="86">
        <f t="shared" si="183"/>
        <v>25.629154749999998</v>
      </c>
      <c r="S323" s="86">
        <f t="shared" si="183"/>
        <v>8.0007374999999996</v>
      </c>
      <c r="T323" s="86">
        <f t="shared" si="183"/>
        <v>8.0007374999999996</v>
      </c>
      <c r="U323" s="86">
        <f t="shared" si="183"/>
        <v>291.52337263999999</v>
      </c>
      <c r="V323" s="5" t="s">
        <v>3</v>
      </c>
      <c r="W323" s="86">
        <f t="shared" ref="W323:AU323" si="184">W314+W308+W301+W295+W289+W282+W276+W270+W264+W258+W252+W245+W238+W232+W226</f>
        <v>25629.154749999998</v>
      </c>
      <c r="X323" s="86">
        <f t="shared" si="184"/>
        <v>6679.4876199999999</v>
      </c>
      <c r="Y323" s="86">
        <f t="shared" si="184"/>
        <v>4800</v>
      </c>
      <c r="Z323" s="86">
        <f t="shared" si="184"/>
        <v>4800</v>
      </c>
      <c r="AA323" s="86">
        <f t="shared" si="184"/>
        <v>1879.4876200000001</v>
      </c>
      <c r="AB323" s="86">
        <f t="shared" si="184"/>
        <v>1879.4876200000001</v>
      </c>
      <c r="AC323" s="86">
        <f t="shared" si="184"/>
        <v>0</v>
      </c>
      <c r="AD323" s="86">
        <f t="shared" si="184"/>
        <v>0</v>
      </c>
      <c r="AE323" s="86">
        <f t="shared" si="184"/>
        <v>0</v>
      </c>
      <c r="AF323" s="86">
        <f t="shared" si="184"/>
        <v>0</v>
      </c>
      <c r="AG323" s="86">
        <f t="shared" si="184"/>
        <v>6679.4876199999999</v>
      </c>
      <c r="AH323" s="86">
        <f t="shared" si="184"/>
        <v>6679.4876199999999</v>
      </c>
      <c r="AI323" s="86">
        <f t="shared" si="184"/>
        <v>0</v>
      </c>
      <c r="AJ323" s="86">
        <f t="shared" si="184"/>
        <v>0</v>
      </c>
      <c r="AK323" s="86">
        <f t="shared" si="184"/>
        <v>0</v>
      </c>
      <c r="AL323" s="86">
        <f t="shared" si="184"/>
        <v>0</v>
      </c>
      <c r="AM323" s="86">
        <f t="shared" si="184"/>
        <v>0</v>
      </c>
      <c r="AN323" s="86">
        <f t="shared" si="184"/>
        <v>0</v>
      </c>
      <c r="AO323" s="86">
        <f t="shared" si="184"/>
        <v>0</v>
      </c>
      <c r="AP323" s="86">
        <f t="shared" si="184"/>
        <v>0</v>
      </c>
      <c r="AQ323" s="86">
        <f t="shared" si="184"/>
        <v>0</v>
      </c>
      <c r="AR323" s="86">
        <f t="shared" si="184"/>
        <v>0</v>
      </c>
      <c r="AS323" s="86">
        <f t="shared" si="184"/>
        <v>0</v>
      </c>
      <c r="AT323" s="86">
        <f t="shared" si="184"/>
        <v>0</v>
      </c>
      <c r="AU323" s="86">
        <f t="shared" si="184"/>
        <v>0</v>
      </c>
      <c r="AV323" s="8"/>
    </row>
    <row r="324" spans="1:48" ht="17.25" customHeight="1" x14ac:dyDescent="0.25">
      <c r="A324" s="550"/>
      <c r="B324" s="551"/>
      <c r="C324" s="551"/>
      <c r="D324" s="551"/>
      <c r="E324" s="552"/>
      <c r="F324" s="46"/>
      <c r="G324" s="46"/>
      <c r="H324" s="46"/>
      <c r="I324" s="46"/>
      <c r="J324" s="46"/>
      <c r="K324" s="46"/>
      <c r="L324" s="46"/>
      <c r="M324" s="46"/>
      <c r="N324" s="86">
        <f t="shared" ref="N324:U328" si="185">N315+N309+N303+N296+N290+N284+N277+N271+N265+N259+N253+N246+N239+N233+N227</f>
        <v>0</v>
      </c>
      <c r="O324" s="86">
        <f t="shared" si="185"/>
        <v>0</v>
      </c>
      <c r="P324" s="86">
        <f t="shared" si="185"/>
        <v>0</v>
      </c>
      <c r="Q324" s="86">
        <f t="shared" si="185"/>
        <v>0</v>
      </c>
      <c r="R324" s="86">
        <f t="shared" si="185"/>
        <v>0</v>
      </c>
      <c r="S324" s="86">
        <f t="shared" si="185"/>
        <v>0</v>
      </c>
      <c r="T324" s="86">
        <f t="shared" si="185"/>
        <v>0</v>
      </c>
      <c r="U324" s="86">
        <f t="shared" si="185"/>
        <v>0</v>
      </c>
      <c r="V324" s="5" t="s">
        <v>8</v>
      </c>
      <c r="W324" s="86">
        <f t="shared" ref="W324:AU324" si="186">W315+W309+W303+W296+W290+W284+W277+W271+W265+W259+W253+W246+W239+W233+W227</f>
        <v>0</v>
      </c>
      <c r="X324" s="86">
        <f t="shared" si="186"/>
        <v>4800</v>
      </c>
      <c r="Y324" s="86">
        <f t="shared" si="186"/>
        <v>4800</v>
      </c>
      <c r="Z324" s="86">
        <f t="shared" si="186"/>
        <v>4800</v>
      </c>
      <c r="AA324" s="86">
        <f t="shared" si="186"/>
        <v>0</v>
      </c>
      <c r="AB324" s="86">
        <f t="shared" si="186"/>
        <v>0</v>
      </c>
      <c r="AC324" s="86">
        <f t="shared" si="186"/>
        <v>0</v>
      </c>
      <c r="AD324" s="86">
        <f t="shared" si="186"/>
        <v>0</v>
      </c>
      <c r="AE324" s="86">
        <f t="shared" si="186"/>
        <v>0</v>
      </c>
      <c r="AF324" s="86">
        <f t="shared" si="186"/>
        <v>0</v>
      </c>
      <c r="AG324" s="86">
        <f t="shared" si="186"/>
        <v>4800</v>
      </c>
      <c r="AH324" s="86">
        <f t="shared" si="186"/>
        <v>4800</v>
      </c>
      <c r="AI324" s="86">
        <f t="shared" si="186"/>
        <v>0</v>
      </c>
      <c r="AJ324" s="86">
        <f t="shared" si="186"/>
        <v>0</v>
      </c>
      <c r="AK324" s="86">
        <f t="shared" si="186"/>
        <v>0</v>
      </c>
      <c r="AL324" s="86">
        <f t="shared" si="186"/>
        <v>0</v>
      </c>
      <c r="AM324" s="86">
        <f t="shared" si="186"/>
        <v>0</v>
      </c>
      <c r="AN324" s="86">
        <f t="shared" si="186"/>
        <v>0</v>
      </c>
      <c r="AO324" s="86">
        <f t="shared" si="186"/>
        <v>0</v>
      </c>
      <c r="AP324" s="86">
        <f t="shared" si="186"/>
        <v>0</v>
      </c>
      <c r="AQ324" s="86">
        <f t="shared" si="186"/>
        <v>0</v>
      </c>
      <c r="AR324" s="86">
        <f t="shared" si="186"/>
        <v>0</v>
      </c>
      <c r="AS324" s="86">
        <f t="shared" si="186"/>
        <v>0</v>
      </c>
      <c r="AT324" s="86">
        <f t="shared" si="186"/>
        <v>0</v>
      </c>
      <c r="AU324" s="86">
        <f t="shared" si="186"/>
        <v>0</v>
      </c>
      <c r="AV324" s="8"/>
    </row>
    <row r="325" spans="1:48" ht="17.25" customHeight="1" x14ac:dyDescent="0.25">
      <c r="A325" s="550"/>
      <c r="B325" s="551"/>
      <c r="C325" s="551"/>
      <c r="D325" s="551"/>
      <c r="E325" s="552"/>
      <c r="F325" s="46"/>
      <c r="G325" s="46"/>
      <c r="H325" s="46"/>
      <c r="I325" s="46"/>
      <c r="J325" s="46"/>
      <c r="K325" s="46"/>
      <c r="L325" s="46"/>
      <c r="M325" s="46"/>
      <c r="N325" s="86">
        <f t="shared" si="185"/>
        <v>0</v>
      </c>
      <c r="O325" s="86">
        <f t="shared" si="185"/>
        <v>0</v>
      </c>
      <c r="P325" s="86">
        <f t="shared" si="185"/>
        <v>0</v>
      </c>
      <c r="Q325" s="86">
        <f t="shared" si="185"/>
        <v>0</v>
      </c>
      <c r="R325" s="86">
        <f t="shared" si="185"/>
        <v>0</v>
      </c>
      <c r="S325" s="86">
        <f t="shared" si="185"/>
        <v>0</v>
      </c>
      <c r="T325" s="86">
        <f t="shared" si="185"/>
        <v>0</v>
      </c>
      <c r="U325" s="86">
        <f t="shared" si="185"/>
        <v>0</v>
      </c>
      <c r="V325" s="5" t="s">
        <v>50</v>
      </c>
      <c r="W325" s="86">
        <f t="shared" ref="W325:AU325" si="187">W316+W310+W304+W297+W291+W285+W278+W272+W266+W260+W254+W247+W240+W234+W228</f>
        <v>0</v>
      </c>
      <c r="X325" s="86">
        <f t="shared" si="187"/>
        <v>0</v>
      </c>
      <c r="Y325" s="86">
        <f t="shared" si="187"/>
        <v>0</v>
      </c>
      <c r="Z325" s="86">
        <f t="shared" si="187"/>
        <v>0</v>
      </c>
      <c r="AA325" s="86">
        <f t="shared" si="187"/>
        <v>0</v>
      </c>
      <c r="AB325" s="86">
        <f t="shared" si="187"/>
        <v>0</v>
      </c>
      <c r="AC325" s="86">
        <f t="shared" si="187"/>
        <v>0</v>
      </c>
      <c r="AD325" s="86">
        <f t="shared" si="187"/>
        <v>0</v>
      </c>
      <c r="AE325" s="86">
        <f t="shared" si="187"/>
        <v>0</v>
      </c>
      <c r="AF325" s="86">
        <f t="shared" si="187"/>
        <v>0</v>
      </c>
      <c r="AG325" s="86">
        <f t="shared" si="187"/>
        <v>0</v>
      </c>
      <c r="AH325" s="86">
        <f t="shared" si="187"/>
        <v>0</v>
      </c>
      <c r="AI325" s="86">
        <f t="shared" si="187"/>
        <v>0</v>
      </c>
      <c r="AJ325" s="86">
        <f t="shared" si="187"/>
        <v>0</v>
      </c>
      <c r="AK325" s="86">
        <f t="shared" si="187"/>
        <v>0</v>
      </c>
      <c r="AL325" s="86">
        <f t="shared" si="187"/>
        <v>0</v>
      </c>
      <c r="AM325" s="86">
        <f t="shared" si="187"/>
        <v>0</v>
      </c>
      <c r="AN325" s="86">
        <f t="shared" si="187"/>
        <v>0</v>
      </c>
      <c r="AO325" s="86">
        <f t="shared" si="187"/>
        <v>0</v>
      </c>
      <c r="AP325" s="86">
        <f t="shared" si="187"/>
        <v>0</v>
      </c>
      <c r="AQ325" s="86">
        <f t="shared" si="187"/>
        <v>0</v>
      </c>
      <c r="AR325" s="86">
        <f t="shared" si="187"/>
        <v>0</v>
      </c>
      <c r="AS325" s="86">
        <f t="shared" si="187"/>
        <v>0</v>
      </c>
      <c r="AT325" s="86">
        <f t="shared" si="187"/>
        <v>0</v>
      </c>
      <c r="AU325" s="86">
        <f t="shared" si="187"/>
        <v>0</v>
      </c>
      <c r="AV325" s="8"/>
    </row>
    <row r="326" spans="1:48" ht="17.25" customHeight="1" x14ac:dyDescent="0.25">
      <c r="A326" s="550"/>
      <c r="B326" s="551"/>
      <c r="C326" s="551"/>
      <c r="D326" s="551"/>
      <c r="E326" s="552"/>
      <c r="F326" s="46"/>
      <c r="G326" s="46"/>
      <c r="H326" s="46"/>
      <c r="I326" s="46"/>
      <c r="J326" s="46"/>
      <c r="K326" s="46"/>
      <c r="L326" s="46"/>
      <c r="M326" s="46"/>
      <c r="N326" s="86">
        <f t="shared" si="185"/>
        <v>0</v>
      </c>
      <c r="O326" s="86">
        <f t="shared" si="185"/>
        <v>0</v>
      </c>
      <c r="P326" s="86">
        <f t="shared" si="185"/>
        <v>0</v>
      </c>
      <c r="Q326" s="86">
        <f t="shared" si="185"/>
        <v>0</v>
      </c>
      <c r="R326" s="86">
        <f t="shared" si="185"/>
        <v>0</v>
      </c>
      <c r="S326" s="86">
        <f t="shared" si="185"/>
        <v>0</v>
      </c>
      <c r="T326" s="86">
        <f t="shared" si="185"/>
        <v>0</v>
      </c>
      <c r="U326" s="86">
        <f t="shared" si="185"/>
        <v>0</v>
      </c>
      <c r="V326" s="5" t="s">
        <v>51</v>
      </c>
      <c r="W326" s="86">
        <f t="shared" ref="W326:AU326" si="188">W317+W311+W305+W298+W292+W286+W279+W273+W267+W261+W255+W248+W241+W235+W229</f>
        <v>0</v>
      </c>
      <c r="X326" s="86">
        <f t="shared" si="188"/>
        <v>0</v>
      </c>
      <c r="Y326" s="86">
        <f t="shared" si="188"/>
        <v>0</v>
      </c>
      <c r="Z326" s="86">
        <f t="shared" si="188"/>
        <v>0</v>
      </c>
      <c r="AA326" s="86">
        <f t="shared" si="188"/>
        <v>0</v>
      </c>
      <c r="AB326" s="86">
        <f t="shared" si="188"/>
        <v>0</v>
      </c>
      <c r="AC326" s="86">
        <f t="shared" si="188"/>
        <v>0</v>
      </c>
      <c r="AD326" s="86">
        <f t="shared" si="188"/>
        <v>0</v>
      </c>
      <c r="AE326" s="86">
        <f t="shared" si="188"/>
        <v>0</v>
      </c>
      <c r="AF326" s="86">
        <f t="shared" si="188"/>
        <v>0</v>
      </c>
      <c r="AG326" s="86">
        <f t="shared" si="188"/>
        <v>0</v>
      </c>
      <c r="AH326" s="86">
        <f t="shared" si="188"/>
        <v>0</v>
      </c>
      <c r="AI326" s="86">
        <f t="shared" si="188"/>
        <v>0</v>
      </c>
      <c r="AJ326" s="86">
        <f t="shared" si="188"/>
        <v>0</v>
      </c>
      <c r="AK326" s="86">
        <f t="shared" si="188"/>
        <v>0</v>
      </c>
      <c r="AL326" s="86">
        <f t="shared" si="188"/>
        <v>0</v>
      </c>
      <c r="AM326" s="86">
        <f t="shared" si="188"/>
        <v>0</v>
      </c>
      <c r="AN326" s="86">
        <f t="shared" si="188"/>
        <v>0</v>
      </c>
      <c r="AO326" s="86">
        <f t="shared" si="188"/>
        <v>0</v>
      </c>
      <c r="AP326" s="86">
        <f t="shared" si="188"/>
        <v>0</v>
      </c>
      <c r="AQ326" s="86">
        <f t="shared" si="188"/>
        <v>0</v>
      </c>
      <c r="AR326" s="86">
        <f t="shared" si="188"/>
        <v>0</v>
      </c>
      <c r="AS326" s="86">
        <f t="shared" si="188"/>
        <v>0</v>
      </c>
      <c r="AT326" s="86">
        <f t="shared" si="188"/>
        <v>0</v>
      </c>
      <c r="AU326" s="86">
        <f t="shared" si="188"/>
        <v>0</v>
      </c>
      <c r="AV326" s="8"/>
    </row>
    <row r="327" spans="1:48" ht="17.25" customHeight="1" x14ac:dyDescent="0.25">
      <c r="A327" s="550"/>
      <c r="B327" s="551"/>
      <c r="C327" s="551"/>
      <c r="D327" s="551"/>
      <c r="E327" s="552"/>
      <c r="F327" s="46"/>
      <c r="G327" s="46"/>
      <c r="H327" s="46"/>
      <c r="I327" s="46"/>
      <c r="J327" s="46"/>
      <c r="K327" s="46"/>
      <c r="L327" s="46"/>
      <c r="M327" s="46"/>
      <c r="N327" s="86">
        <f t="shared" si="185"/>
        <v>0</v>
      </c>
      <c r="O327" s="86">
        <f t="shared" si="185"/>
        <v>297.74207000000001</v>
      </c>
      <c r="P327" s="86">
        <f t="shared" si="185"/>
        <v>0</v>
      </c>
      <c r="Q327" s="86">
        <f t="shared" si="185"/>
        <v>0</v>
      </c>
      <c r="R327" s="86">
        <f t="shared" si="185"/>
        <v>4.9589999999999996</v>
      </c>
      <c r="S327" s="86">
        <f t="shared" si="185"/>
        <v>0</v>
      </c>
      <c r="T327" s="86">
        <f t="shared" si="185"/>
        <v>0</v>
      </c>
      <c r="U327" s="86">
        <f t="shared" si="185"/>
        <v>302.70107000000002</v>
      </c>
      <c r="V327" s="5" t="s">
        <v>52</v>
      </c>
      <c r="W327" s="86">
        <f t="shared" ref="W327:AU327" si="189">W318+W312+W306+W299+W293+W287+W280+W274+W268+W262+W256+W249+W242+W236+W230</f>
        <v>4959</v>
      </c>
      <c r="X327" s="86">
        <f t="shared" si="189"/>
        <v>0</v>
      </c>
      <c r="Y327" s="86">
        <f t="shared" si="189"/>
        <v>0</v>
      </c>
      <c r="Z327" s="86">
        <f t="shared" si="189"/>
        <v>0</v>
      </c>
      <c r="AA327" s="86">
        <f t="shared" si="189"/>
        <v>0</v>
      </c>
      <c r="AB327" s="86">
        <f t="shared" si="189"/>
        <v>0</v>
      </c>
      <c r="AC327" s="86">
        <f t="shared" si="189"/>
        <v>0</v>
      </c>
      <c r="AD327" s="86">
        <f t="shared" si="189"/>
        <v>0</v>
      </c>
      <c r="AE327" s="86">
        <f t="shared" si="189"/>
        <v>0</v>
      </c>
      <c r="AF327" s="86">
        <f t="shared" si="189"/>
        <v>0</v>
      </c>
      <c r="AG327" s="86">
        <f t="shared" si="189"/>
        <v>0</v>
      </c>
      <c r="AH327" s="86">
        <f t="shared" si="189"/>
        <v>0</v>
      </c>
      <c r="AI327" s="86">
        <f t="shared" si="189"/>
        <v>0</v>
      </c>
      <c r="AJ327" s="86">
        <f t="shared" si="189"/>
        <v>0</v>
      </c>
      <c r="AK327" s="86">
        <f t="shared" si="189"/>
        <v>0</v>
      </c>
      <c r="AL327" s="86">
        <f t="shared" si="189"/>
        <v>0</v>
      </c>
      <c r="AM327" s="86">
        <f t="shared" si="189"/>
        <v>0</v>
      </c>
      <c r="AN327" s="86">
        <f t="shared" si="189"/>
        <v>0</v>
      </c>
      <c r="AO327" s="86">
        <f t="shared" si="189"/>
        <v>0</v>
      </c>
      <c r="AP327" s="86">
        <f t="shared" si="189"/>
        <v>0</v>
      </c>
      <c r="AQ327" s="86">
        <f t="shared" si="189"/>
        <v>0</v>
      </c>
      <c r="AR327" s="86">
        <f t="shared" si="189"/>
        <v>0</v>
      </c>
      <c r="AS327" s="86">
        <f t="shared" si="189"/>
        <v>0</v>
      </c>
      <c r="AT327" s="86">
        <f t="shared" si="189"/>
        <v>0</v>
      </c>
      <c r="AU327" s="86">
        <f t="shared" si="189"/>
        <v>0</v>
      </c>
      <c r="AV327" s="8"/>
    </row>
    <row r="328" spans="1:48" ht="17.25" customHeight="1" x14ac:dyDescent="0.25">
      <c r="A328" s="553"/>
      <c r="B328" s="554"/>
      <c r="C328" s="554"/>
      <c r="D328" s="554"/>
      <c r="E328" s="555"/>
      <c r="F328" s="46"/>
      <c r="G328" s="46"/>
      <c r="H328" s="46"/>
      <c r="I328" s="46"/>
      <c r="J328" s="46"/>
      <c r="K328" s="46"/>
      <c r="L328" s="86">
        <f>L314+L308+L301+L295+L289+L282+L276+L270+L264+L258+L252+L245+L238+L232+L226</f>
        <v>637.69399999999996</v>
      </c>
      <c r="M328" s="86">
        <f>M314+M308+M301+M295+M289+M282+M276+M270+M264+M258+M252+M245+M238+M232+M226</f>
        <v>106.30020975000002</v>
      </c>
      <c r="N328" s="86">
        <f t="shared" si="185"/>
        <v>29.175149000000001</v>
      </c>
      <c r="O328" s="86">
        <f t="shared" si="185"/>
        <v>368.94000000000005</v>
      </c>
      <c r="P328" s="86">
        <f t="shared" si="185"/>
        <v>42.51124489</v>
      </c>
      <c r="Q328" s="86">
        <f t="shared" si="185"/>
        <v>59.71058</v>
      </c>
      <c r="R328" s="176">
        <f t="shared" si="185"/>
        <v>30.588154749999998</v>
      </c>
      <c r="S328" s="176">
        <f t="shared" si="185"/>
        <v>8.0007374999999996</v>
      </c>
      <c r="T328" s="176">
        <f t="shared" si="185"/>
        <v>8.0007374999999996</v>
      </c>
      <c r="U328" s="177">
        <f t="shared" si="185"/>
        <v>546.92660364000005</v>
      </c>
      <c r="V328" s="178" t="s">
        <v>11</v>
      </c>
      <c r="W328" s="176">
        <f t="shared" ref="W328:AU328" si="190">W319+W313+W307+W300+W294+W288+W281+W275+W269+W263+W257+W250+W243+W237+W231</f>
        <v>30588.154749999998</v>
      </c>
      <c r="X328" s="176">
        <f t="shared" si="190"/>
        <v>6679.4876199999999</v>
      </c>
      <c r="Y328" s="176">
        <f t="shared" si="190"/>
        <v>4800</v>
      </c>
      <c r="Z328" s="176">
        <f t="shared" si="190"/>
        <v>4800</v>
      </c>
      <c r="AA328" s="176">
        <f t="shared" si="190"/>
        <v>1879.4876200000001</v>
      </c>
      <c r="AB328" s="176">
        <f t="shared" si="190"/>
        <v>1879.4876200000001</v>
      </c>
      <c r="AC328" s="176">
        <f t="shared" si="190"/>
        <v>0</v>
      </c>
      <c r="AD328" s="176">
        <f t="shared" si="190"/>
        <v>0</v>
      </c>
      <c r="AE328" s="176">
        <f t="shared" si="190"/>
        <v>0</v>
      </c>
      <c r="AF328" s="176">
        <f t="shared" si="190"/>
        <v>0</v>
      </c>
      <c r="AG328" s="176">
        <f t="shared" si="190"/>
        <v>6679.4876199999999</v>
      </c>
      <c r="AH328" s="176">
        <f t="shared" si="190"/>
        <v>6679.4876199999999</v>
      </c>
      <c r="AI328" s="176">
        <f t="shared" si="190"/>
        <v>0</v>
      </c>
      <c r="AJ328" s="176">
        <f t="shared" si="190"/>
        <v>0</v>
      </c>
      <c r="AK328" s="176">
        <f t="shared" si="190"/>
        <v>0</v>
      </c>
      <c r="AL328" s="176">
        <f t="shared" si="190"/>
        <v>0</v>
      </c>
      <c r="AM328" s="176">
        <f t="shared" si="190"/>
        <v>0</v>
      </c>
      <c r="AN328" s="176">
        <f t="shared" si="190"/>
        <v>0</v>
      </c>
      <c r="AO328" s="176">
        <f t="shared" si="190"/>
        <v>0</v>
      </c>
      <c r="AP328" s="176">
        <f t="shared" si="190"/>
        <v>0</v>
      </c>
      <c r="AQ328" s="176">
        <f t="shared" si="190"/>
        <v>0</v>
      </c>
      <c r="AR328" s="176">
        <f t="shared" si="190"/>
        <v>0</v>
      </c>
      <c r="AS328" s="176">
        <f t="shared" si="190"/>
        <v>0</v>
      </c>
      <c r="AT328" s="176">
        <f t="shared" si="190"/>
        <v>0</v>
      </c>
      <c r="AU328" s="176">
        <f t="shared" si="190"/>
        <v>0</v>
      </c>
      <c r="AV328" s="8"/>
    </row>
    <row r="329" spans="1:48" s="85" customFormat="1" ht="18.75" customHeight="1" x14ac:dyDescent="0.25">
      <c r="A329" s="728"/>
      <c r="B329" s="723" t="s">
        <v>802</v>
      </c>
      <c r="C329" s="723"/>
      <c r="D329" s="723"/>
      <c r="E329" s="723"/>
      <c r="F329" s="723"/>
      <c r="G329" s="723"/>
      <c r="H329" s="723"/>
      <c r="I329" s="723"/>
      <c r="J329" s="723"/>
      <c r="K329" s="723"/>
      <c r="L329" s="723"/>
      <c r="M329" s="723"/>
      <c r="N329" s="723"/>
      <c r="O329" s="723"/>
      <c r="P329" s="723"/>
      <c r="Q329" s="723"/>
      <c r="R329" s="723"/>
      <c r="S329" s="723"/>
      <c r="T329" s="723"/>
      <c r="U329" s="723"/>
      <c r="V329" s="723"/>
      <c r="W329" s="724"/>
      <c r="X329" s="724"/>
      <c r="Y329" s="724"/>
      <c r="Z329" s="724"/>
      <c r="AA329" s="724"/>
      <c r="AB329" s="724"/>
      <c r="AC329" s="724"/>
      <c r="AD329" s="724"/>
      <c r="AE329" s="724"/>
      <c r="AF329" s="724"/>
      <c r="AG329" s="724"/>
      <c r="AH329" s="724"/>
      <c r="AI329" s="724"/>
      <c r="AJ329" s="724"/>
      <c r="AK329" s="724"/>
      <c r="AL329" s="724"/>
      <c r="AM329" s="724"/>
      <c r="AN329" s="724"/>
      <c r="AO329" s="724"/>
      <c r="AP329" s="724"/>
      <c r="AQ329" s="724"/>
      <c r="AR329" s="724"/>
      <c r="AS329" s="724"/>
      <c r="AT329" s="724"/>
      <c r="AU329" s="724"/>
      <c r="AV329" s="725"/>
    </row>
    <row r="330" spans="1:48" s="85" customFormat="1" ht="18.75" customHeight="1" x14ac:dyDescent="0.25">
      <c r="A330" s="729"/>
      <c r="B330" s="726"/>
      <c r="C330" s="726"/>
      <c r="D330" s="726"/>
      <c r="E330" s="726"/>
      <c r="F330" s="726"/>
      <c r="G330" s="726"/>
      <c r="H330" s="726"/>
      <c r="I330" s="726"/>
      <c r="J330" s="726"/>
      <c r="K330" s="726"/>
      <c r="L330" s="726"/>
      <c r="M330" s="726"/>
      <c r="N330" s="726"/>
      <c r="O330" s="726"/>
      <c r="P330" s="726"/>
      <c r="Q330" s="726"/>
      <c r="R330" s="726"/>
      <c r="S330" s="726"/>
      <c r="T330" s="726"/>
      <c r="U330" s="726"/>
      <c r="V330" s="726"/>
      <c r="W330" s="726"/>
      <c r="X330" s="726"/>
      <c r="Y330" s="726"/>
      <c r="Z330" s="726"/>
      <c r="AA330" s="726"/>
      <c r="AB330" s="726"/>
      <c r="AC330" s="726"/>
      <c r="AD330" s="726"/>
      <c r="AE330" s="726"/>
      <c r="AF330" s="726"/>
      <c r="AG330" s="726"/>
      <c r="AH330" s="726"/>
      <c r="AI330" s="726"/>
      <c r="AJ330" s="726"/>
      <c r="AK330" s="726"/>
      <c r="AL330" s="726"/>
      <c r="AM330" s="726"/>
      <c r="AN330" s="726"/>
      <c r="AO330" s="726"/>
      <c r="AP330" s="726"/>
      <c r="AQ330" s="726"/>
      <c r="AR330" s="726"/>
      <c r="AS330" s="726"/>
      <c r="AT330" s="726"/>
      <c r="AU330" s="726"/>
      <c r="AV330" s="727"/>
    </row>
    <row r="331" spans="1:48" s="85" customFormat="1" ht="15.75" customHeight="1" x14ac:dyDescent="0.25">
      <c r="A331" s="721" t="s">
        <v>626</v>
      </c>
      <c r="B331" s="722"/>
      <c r="C331" s="722"/>
      <c r="D331" s="722"/>
      <c r="E331" s="722"/>
      <c r="F331" s="722"/>
      <c r="G331" s="722"/>
      <c r="H331" s="722"/>
      <c r="I331" s="722"/>
      <c r="J331" s="722"/>
      <c r="K331" s="722"/>
      <c r="L331" s="722"/>
      <c r="M331" s="722"/>
      <c r="N331" s="722"/>
      <c r="O331" s="722"/>
      <c r="P331" s="722"/>
      <c r="Q331" s="722"/>
      <c r="R331" s="722"/>
      <c r="S331" s="722"/>
      <c r="T331" s="722"/>
      <c r="U331" s="722"/>
      <c r="V331" s="722"/>
      <c r="W331" s="622"/>
      <c r="X331" s="622"/>
      <c r="Y331" s="622"/>
      <c r="Z331" s="622"/>
      <c r="AA331" s="622"/>
      <c r="AB331" s="622"/>
      <c r="AC331" s="622"/>
      <c r="AD331" s="622"/>
      <c r="AE331" s="622"/>
      <c r="AF331" s="622"/>
      <c r="AG331" s="622"/>
      <c r="AH331" s="622"/>
      <c r="AI331" s="622"/>
      <c r="AJ331" s="622"/>
      <c r="AK331" s="622"/>
      <c r="AL331" s="622"/>
      <c r="AM331" s="622"/>
      <c r="AN331" s="622"/>
      <c r="AO331" s="622"/>
      <c r="AP331" s="622"/>
      <c r="AQ331" s="622"/>
      <c r="AR331" s="622"/>
      <c r="AS331" s="622"/>
      <c r="AT331" s="622"/>
      <c r="AU331" s="622"/>
      <c r="AV331" s="623"/>
    </row>
    <row r="332" spans="1:48" ht="18.75" customHeight="1" x14ac:dyDescent="0.25">
      <c r="A332" s="526" t="s">
        <v>642</v>
      </c>
      <c r="B332" s="526"/>
      <c r="C332" s="526"/>
      <c r="D332" s="526"/>
      <c r="E332" s="526"/>
      <c r="F332" s="526"/>
      <c r="G332" s="526"/>
      <c r="H332" s="526"/>
      <c r="I332" s="526"/>
      <c r="J332" s="526"/>
      <c r="K332" s="526"/>
      <c r="L332" s="526"/>
      <c r="M332" s="526"/>
      <c r="N332" s="526"/>
      <c r="O332" s="526"/>
      <c r="P332" s="526"/>
      <c r="Q332" s="526"/>
      <c r="R332" s="526"/>
      <c r="S332" s="526"/>
      <c r="T332" s="526"/>
      <c r="U332" s="526"/>
      <c r="V332" s="526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</row>
    <row r="333" spans="1:48" s="85" customFormat="1" ht="15.75" customHeight="1" x14ac:dyDescent="0.25">
      <c r="A333" s="721" t="s">
        <v>641</v>
      </c>
      <c r="B333" s="722"/>
      <c r="C333" s="722"/>
      <c r="D333" s="722"/>
      <c r="E333" s="722"/>
      <c r="F333" s="722"/>
      <c r="G333" s="722"/>
      <c r="H333" s="722"/>
      <c r="I333" s="722"/>
      <c r="J333" s="722"/>
      <c r="K333" s="722"/>
      <c r="L333" s="722"/>
      <c r="M333" s="722"/>
      <c r="N333" s="722"/>
      <c r="O333" s="722"/>
      <c r="P333" s="722"/>
      <c r="Q333" s="722"/>
      <c r="R333" s="722"/>
      <c r="S333" s="722"/>
      <c r="T333" s="722"/>
      <c r="U333" s="722"/>
      <c r="V333" s="722"/>
      <c r="W333" s="622"/>
      <c r="X333" s="622"/>
      <c r="Y333" s="622"/>
      <c r="Z333" s="622"/>
      <c r="AA333" s="622"/>
      <c r="AB333" s="622"/>
      <c r="AC333" s="622"/>
      <c r="AD333" s="622"/>
      <c r="AE333" s="622"/>
      <c r="AF333" s="622"/>
      <c r="AG333" s="622"/>
      <c r="AH333" s="622"/>
      <c r="AI333" s="622"/>
      <c r="AJ333" s="622"/>
      <c r="AK333" s="622"/>
      <c r="AL333" s="622"/>
      <c r="AM333" s="622"/>
      <c r="AN333" s="622"/>
      <c r="AO333" s="622"/>
      <c r="AP333" s="622"/>
      <c r="AQ333" s="622"/>
      <c r="AR333" s="622"/>
      <c r="AS333" s="622"/>
      <c r="AT333" s="622"/>
      <c r="AU333" s="622"/>
      <c r="AV333" s="623"/>
    </row>
    <row r="334" spans="1:48" ht="18.75" customHeight="1" x14ac:dyDescent="0.25">
      <c r="A334" s="526" t="s">
        <v>642</v>
      </c>
      <c r="B334" s="526"/>
      <c r="C334" s="526"/>
      <c r="D334" s="526"/>
      <c r="E334" s="526"/>
      <c r="F334" s="526"/>
      <c r="G334" s="526"/>
      <c r="H334" s="526"/>
      <c r="I334" s="526"/>
      <c r="J334" s="526"/>
      <c r="K334" s="526"/>
      <c r="L334" s="526"/>
      <c r="M334" s="526"/>
      <c r="N334" s="526"/>
      <c r="O334" s="526"/>
      <c r="P334" s="526"/>
      <c r="Q334" s="526"/>
      <c r="R334" s="526"/>
      <c r="S334" s="526"/>
      <c r="T334" s="526"/>
      <c r="U334" s="526"/>
      <c r="V334" s="526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</row>
    <row r="335" spans="1:48" ht="19.5" customHeight="1" x14ac:dyDescent="0.25">
      <c r="A335" s="8"/>
      <c r="B335" s="496" t="s">
        <v>47</v>
      </c>
      <c r="C335" s="496"/>
      <c r="D335" s="496"/>
      <c r="E335" s="496"/>
      <c r="F335" s="496"/>
      <c r="G335" s="496"/>
      <c r="H335" s="496"/>
      <c r="I335" s="496"/>
      <c r="J335" s="496"/>
      <c r="K335" s="496"/>
      <c r="L335" s="496"/>
      <c r="M335" s="496"/>
      <c r="N335" s="86"/>
      <c r="O335" s="86"/>
      <c r="P335" s="86"/>
      <c r="Q335" s="86"/>
      <c r="R335" s="86"/>
      <c r="S335" s="86"/>
      <c r="T335" s="86"/>
      <c r="U335" s="9"/>
      <c r="V335" s="5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</row>
    <row r="336" spans="1:48" ht="17.25" customHeight="1" x14ac:dyDescent="0.25">
      <c r="A336" s="547"/>
      <c r="B336" s="548"/>
      <c r="C336" s="548"/>
      <c r="D336" s="548"/>
      <c r="E336" s="549"/>
      <c r="F336" s="46"/>
      <c r="G336" s="46"/>
      <c r="H336" s="46"/>
      <c r="I336" s="46"/>
      <c r="J336" s="46"/>
      <c r="K336" s="46"/>
      <c r="L336" s="46"/>
      <c r="M336" s="46"/>
      <c r="N336" s="86">
        <v>0</v>
      </c>
      <c r="O336" s="86">
        <v>0</v>
      </c>
      <c r="P336" s="86">
        <v>0</v>
      </c>
      <c r="Q336" s="86">
        <v>0</v>
      </c>
      <c r="R336" s="86">
        <v>0</v>
      </c>
      <c r="S336" s="86">
        <v>0</v>
      </c>
      <c r="T336" s="86">
        <v>0</v>
      </c>
      <c r="U336" s="86">
        <v>0</v>
      </c>
      <c r="V336" s="5" t="s">
        <v>3</v>
      </c>
      <c r="W336" s="86">
        <v>0</v>
      </c>
      <c r="X336" s="86">
        <v>0</v>
      </c>
      <c r="Y336" s="86">
        <v>0</v>
      </c>
      <c r="Z336" s="86">
        <v>0</v>
      </c>
      <c r="AA336" s="86">
        <v>0</v>
      </c>
      <c r="AB336" s="86">
        <v>0</v>
      </c>
      <c r="AC336" s="86">
        <v>0</v>
      </c>
      <c r="AD336" s="86">
        <v>0</v>
      </c>
      <c r="AE336" s="86">
        <v>0</v>
      </c>
      <c r="AF336" s="86">
        <v>0</v>
      </c>
      <c r="AG336" s="86">
        <v>0</v>
      </c>
      <c r="AH336" s="86">
        <v>0</v>
      </c>
      <c r="AI336" s="86">
        <v>0</v>
      </c>
      <c r="AJ336" s="86">
        <v>0</v>
      </c>
      <c r="AK336" s="86">
        <v>0</v>
      </c>
      <c r="AL336" s="86">
        <v>0</v>
      </c>
      <c r="AM336" s="86">
        <v>0</v>
      </c>
      <c r="AN336" s="86">
        <v>0</v>
      </c>
      <c r="AO336" s="86">
        <v>0</v>
      </c>
      <c r="AP336" s="86">
        <v>0</v>
      </c>
      <c r="AQ336" s="86">
        <v>0</v>
      </c>
      <c r="AR336" s="86">
        <v>0</v>
      </c>
      <c r="AS336" s="86">
        <v>0</v>
      </c>
      <c r="AT336" s="86">
        <v>0</v>
      </c>
      <c r="AU336" s="86">
        <v>0</v>
      </c>
      <c r="AV336" s="8"/>
    </row>
    <row r="337" spans="1:48" ht="17.25" customHeight="1" x14ac:dyDescent="0.25">
      <c r="A337" s="550"/>
      <c r="B337" s="551"/>
      <c r="C337" s="551"/>
      <c r="D337" s="551"/>
      <c r="E337" s="552"/>
      <c r="F337" s="46"/>
      <c r="G337" s="46"/>
      <c r="H337" s="46"/>
      <c r="I337" s="46"/>
      <c r="J337" s="46"/>
      <c r="K337" s="46"/>
      <c r="L337" s="46"/>
      <c r="M337" s="46"/>
      <c r="N337" s="86">
        <v>0</v>
      </c>
      <c r="O337" s="86">
        <v>0</v>
      </c>
      <c r="P337" s="86">
        <v>0</v>
      </c>
      <c r="Q337" s="86">
        <v>0</v>
      </c>
      <c r="R337" s="86">
        <v>0</v>
      </c>
      <c r="S337" s="86">
        <v>0</v>
      </c>
      <c r="T337" s="86">
        <v>0</v>
      </c>
      <c r="U337" s="86">
        <v>0</v>
      </c>
      <c r="V337" s="5" t="s">
        <v>8</v>
      </c>
      <c r="W337" s="86">
        <v>0</v>
      </c>
      <c r="X337" s="86">
        <v>0</v>
      </c>
      <c r="Y337" s="86">
        <v>0</v>
      </c>
      <c r="Z337" s="86">
        <v>0</v>
      </c>
      <c r="AA337" s="86">
        <v>0</v>
      </c>
      <c r="AB337" s="86">
        <v>0</v>
      </c>
      <c r="AC337" s="86">
        <v>0</v>
      </c>
      <c r="AD337" s="86">
        <v>0</v>
      </c>
      <c r="AE337" s="86">
        <v>0</v>
      </c>
      <c r="AF337" s="86">
        <v>0</v>
      </c>
      <c r="AG337" s="86">
        <v>0</v>
      </c>
      <c r="AH337" s="86">
        <v>0</v>
      </c>
      <c r="AI337" s="86">
        <v>0</v>
      </c>
      <c r="AJ337" s="86">
        <v>0</v>
      </c>
      <c r="AK337" s="86">
        <v>0</v>
      </c>
      <c r="AL337" s="86">
        <v>0</v>
      </c>
      <c r="AM337" s="86">
        <v>0</v>
      </c>
      <c r="AN337" s="86">
        <v>0</v>
      </c>
      <c r="AO337" s="86">
        <v>0</v>
      </c>
      <c r="AP337" s="86">
        <v>0</v>
      </c>
      <c r="AQ337" s="86">
        <v>0</v>
      </c>
      <c r="AR337" s="86">
        <v>0</v>
      </c>
      <c r="AS337" s="86">
        <v>0</v>
      </c>
      <c r="AT337" s="86">
        <v>0</v>
      </c>
      <c r="AU337" s="86">
        <v>0</v>
      </c>
      <c r="AV337" s="8"/>
    </row>
    <row r="338" spans="1:48" ht="17.25" customHeight="1" x14ac:dyDescent="0.25">
      <c r="A338" s="550"/>
      <c r="B338" s="551"/>
      <c r="C338" s="551"/>
      <c r="D338" s="551"/>
      <c r="E338" s="552"/>
      <c r="F338" s="46"/>
      <c r="G338" s="46"/>
      <c r="H338" s="46"/>
      <c r="I338" s="46"/>
      <c r="J338" s="46"/>
      <c r="K338" s="46"/>
      <c r="L338" s="46"/>
      <c r="M338" s="46"/>
      <c r="N338" s="86">
        <v>0</v>
      </c>
      <c r="O338" s="86">
        <v>0</v>
      </c>
      <c r="P338" s="86">
        <v>0</v>
      </c>
      <c r="Q338" s="86">
        <v>0</v>
      </c>
      <c r="R338" s="86">
        <v>0</v>
      </c>
      <c r="S338" s="86">
        <v>0</v>
      </c>
      <c r="T338" s="86">
        <v>0</v>
      </c>
      <c r="U338" s="86">
        <v>0</v>
      </c>
      <c r="V338" s="5" t="s">
        <v>50</v>
      </c>
      <c r="W338" s="86">
        <v>0</v>
      </c>
      <c r="X338" s="86">
        <v>0</v>
      </c>
      <c r="Y338" s="86">
        <v>0</v>
      </c>
      <c r="Z338" s="86">
        <v>0</v>
      </c>
      <c r="AA338" s="86">
        <v>0</v>
      </c>
      <c r="AB338" s="86">
        <v>0</v>
      </c>
      <c r="AC338" s="86">
        <v>0</v>
      </c>
      <c r="AD338" s="86">
        <v>0</v>
      </c>
      <c r="AE338" s="86">
        <v>0</v>
      </c>
      <c r="AF338" s="86">
        <v>0</v>
      </c>
      <c r="AG338" s="86">
        <v>0</v>
      </c>
      <c r="AH338" s="86">
        <v>0</v>
      </c>
      <c r="AI338" s="86">
        <v>0</v>
      </c>
      <c r="AJ338" s="86">
        <v>0</v>
      </c>
      <c r="AK338" s="86">
        <v>0</v>
      </c>
      <c r="AL338" s="86">
        <v>0</v>
      </c>
      <c r="AM338" s="86">
        <v>0</v>
      </c>
      <c r="AN338" s="86">
        <v>0</v>
      </c>
      <c r="AO338" s="86">
        <v>0</v>
      </c>
      <c r="AP338" s="86">
        <v>0</v>
      </c>
      <c r="AQ338" s="86">
        <v>0</v>
      </c>
      <c r="AR338" s="86">
        <v>0</v>
      </c>
      <c r="AS338" s="86">
        <v>0</v>
      </c>
      <c r="AT338" s="86">
        <v>0</v>
      </c>
      <c r="AU338" s="86">
        <v>0</v>
      </c>
      <c r="AV338" s="8"/>
    </row>
    <row r="339" spans="1:48" ht="17.25" customHeight="1" x14ac:dyDescent="0.25">
      <c r="A339" s="550"/>
      <c r="B339" s="551"/>
      <c r="C339" s="551"/>
      <c r="D339" s="551"/>
      <c r="E339" s="552"/>
      <c r="F339" s="46"/>
      <c r="G339" s="46"/>
      <c r="H339" s="46"/>
      <c r="I339" s="46"/>
      <c r="J339" s="46"/>
      <c r="K339" s="46"/>
      <c r="L339" s="46"/>
      <c r="M339" s="46"/>
      <c r="N339" s="86">
        <v>0</v>
      </c>
      <c r="O339" s="86">
        <v>0</v>
      </c>
      <c r="P339" s="86">
        <v>0</v>
      </c>
      <c r="Q339" s="86">
        <v>0</v>
      </c>
      <c r="R339" s="86">
        <v>0</v>
      </c>
      <c r="S339" s="86">
        <v>0</v>
      </c>
      <c r="T339" s="86">
        <v>0</v>
      </c>
      <c r="U339" s="86">
        <v>0</v>
      </c>
      <c r="V339" s="5" t="s">
        <v>51</v>
      </c>
      <c r="W339" s="86">
        <v>0</v>
      </c>
      <c r="X339" s="86">
        <v>0</v>
      </c>
      <c r="Y339" s="86">
        <v>0</v>
      </c>
      <c r="Z339" s="86">
        <v>0</v>
      </c>
      <c r="AA339" s="86">
        <v>0</v>
      </c>
      <c r="AB339" s="86">
        <v>0</v>
      </c>
      <c r="AC339" s="86">
        <v>0</v>
      </c>
      <c r="AD339" s="86">
        <v>0</v>
      </c>
      <c r="AE339" s="86">
        <v>0</v>
      </c>
      <c r="AF339" s="86">
        <v>0</v>
      </c>
      <c r="AG339" s="86">
        <v>0</v>
      </c>
      <c r="AH339" s="86">
        <v>0</v>
      </c>
      <c r="AI339" s="86">
        <v>0</v>
      </c>
      <c r="AJ339" s="86">
        <v>0</v>
      </c>
      <c r="AK339" s="86">
        <v>0</v>
      </c>
      <c r="AL339" s="86">
        <v>0</v>
      </c>
      <c r="AM339" s="86">
        <v>0</v>
      </c>
      <c r="AN339" s="86">
        <v>0</v>
      </c>
      <c r="AO339" s="86">
        <v>0</v>
      </c>
      <c r="AP339" s="86">
        <v>0</v>
      </c>
      <c r="AQ339" s="86">
        <v>0</v>
      </c>
      <c r="AR339" s="86">
        <v>0</v>
      </c>
      <c r="AS339" s="86">
        <v>0</v>
      </c>
      <c r="AT339" s="86">
        <v>0</v>
      </c>
      <c r="AU339" s="86">
        <v>0</v>
      </c>
      <c r="AV339" s="8"/>
    </row>
    <row r="340" spans="1:48" ht="17.25" customHeight="1" x14ac:dyDescent="0.25">
      <c r="A340" s="550"/>
      <c r="B340" s="551"/>
      <c r="C340" s="551"/>
      <c r="D340" s="551"/>
      <c r="E340" s="552"/>
      <c r="F340" s="46"/>
      <c r="G340" s="46"/>
      <c r="H340" s="46"/>
      <c r="I340" s="46"/>
      <c r="J340" s="46"/>
      <c r="K340" s="46"/>
      <c r="L340" s="46"/>
      <c r="M340" s="46"/>
      <c r="N340" s="86">
        <v>0</v>
      </c>
      <c r="O340" s="86">
        <v>0</v>
      </c>
      <c r="P340" s="86">
        <v>0</v>
      </c>
      <c r="Q340" s="86">
        <v>0</v>
      </c>
      <c r="R340" s="86">
        <v>0</v>
      </c>
      <c r="S340" s="86">
        <v>0</v>
      </c>
      <c r="T340" s="86">
        <v>0</v>
      </c>
      <c r="U340" s="86">
        <v>0</v>
      </c>
      <c r="V340" s="5" t="s">
        <v>52</v>
      </c>
      <c r="W340" s="86">
        <v>0</v>
      </c>
      <c r="X340" s="86">
        <v>0</v>
      </c>
      <c r="Y340" s="86">
        <v>0</v>
      </c>
      <c r="Z340" s="86">
        <v>0</v>
      </c>
      <c r="AA340" s="86">
        <v>0</v>
      </c>
      <c r="AB340" s="86">
        <v>0</v>
      </c>
      <c r="AC340" s="86">
        <v>0</v>
      </c>
      <c r="AD340" s="86">
        <v>0</v>
      </c>
      <c r="AE340" s="86">
        <v>0</v>
      </c>
      <c r="AF340" s="86">
        <v>0</v>
      </c>
      <c r="AG340" s="86">
        <v>0</v>
      </c>
      <c r="AH340" s="86">
        <v>0</v>
      </c>
      <c r="AI340" s="86">
        <v>0</v>
      </c>
      <c r="AJ340" s="86">
        <v>0</v>
      </c>
      <c r="AK340" s="86">
        <v>0</v>
      </c>
      <c r="AL340" s="86">
        <v>0</v>
      </c>
      <c r="AM340" s="86">
        <v>0</v>
      </c>
      <c r="AN340" s="86">
        <v>0</v>
      </c>
      <c r="AO340" s="86">
        <v>0</v>
      </c>
      <c r="AP340" s="86">
        <v>0</v>
      </c>
      <c r="AQ340" s="86">
        <v>0</v>
      </c>
      <c r="AR340" s="86">
        <v>0</v>
      </c>
      <c r="AS340" s="86">
        <v>0</v>
      </c>
      <c r="AT340" s="86">
        <v>0</v>
      </c>
      <c r="AU340" s="86">
        <v>0</v>
      </c>
      <c r="AV340" s="8"/>
    </row>
    <row r="341" spans="1:48" ht="17.25" customHeight="1" x14ac:dyDescent="0.25">
      <c r="A341" s="553"/>
      <c r="B341" s="554"/>
      <c r="C341" s="554"/>
      <c r="D341" s="554"/>
      <c r="E341" s="555"/>
      <c r="F341" s="46"/>
      <c r="G341" s="46"/>
      <c r="H341" s="46"/>
      <c r="I341" s="46"/>
      <c r="J341" s="46"/>
      <c r="K341" s="46"/>
      <c r="L341" s="86">
        <v>0</v>
      </c>
      <c r="M341" s="86" t="s">
        <v>803</v>
      </c>
      <c r="N341" s="86">
        <v>0</v>
      </c>
      <c r="O341" s="86">
        <v>0</v>
      </c>
      <c r="P341" s="86">
        <v>0</v>
      </c>
      <c r="Q341" s="86">
        <v>0</v>
      </c>
      <c r="R341" s="176">
        <v>0</v>
      </c>
      <c r="S341" s="176">
        <v>0</v>
      </c>
      <c r="T341" s="176">
        <v>0</v>
      </c>
      <c r="U341" s="177">
        <v>0</v>
      </c>
      <c r="V341" s="178" t="s">
        <v>11</v>
      </c>
      <c r="W341" s="176">
        <v>0</v>
      </c>
      <c r="X341" s="176">
        <v>0</v>
      </c>
      <c r="Y341" s="176">
        <v>0</v>
      </c>
      <c r="Z341" s="176">
        <v>0</v>
      </c>
      <c r="AA341" s="176">
        <v>0</v>
      </c>
      <c r="AB341" s="176">
        <v>0</v>
      </c>
      <c r="AC341" s="176">
        <v>0</v>
      </c>
      <c r="AD341" s="176">
        <v>0</v>
      </c>
      <c r="AE341" s="176">
        <v>0</v>
      </c>
      <c r="AF341" s="176">
        <v>0</v>
      </c>
      <c r="AG341" s="176">
        <v>0</v>
      </c>
      <c r="AH341" s="176">
        <v>0</v>
      </c>
      <c r="AI341" s="176">
        <v>0</v>
      </c>
      <c r="AJ341" s="176">
        <v>0</v>
      </c>
      <c r="AK341" s="176">
        <v>0</v>
      </c>
      <c r="AL341" s="176">
        <v>0</v>
      </c>
      <c r="AM341" s="176">
        <v>0</v>
      </c>
      <c r="AN341" s="176">
        <v>0</v>
      </c>
      <c r="AO341" s="176">
        <v>0</v>
      </c>
      <c r="AP341" s="176">
        <v>0</v>
      </c>
      <c r="AQ341" s="176">
        <v>0</v>
      </c>
      <c r="AR341" s="176">
        <v>0</v>
      </c>
      <c r="AS341" s="176">
        <v>0</v>
      </c>
      <c r="AT341" s="176">
        <v>0</v>
      </c>
      <c r="AU341" s="176">
        <v>0</v>
      </c>
      <c r="AV341" s="8"/>
    </row>
    <row r="342" spans="1:48" s="85" customFormat="1" ht="18.75" customHeight="1" x14ac:dyDescent="0.25">
      <c r="A342" s="180"/>
      <c r="B342" s="595" t="s">
        <v>804</v>
      </c>
      <c r="C342" s="596"/>
      <c r="D342" s="596"/>
      <c r="E342" s="596"/>
      <c r="F342" s="596"/>
      <c r="G342" s="596"/>
      <c r="H342" s="596"/>
      <c r="I342" s="596"/>
      <c r="J342" s="596"/>
      <c r="K342" s="596"/>
      <c r="L342" s="596"/>
      <c r="M342" s="596"/>
      <c r="N342" s="596"/>
      <c r="O342" s="596"/>
      <c r="P342" s="596"/>
      <c r="Q342" s="596"/>
      <c r="R342" s="596"/>
      <c r="S342" s="596"/>
      <c r="T342" s="596"/>
      <c r="U342" s="596"/>
      <c r="V342" s="596"/>
      <c r="W342" s="622"/>
      <c r="X342" s="622"/>
      <c r="Y342" s="622"/>
      <c r="Z342" s="622"/>
      <c r="AA342" s="622"/>
      <c r="AB342" s="622"/>
      <c r="AC342" s="622"/>
      <c r="AD342" s="622"/>
      <c r="AE342" s="622"/>
      <c r="AF342" s="622"/>
      <c r="AG342" s="622"/>
      <c r="AH342" s="622"/>
      <c r="AI342" s="622"/>
      <c r="AJ342" s="622"/>
      <c r="AK342" s="622"/>
      <c r="AL342" s="622"/>
      <c r="AM342" s="622"/>
      <c r="AN342" s="622"/>
      <c r="AO342" s="622"/>
      <c r="AP342" s="622"/>
      <c r="AQ342" s="622"/>
      <c r="AR342" s="622"/>
      <c r="AS342" s="622"/>
      <c r="AT342" s="622"/>
      <c r="AU342" s="622"/>
      <c r="AV342" s="623"/>
    </row>
    <row r="343" spans="1:48" s="85" customFormat="1" ht="15.75" customHeight="1" x14ac:dyDescent="0.25">
      <c r="A343" s="721" t="s">
        <v>626</v>
      </c>
      <c r="B343" s="722"/>
      <c r="C343" s="722"/>
      <c r="D343" s="722"/>
      <c r="E343" s="722"/>
      <c r="F343" s="722"/>
      <c r="G343" s="722"/>
      <c r="H343" s="722"/>
      <c r="I343" s="722"/>
      <c r="J343" s="722"/>
      <c r="K343" s="722"/>
      <c r="L343" s="722"/>
      <c r="M343" s="722"/>
      <c r="N343" s="722"/>
      <c r="O343" s="722"/>
      <c r="P343" s="722"/>
      <c r="Q343" s="722"/>
      <c r="R343" s="722"/>
      <c r="S343" s="722"/>
      <c r="T343" s="722"/>
      <c r="U343" s="722"/>
      <c r="V343" s="722"/>
      <c r="W343" s="622"/>
      <c r="X343" s="622"/>
      <c r="Y343" s="622"/>
      <c r="Z343" s="622"/>
      <c r="AA343" s="622"/>
      <c r="AB343" s="622"/>
      <c r="AC343" s="622"/>
      <c r="AD343" s="622"/>
      <c r="AE343" s="622"/>
      <c r="AF343" s="622"/>
      <c r="AG343" s="622"/>
      <c r="AH343" s="622"/>
      <c r="AI343" s="622"/>
      <c r="AJ343" s="622"/>
      <c r="AK343" s="622"/>
      <c r="AL343" s="622"/>
      <c r="AM343" s="622"/>
      <c r="AN343" s="622"/>
      <c r="AO343" s="622"/>
      <c r="AP343" s="622"/>
      <c r="AQ343" s="622"/>
      <c r="AR343" s="622"/>
      <c r="AS343" s="622"/>
      <c r="AT343" s="622"/>
      <c r="AU343" s="622"/>
      <c r="AV343" s="623"/>
    </row>
    <row r="344" spans="1:48" ht="18.75" customHeight="1" x14ac:dyDescent="0.25">
      <c r="A344" s="526" t="s">
        <v>642</v>
      </c>
      <c r="B344" s="526"/>
      <c r="C344" s="526"/>
      <c r="D344" s="526"/>
      <c r="E344" s="526"/>
      <c r="F344" s="526"/>
      <c r="G344" s="526"/>
      <c r="H344" s="526"/>
      <c r="I344" s="526"/>
      <c r="J344" s="526"/>
      <c r="K344" s="526"/>
      <c r="L344" s="526"/>
      <c r="M344" s="526"/>
      <c r="N344" s="526"/>
      <c r="O344" s="526"/>
      <c r="P344" s="526"/>
      <c r="Q344" s="526"/>
      <c r="R344" s="526"/>
      <c r="S344" s="526"/>
      <c r="T344" s="526"/>
      <c r="U344" s="526"/>
      <c r="V344" s="526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</row>
    <row r="345" spans="1:48" s="85" customFormat="1" ht="15.75" customHeight="1" x14ac:dyDescent="0.25">
      <c r="A345" s="721" t="s">
        <v>641</v>
      </c>
      <c r="B345" s="722"/>
      <c r="C345" s="722"/>
      <c r="D345" s="722"/>
      <c r="E345" s="722"/>
      <c r="F345" s="722"/>
      <c r="G345" s="722"/>
      <c r="H345" s="722"/>
      <c r="I345" s="722"/>
      <c r="J345" s="722"/>
      <c r="K345" s="722"/>
      <c r="L345" s="722"/>
      <c r="M345" s="722"/>
      <c r="N345" s="722"/>
      <c r="O345" s="722"/>
      <c r="P345" s="722"/>
      <c r="Q345" s="722"/>
      <c r="R345" s="722"/>
      <c r="S345" s="722"/>
      <c r="T345" s="722"/>
      <c r="U345" s="722"/>
      <c r="V345" s="722"/>
      <c r="W345" s="622"/>
      <c r="X345" s="622"/>
      <c r="Y345" s="622"/>
      <c r="Z345" s="622"/>
      <c r="AA345" s="622"/>
      <c r="AB345" s="622"/>
      <c r="AC345" s="622"/>
      <c r="AD345" s="622"/>
      <c r="AE345" s="622"/>
      <c r="AF345" s="622"/>
      <c r="AG345" s="622"/>
      <c r="AH345" s="622"/>
      <c r="AI345" s="622"/>
      <c r="AJ345" s="622"/>
      <c r="AK345" s="622"/>
      <c r="AL345" s="622"/>
      <c r="AM345" s="622"/>
      <c r="AN345" s="622"/>
      <c r="AO345" s="622"/>
      <c r="AP345" s="622"/>
      <c r="AQ345" s="622"/>
      <c r="AR345" s="622"/>
      <c r="AS345" s="622"/>
      <c r="AT345" s="622"/>
      <c r="AU345" s="622"/>
      <c r="AV345" s="623"/>
    </row>
    <row r="346" spans="1:48" ht="18.75" customHeight="1" x14ac:dyDescent="0.25">
      <c r="A346" s="526" t="s">
        <v>642</v>
      </c>
      <c r="B346" s="526"/>
      <c r="C346" s="526"/>
      <c r="D346" s="526"/>
      <c r="E346" s="526"/>
      <c r="F346" s="526"/>
      <c r="G346" s="526"/>
      <c r="H346" s="526"/>
      <c r="I346" s="526"/>
      <c r="J346" s="526"/>
      <c r="K346" s="526"/>
      <c r="L346" s="526"/>
      <c r="M346" s="526"/>
      <c r="N346" s="526"/>
      <c r="O346" s="526"/>
      <c r="P346" s="526"/>
      <c r="Q346" s="526"/>
      <c r="R346" s="526"/>
      <c r="S346" s="526"/>
      <c r="T346" s="526"/>
      <c r="U346" s="526"/>
      <c r="V346" s="526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</row>
    <row r="347" spans="1:48" s="85" customFormat="1" ht="18.75" customHeight="1" x14ac:dyDescent="0.25">
      <c r="A347" s="180"/>
      <c r="B347" s="595" t="s">
        <v>805</v>
      </c>
      <c r="C347" s="596"/>
      <c r="D347" s="596"/>
      <c r="E347" s="596"/>
      <c r="F347" s="596"/>
      <c r="G347" s="596"/>
      <c r="H347" s="596"/>
      <c r="I347" s="596"/>
      <c r="J347" s="596"/>
      <c r="K347" s="596"/>
      <c r="L347" s="596"/>
      <c r="M347" s="596"/>
      <c r="N347" s="596"/>
      <c r="O347" s="596"/>
      <c r="P347" s="596"/>
      <c r="Q347" s="596"/>
      <c r="R347" s="596"/>
      <c r="S347" s="596"/>
      <c r="T347" s="596"/>
      <c r="U347" s="596"/>
      <c r="V347" s="596"/>
      <c r="W347" s="622"/>
      <c r="X347" s="622"/>
      <c r="Y347" s="622"/>
      <c r="Z347" s="622"/>
      <c r="AA347" s="622"/>
      <c r="AB347" s="622"/>
      <c r="AC347" s="622"/>
      <c r="AD347" s="622"/>
      <c r="AE347" s="622"/>
      <c r="AF347" s="622"/>
      <c r="AG347" s="622"/>
      <c r="AH347" s="622"/>
      <c r="AI347" s="622"/>
      <c r="AJ347" s="622"/>
      <c r="AK347" s="622"/>
      <c r="AL347" s="622"/>
      <c r="AM347" s="622"/>
      <c r="AN347" s="622"/>
      <c r="AO347" s="622"/>
      <c r="AP347" s="622"/>
      <c r="AQ347" s="622"/>
      <c r="AR347" s="622"/>
      <c r="AS347" s="622"/>
      <c r="AT347" s="622"/>
      <c r="AU347" s="622"/>
      <c r="AV347" s="623"/>
    </row>
    <row r="348" spans="1:48" ht="19.5" customHeight="1" x14ac:dyDescent="0.25">
      <c r="A348" s="531" t="s">
        <v>53</v>
      </c>
      <c r="B348" s="421" t="s">
        <v>806</v>
      </c>
      <c r="C348" s="422" t="s">
        <v>807</v>
      </c>
      <c r="D348" s="523" t="s">
        <v>808</v>
      </c>
      <c r="E348" s="501" t="s">
        <v>809</v>
      </c>
      <c r="F348" s="6" t="s">
        <v>18</v>
      </c>
      <c r="G348" s="6" t="s">
        <v>20</v>
      </c>
      <c r="H348" s="6" t="s">
        <v>296</v>
      </c>
      <c r="I348" s="6" t="s">
        <v>296</v>
      </c>
      <c r="J348" s="464">
        <v>2022</v>
      </c>
      <c r="K348" s="464">
        <v>2023</v>
      </c>
      <c r="L348" s="462">
        <v>1.2809999999999999</v>
      </c>
      <c r="M348" s="519">
        <f>Q353+R353+S353+T353</f>
        <v>1.281253</v>
      </c>
      <c r="N348" s="9">
        <v>0</v>
      </c>
      <c r="O348" s="9">
        <v>0</v>
      </c>
      <c r="P348" s="9">
        <v>0</v>
      </c>
      <c r="Q348" s="9">
        <v>0.37791699999999995</v>
      </c>
      <c r="R348" s="9">
        <v>0.90333600000000003</v>
      </c>
      <c r="S348" s="9">
        <v>0</v>
      </c>
      <c r="T348" s="9">
        <v>0</v>
      </c>
      <c r="U348" s="9">
        <f>SUM(N348:T348)</f>
        <v>1.281253</v>
      </c>
      <c r="V348" s="7" t="s">
        <v>3</v>
      </c>
      <c r="W348" s="9">
        <v>903.33600000000001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0</v>
      </c>
      <c r="AJ348" s="86">
        <v>0</v>
      </c>
      <c r="AK348" s="86">
        <v>0</v>
      </c>
      <c r="AL348" s="86">
        <v>0</v>
      </c>
      <c r="AM348" s="86">
        <v>0</v>
      </c>
      <c r="AN348" s="86">
        <v>0</v>
      </c>
      <c r="AO348" s="86">
        <v>0</v>
      </c>
      <c r="AP348" s="86">
        <v>0</v>
      </c>
      <c r="AQ348" s="86">
        <v>0</v>
      </c>
      <c r="AR348" s="86">
        <v>0</v>
      </c>
      <c r="AS348" s="86">
        <v>0</v>
      </c>
      <c r="AT348" s="86">
        <v>0</v>
      </c>
      <c r="AU348" s="86">
        <v>0</v>
      </c>
      <c r="AV348" s="8"/>
    </row>
    <row r="349" spans="1:48" ht="19.5" customHeight="1" x14ac:dyDescent="0.25">
      <c r="A349" s="532"/>
      <c r="B349" s="421"/>
      <c r="C349" s="422"/>
      <c r="D349" s="524"/>
      <c r="E349" s="501"/>
      <c r="F349" s="24" t="s">
        <v>19</v>
      </c>
      <c r="G349" s="24" t="s">
        <v>22</v>
      </c>
      <c r="H349" s="6" t="s">
        <v>296</v>
      </c>
      <c r="I349" s="6" t="s">
        <v>296</v>
      </c>
      <c r="J349" s="464"/>
      <c r="K349" s="464"/>
      <c r="L349" s="462"/>
      <c r="M349" s="519"/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84">
        <f>SUM(N349:T349)</f>
        <v>0</v>
      </c>
      <c r="V349" s="5" t="s">
        <v>8</v>
      </c>
      <c r="W349" s="9">
        <v>0</v>
      </c>
      <c r="X349" s="86">
        <v>0</v>
      </c>
      <c r="Y349" s="86">
        <v>0</v>
      </c>
      <c r="Z349" s="86">
        <v>0</v>
      </c>
      <c r="AA349" s="86">
        <v>0</v>
      </c>
      <c r="AB349" s="86">
        <v>0</v>
      </c>
      <c r="AC349" s="86">
        <v>0</v>
      </c>
      <c r="AD349" s="86">
        <v>0</v>
      </c>
      <c r="AE349" s="86">
        <v>0</v>
      </c>
      <c r="AF349" s="86">
        <v>0</v>
      </c>
      <c r="AG349" s="86">
        <v>0</v>
      </c>
      <c r="AH349" s="86">
        <v>0</v>
      </c>
      <c r="AI349" s="86">
        <v>0</v>
      </c>
      <c r="AJ349" s="86">
        <v>0</v>
      </c>
      <c r="AK349" s="86">
        <v>0</v>
      </c>
      <c r="AL349" s="86">
        <v>0</v>
      </c>
      <c r="AM349" s="86">
        <v>0</v>
      </c>
      <c r="AN349" s="86">
        <v>0</v>
      </c>
      <c r="AO349" s="86">
        <v>0</v>
      </c>
      <c r="AP349" s="86">
        <v>0</v>
      </c>
      <c r="AQ349" s="86">
        <v>0</v>
      </c>
      <c r="AR349" s="86">
        <v>0</v>
      </c>
      <c r="AS349" s="86">
        <v>0</v>
      </c>
      <c r="AT349" s="86">
        <v>0</v>
      </c>
      <c r="AU349" s="86">
        <v>0</v>
      </c>
      <c r="AV349" s="8"/>
    </row>
    <row r="350" spans="1:48" ht="19.5" customHeight="1" x14ac:dyDescent="0.25">
      <c r="A350" s="532"/>
      <c r="B350" s="421"/>
      <c r="C350" s="422"/>
      <c r="D350" s="524"/>
      <c r="E350" s="501"/>
      <c r="F350" s="423" t="s">
        <v>39</v>
      </c>
      <c r="G350" s="730" t="s">
        <v>21</v>
      </c>
      <c r="H350" s="485" t="s">
        <v>296</v>
      </c>
      <c r="I350" s="513" t="s">
        <v>296</v>
      </c>
      <c r="J350" s="464"/>
      <c r="K350" s="464"/>
      <c r="L350" s="462"/>
      <c r="M350" s="519"/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84">
        <f>SUM(N350:T350)</f>
        <v>0</v>
      </c>
      <c r="V350" s="7" t="s">
        <v>50</v>
      </c>
      <c r="W350" s="9">
        <v>0</v>
      </c>
      <c r="X350" s="86">
        <v>0</v>
      </c>
      <c r="Y350" s="86">
        <v>0</v>
      </c>
      <c r="Z350" s="86">
        <v>0</v>
      </c>
      <c r="AA350" s="86">
        <v>0</v>
      </c>
      <c r="AB350" s="86">
        <v>0</v>
      </c>
      <c r="AC350" s="86">
        <v>0</v>
      </c>
      <c r="AD350" s="86">
        <v>0</v>
      </c>
      <c r="AE350" s="86">
        <v>0</v>
      </c>
      <c r="AF350" s="86">
        <v>0</v>
      </c>
      <c r="AG350" s="86">
        <v>0</v>
      </c>
      <c r="AH350" s="86">
        <v>0</v>
      </c>
      <c r="AI350" s="86">
        <v>0</v>
      </c>
      <c r="AJ350" s="86">
        <v>0</v>
      </c>
      <c r="AK350" s="86">
        <v>0</v>
      </c>
      <c r="AL350" s="86">
        <v>0</v>
      </c>
      <c r="AM350" s="86">
        <v>0</v>
      </c>
      <c r="AN350" s="86">
        <v>0</v>
      </c>
      <c r="AO350" s="86">
        <v>0</v>
      </c>
      <c r="AP350" s="86">
        <v>0</v>
      </c>
      <c r="AQ350" s="86">
        <v>0</v>
      </c>
      <c r="AR350" s="86">
        <v>0</v>
      </c>
      <c r="AS350" s="86">
        <v>0</v>
      </c>
      <c r="AT350" s="86">
        <v>0</v>
      </c>
      <c r="AU350" s="86">
        <v>0</v>
      </c>
      <c r="AV350" s="8"/>
    </row>
    <row r="351" spans="1:48" ht="18" customHeight="1" x14ac:dyDescent="0.25">
      <c r="A351" s="532"/>
      <c r="B351" s="421"/>
      <c r="C351" s="422"/>
      <c r="D351" s="524"/>
      <c r="E351" s="501"/>
      <c r="F351" s="423"/>
      <c r="G351" s="731"/>
      <c r="H351" s="486"/>
      <c r="I351" s="514"/>
      <c r="J351" s="464"/>
      <c r="K351" s="464"/>
      <c r="L351" s="462"/>
      <c r="M351" s="519"/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84">
        <f>SUM(N351:T351)</f>
        <v>0</v>
      </c>
      <c r="V351" s="7" t="s">
        <v>51</v>
      </c>
      <c r="W351" s="9">
        <v>0</v>
      </c>
      <c r="X351" s="86">
        <v>0</v>
      </c>
      <c r="Y351" s="86">
        <v>0</v>
      </c>
      <c r="Z351" s="86">
        <v>0</v>
      </c>
      <c r="AA351" s="86">
        <v>0</v>
      </c>
      <c r="AB351" s="86">
        <v>0</v>
      </c>
      <c r="AC351" s="86">
        <v>0</v>
      </c>
      <c r="AD351" s="86">
        <v>0</v>
      </c>
      <c r="AE351" s="86">
        <v>0</v>
      </c>
      <c r="AF351" s="86">
        <v>0</v>
      </c>
      <c r="AG351" s="86">
        <v>0</v>
      </c>
      <c r="AH351" s="86">
        <v>0</v>
      </c>
      <c r="AI351" s="86">
        <v>0</v>
      </c>
      <c r="AJ351" s="86">
        <v>0</v>
      </c>
      <c r="AK351" s="86">
        <v>0</v>
      </c>
      <c r="AL351" s="86">
        <v>0</v>
      </c>
      <c r="AM351" s="86">
        <v>0</v>
      </c>
      <c r="AN351" s="86">
        <v>0</v>
      </c>
      <c r="AO351" s="86">
        <v>0</v>
      </c>
      <c r="AP351" s="86">
        <v>0</v>
      </c>
      <c r="AQ351" s="86">
        <v>0</v>
      </c>
      <c r="AR351" s="86">
        <v>0</v>
      </c>
      <c r="AS351" s="86">
        <v>0</v>
      </c>
      <c r="AT351" s="86">
        <v>0</v>
      </c>
      <c r="AU351" s="86">
        <v>0</v>
      </c>
      <c r="AV351" s="8"/>
    </row>
    <row r="352" spans="1:48" ht="17.25" customHeight="1" x14ac:dyDescent="0.25">
      <c r="A352" s="532"/>
      <c r="B352" s="421"/>
      <c r="C352" s="422"/>
      <c r="D352" s="524"/>
      <c r="E352" s="501"/>
      <c r="F352" s="423"/>
      <c r="G352" s="731"/>
      <c r="H352" s="486"/>
      <c r="I352" s="514"/>
      <c r="J352" s="464"/>
      <c r="K352" s="464"/>
      <c r="L352" s="462"/>
      <c r="M352" s="519"/>
      <c r="N352" s="86">
        <v>0</v>
      </c>
      <c r="O352" s="86">
        <v>0</v>
      </c>
      <c r="P352" s="86">
        <v>0</v>
      </c>
      <c r="Q352" s="86">
        <v>0</v>
      </c>
      <c r="R352" s="86">
        <v>0</v>
      </c>
      <c r="S352" s="86">
        <v>0</v>
      </c>
      <c r="T352" s="86">
        <v>0</v>
      </c>
      <c r="U352" s="84">
        <f>SUM(N352:T352)</f>
        <v>0</v>
      </c>
      <c r="V352" s="7" t="s">
        <v>52</v>
      </c>
      <c r="W352" s="86">
        <v>0</v>
      </c>
      <c r="X352" s="86">
        <v>0</v>
      </c>
      <c r="Y352" s="86">
        <v>0</v>
      </c>
      <c r="Z352" s="86">
        <v>0</v>
      </c>
      <c r="AA352" s="86">
        <v>0</v>
      </c>
      <c r="AB352" s="86">
        <v>0</v>
      </c>
      <c r="AC352" s="86">
        <v>0</v>
      </c>
      <c r="AD352" s="86">
        <v>0</v>
      </c>
      <c r="AE352" s="86">
        <v>0</v>
      </c>
      <c r="AF352" s="86">
        <v>0</v>
      </c>
      <c r="AG352" s="86">
        <v>0</v>
      </c>
      <c r="AH352" s="86">
        <v>0</v>
      </c>
      <c r="AI352" s="86">
        <v>0</v>
      </c>
      <c r="AJ352" s="86">
        <v>0</v>
      </c>
      <c r="AK352" s="86">
        <v>0</v>
      </c>
      <c r="AL352" s="86">
        <v>0</v>
      </c>
      <c r="AM352" s="86">
        <v>0</v>
      </c>
      <c r="AN352" s="86">
        <v>0</v>
      </c>
      <c r="AO352" s="86">
        <v>0</v>
      </c>
      <c r="AP352" s="86">
        <v>0</v>
      </c>
      <c r="AQ352" s="86">
        <v>0</v>
      </c>
      <c r="AR352" s="86">
        <v>0</v>
      </c>
      <c r="AS352" s="86">
        <v>0</v>
      </c>
      <c r="AT352" s="86">
        <v>0</v>
      </c>
      <c r="AU352" s="86">
        <v>0</v>
      </c>
      <c r="AV352" s="8"/>
    </row>
    <row r="353" spans="1:48" ht="19.5" customHeight="1" x14ac:dyDescent="0.25">
      <c r="A353" s="533"/>
      <c r="B353" s="421"/>
      <c r="C353" s="422"/>
      <c r="D353" s="525"/>
      <c r="E353" s="501"/>
      <c r="F353" s="423"/>
      <c r="G353" s="732"/>
      <c r="H353" s="487"/>
      <c r="I353" s="515"/>
      <c r="J353" s="464"/>
      <c r="K353" s="464"/>
      <c r="L353" s="462"/>
      <c r="M353" s="519"/>
      <c r="N353" s="89">
        <f t="shared" ref="N353:T353" si="191">SUM(N348:N352)</f>
        <v>0</v>
      </c>
      <c r="O353" s="89">
        <f t="shared" si="191"/>
        <v>0</v>
      </c>
      <c r="P353" s="89">
        <f t="shared" si="191"/>
        <v>0</v>
      </c>
      <c r="Q353" s="89">
        <f t="shared" si="191"/>
        <v>0.37791699999999995</v>
      </c>
      <c r="R353" s="176">
        <f t="shared" si="191"/>
        <v>0.90333600000000003</v>
      </c>
      <c r="S353" s="176">
        <f t="shared" si="191"/>
        <v>0</v>
      </c>
      <c r="T353" s="176">
        <f t="shared" si="191"/>
        <v>0</v>
      </c>
      <c r="U353" s="177">
        <f t="shared" ref="U353" si="192">SUM(N353:T353)</f>
        <v>1.281253</v>
      </c>
      <c r="V353" s="178" t="s">
        <v>11</v>
      </c>
      <c r="W353" s="176">
        <f t="shared" ref="W353" si="193">SUM(W348:W352)</f>
        <v>903.33600000000001</v>
      </c>
      <c r="X353" s="176">
        <v>0</v>
      </c>
      <c r="Y353" s="176">
        <v>0</v>
      </c>
      <c r="Z353" s="176">
        <v>0</v>
      </c>
      <c r="AA353" s="176">
        <v>0</v>
      </c>
      <c r="AB353" s="176">
        <v>0</v>
      </c>
      <c r="AC353" s="176">
        <v>0</v>
      </c>
      <c r="AD353" s="176">
        <v>0</v>
      </c>
      <c r="AE353" s="176">
        <v>0</v>
      </c>
      <c r="AF353" s="176">
        <v>0</v>
      </c>
      <c r="AG353" s="176">
        <v>0</v>
      </c>
      <c r="AH353" s="176">
        <v>0</v>
      </c>
      <c r="AI353" s="176">
        <v>0</v>
      </c>
      <c r="AJ353" s="176">
        <v>0</v>
      </c>
      <c r="AK353" s="176">
        <v>0</v>
      </c>
      <c r="AL353" s="176">
        <v>0</v>
      </c>
      <c r="AM353" s="176">
        <v>0</v>
      </c>
      <c r="AN353" s="176">
        <v>0</v>
      </c>
      <c r="AO353" s="176">
        <v>0</v>
      </c>
      <c r="AP353" s="176">
        <v>0</v>
      </c>
      <c r="AQ353" s="176">
        <v>0</v>
      </c>
      <c r="AR353" s="176">
        <v>0</v>
      </c>
      <c r="AS353" s="176">
        <v>0</v>
      </c>
      <c r="AT353" s="176">
        <v>0</v>
      </c>
      <c r="AU353" s="176">
        <v>0</v>
      </c>
      <c r="AV353" s="8"/>
    </row>
    <row r="354" spans="1:48" s="85" customFormat="1" ht="15.75" customHeight="1" x14ac:dyDescent="0.25">
      <c r="A354" s="721" t="s">
        <v>641</v>
      </c>
      <c r="B354" s="722"/>
      <c r="C354" s="722"/>
      <c r="D354" s="722"/>
      <c r="E354" s="722"/>
      <c r="F354" s="722"/>
      <c r="G354" s="722"/>
      <c r="H354" s="722"/>
      <c r="I354" s="722"/>
      <c r="J354" s="722"/>
      <c r="K354" s="722"/>
      <c r="L354" s="722"/>
      <c r="M354" s="722"/>
      <c r="N354" s="722"/>
      <c r="O354" s="722"/>
      <c r="P354" s="722"/>
      <c r="Q354" s="722"/>
      <c r="R354" s="722"/>
      <c r="S354" s="722"/>
      <c r="T354" s="722"/>
      <c r="U354" s="722"/>
      <c r="V354" s="722"/>
      <c r="W354" s="622"/>
      <c r="X354" s="622"/>
      <c r="Y354" s="622"/>
      <c r="Z354" s="622"/>
      <c r="AA354" s="622"/>
      <c r="AB354" s="622"/>
      <c r="AC354" s="622"/>
      <c r="AD354" s="622"/>
      <c r="AE354" s="622"/>
      <c r="AF354" s="622"/>
      <c r="AG354" s="622"/>
      <c r="AH354" s="622"/>
      <c r="AI354" s="622"/>
      <c r="AJ354" s="622"/>
      <c r="AK354" s="622"/>
      <c r="AL354" s="622"/>
      <c r="AM354" s="622"/>
      <c r="AN354" s="622"/>
      <c r="AO354" s="622"/>
      <c r="AP354" s="622"/>
      <c r="AQ354" s="622"/>
      <c r="AR354" s="622"/>
      <c r="AS354" s="622"/>
      <c r="AT354" s="622"/>
      <c r="AU354" s="622"/>
      <c r="AV354" s="623"/>
    </row>
    <row r="355" spans="1:48" ht="18.75" customHeight="1" x14ac:dyDescent="0.25">
      <c r="A355" s="526" t="s">
        <v>642</v>
      </c>
      <c r="B355" s="526"/>
      <c r="C355" s="526"/>
      <c r="D355" s="526"/>
      <c r="E355" s="526"/>
      <c r="F355" s="526"/>
      <c r="G355" s="526"/>
      <c r="H355" s="526"/>
      <c r="I355" s="526"/>
      <c r="J355" s="526"/>
      <c r="K355" s="526"/>
      <c r="L355" s="526"/>
      <c r="M355" s="526"/>
      <c r="N355" s="526"/>
      <c r="O355" s="526"/>
      <c r="P355" s="526"/>
      <c r="Q355" s="526"/>
      <c r="R355" s="526"/>
      <c r="S355" s="526"/>
      <c r="T355" s="526"/>
      <c r="U355" s="526"/>
      <c r="V355" s="526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</row>
    <row r="356" spans="1:48" ht="17.25" customHeight="1" x14ac:dyDescent="0.25">
      <c r="A356" s="8"/>
      <c r="B356" s="496" t="s">
        <v>48</v>
      </c>
      <c r="C356" s="496"/>
      <c r="D356" s="496"/>
      <c r="E356" s="496"/>
      <c r="F356" s="496"/>
      <c r="G356" s="496"/>
      <c r="H356" s="496"/>
      <c r="I356" s="496"/>
      <c r="J356" s="496"/>
      <c r="K356" s="496"/>
      <c r="L356" s="496"/>
      <c r="M356" s="496"/>
      <c r="N356" s="86"/>
      <c r="O356" s="86"/>
      <c r="P356" s="86"/>
      <c r="Q356" s="86"/>
      <c r="R356" s="86"/>
      <c r="S356" s="86"/>
      <c r="T356" s="86"/>
      <c r="U356" s="86"/>
      <c r="V356" s="5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</row>
    <row r="357" spans="1:48" ht="17.25" customHeight="1" x14ac:dyDescent="0.25">
      <c r="A357" s="547"/>
      <c r="B357" s="548"/>
      <c r="C357" s="548"/>
      <c r="D357" s="548"/>
      <c r="E357" s="549"/>
      <c r="F357" s="46"/>
      <c r="G357" s="46"/>
      <c r="H357" s="46"/>
      <c r="I357" s="46"/>
      <c r="J357" s="46"/>
      <c r="K357" s="46"/>
      <c r="L357" s="46"/>
      <c r="M357" s="46"/>
      <c r="N357" s="86">
        <f>N348</f>
        <v>0</v>
      </c>
      <c r="O357" s="86">
        <f t="shared" ref="O357:U357" si="194">O348</f>
        <v>0</v>
      </c>
      <c r="P357" s="86">
        <f t="shared" si="194"/>
        <v>0</v>
      </c>
      <c r="Q357" s="86">
        <f t="shared" si="194"/>
        <v>0.37791699999999995</v>
      </c>
      <c r="R357" s="86">
        <f>R348</f>
        <v>0.90333600000000003</v>
      </c>
      <c r="S357" s="86">
        <f t="shared" si="194"/>
        <v>0</v>
      </c>
      <c r="T357" s="86">
        <f t="shared" si="194"/>
        <v>0</v>
      </c>
      <c r="U357" s="86">
        <f t="shared" si="194"/>
        <v>1.281253</v>
      </c>
      <c r="V357" s="5" t="s">
        <v>3</v>
      </c>
      <c r="W357" s="86">
        <f>W348</f>
        <v>903.33600000000001</v>
      </c>
      <c r="X357" s="86">
        <f t="shared" ref="X357:AU357" si="195">X348</f>
        <v>0</v>
      </c>
      <c r="Y357" s="86">
        <f t="shared" si="195"/>
        <v>0</v>
      </c>
      <c r="Z357" s="86">
        <f t="shared" si="195"/>
        <v>0</v>
      </c>
      <c r="AA357" s="86">
        <f t="shared" si="195"/>
        <v>0</v>
      </c>
      <c r="AB357" s="86">
        <f t="shared" si="195"/>
        <v>0</v>
      </c>
      <c r="AC357" s="86">
        <f t="shared" si="195"/>
        <v>0</v>
      </c>
      <c r="AD357" s="86">
        <f t="shared" si="195"/>
        <v>0</v>
      </c>
      <c r="AE357" s="86">
        <f t="shared" si="195"/>
        <v>0</v>
      </c>
      <c r="AF357" s="86">
        <f t="shared" si="195"/>
        <v>0</v>
      </c>
      <c r="AG357" s="86">
        <f t="shared" si="195"/>
        <v>0</v>
      </c>
      <c r="AH357" s="86">
        <f t="shared" si="195"/>
        <v>0</v>
      </c>
      <c r="AI357" s="86">
        <f t="shared" si="195"/>
        <v>0</v>
      </c>
      <c r="AJ357" s="86">
        <f t="shared" si="195"/>
        <v>0</v>
      </c>
      <c r="AK357" s="86">
        <f t="shared" si="195"/>
        <v>0</v>
      </c>
      <c r="AL357" s="86">
        <f t="shared" si="195"/>
        <v>0</v>
      </c>
      <c r="AM357" s="86">
        <f t="shared" si="195"/>
        <v>0</v>
      </c>
      <c r="AN357" s="86">
        <f t="shared" si="195"/>
        <v>0</v>
      </c>
      <c r="AO357" s="86">
        <f t="shared" si="195"/>
        <v>0</v>
      </c>
      <c r="AP357" s="86">
        <f t="shared" si="195"/>
        <v>0</v>
      </c>
      <c r="AQ357" s="86">
        <f t="shared" si="195"/>
        <v>0</v>
      </c>
      <c r="AR357" s="86">
        <f t="shared" si="195"/>
        <v>0</v>
      </c>
      <c r="AS357" s="86">
        <f t="shared" si="195"/>
        <v>0</v>
      </c>
      <c r="AT357" s="86">
        <f t="shared" si="195"/>
        <v>0</v>
      </c>
      <c r="AU357" s="86">
        <f t="shared" si="195"/>
        <v>0</v>
      </c>
      <c r="AV357" s="8"/>
    </row>
    <row r="358" spans="1:48" ht="17.25" customHeight="1" x14ac:dyDescent="0.25">
      <c r="A358" s="550"/>
      <c r="B358" s="551"/>
      <c r="C358" s="551"/>
      <c r="D358" s="551"/>
      <c r="E358" s="552"/>
      <c r="F358" s="46"/>
      <c r="G358" s="46"/>
      <c r="H358" s="46"/>
      <c r="I358" s="46"/>
      <c r="J358" s="46"/>
      <c r="K358" s="46"/>
      <c r="L358" s="46"/>
      <c r="M358" s="46"/>
      <c r="N358" s="86">
        <f t="shared" ref="N358:U362" si="196">N349</f>
        <v>0</v>
      </c>
      <c r="O358" s="86">
        <f t="shared" si="196"/>
        <v>0</v>
      </c>
      <c r="P358" s="86">
        <f t="shared" si="196"/>
        <v>0</v>
      </c>
      <c r="Q358" s="86">
        <f t="shared" si="196"/>
        <v>0</v>
      </c>
      <c r="R358" s="86">
        <f t="shared" si="196"/>
        <v>0</v>
      </c>
      <c r="S358" s="86">
        <f t="shared" si="196"/>
        <v>0</v>
      </c>
      <c r="T358" s="86">
        <f t="shared" si="196"/>
        <v>0</v>
      </c>
      <c r="U358" s="86">
        <f t="shared" si="196"/>
        <v>0</v>
      </c>
      <c r="V358" s="5" t="s">
        <v>8</v>
      </c>
      <c r="W358" s="86">
        <f t="shared" ref="W358:AU358" si="197">W349</f>
        <v>0</v>
      </c>
      <c r="X358" s="86">
        <f t="shared" si="197"/>
        <v>0</v>
      </c>
      <c r="Y358" s="86">
        <f t="shared" si="197"/>
        <v>0</v>
      </c>
      <c r="Z358" s="86">
        <f t="shared" si="197"/>
        <v>0</v>
      </c>
      <c r="AA358" s="86">
        <f t="shared" si="197"/>
        <v>0</v>
      </c>
      <c r="AB358" s="86">
        <f t="shared" si="197"/>
        <v>0</v>
      </c>
      <c r="AC358" s="86">
        <f t="shared" si="197"/>
        <v>0</v>
      </c>
      <c r="AD358" s="86">
        <f t="shared" si="197"/>
        <v>0</v>
      </c>
      <c r="AE358" s="86">
        <f t="shared" si="197"/>
        <v>0</v>
      </c>
      <c r="AF358" s="86">
        <f t="shared" si="197"/>
        <v>0</v>
      </c>
      <c r="AG358" s="86">
        <f t="shared" si="197"/>
        <v>0</v>
      </c>
      <c r="AH358" s="86">
        <f t="shared" si="197"/>
        <v>0</v>
      </c>
      <c r="AI358" s="86">
        <f t="shared" si="197"/>
        <v>0</v>
      </c>
      <c r="AJ358" s="86">
        <f t="shared" si="197"/>
        <v>0</v>
      </c>
      <c r="AK358" s="86">
        <f t="shared" si="197"/>
        <v>0</v>
      </c>
      <c r="AL358" s="86">
        <f t="shared" si="197"/>
        <v>0</v>
      </c>
      <c r="AM358" s="86">
        <f t="shared" si="197"/>
        <v>0</v>
      </c>
      <c r="AN358" s="86">
        <f t="shared" si="197"/>
        <v>0</v>
      </c>
      <c r="AO358" s="86">
        <f t="shared" si="197"/>
        <v>0</v>
      </c>
      <c r="AP358" s="86">
        <f t="shared" si="197"/>
        <v>0</v>
      </c>
      <c r="AQ358" s="86">
        <f t="shared" si="197"/>
        <v>0</v>
      </c>
      <c r="AR358" s="86">
        <f t="shared" si="197"/>
        <v>0</v>
      </c>
      <c r="AS358" s="86">
        <f t="shared" si="197"/>
        <v>0</v>
      </c>
      <c r="AT358" s="86">
        <f t="shared" si="197"/>
        <v>0</v>
      </c>
      <c r="AU358" s="86">
        <f t="shared" si="197"/>
        <v>0</v>
      </c>
      <c r="AV358" s="8"/>
    </row>
    <row r="359" spans="1:48" ht="17.25" customHeight="1" x14ac:dyDescent="0.25">
      <c r="A359" s="550"/>
      <c r="B359" s="551"/>
      <c r="C359" s="551"/>
      <c r="D359" s="551"/>
      <c r="E359" s="552"/>
      <c r="F359" s="46"/>
      <c r="G359" s="46"/>
      <c r="H359" s="46"/>
      <c r="I359" s="46"/>
      <c r="J359" s="46"/>
      <c r="K359" s="46"/>
      <c r="L359" s="46"/>
      <c r="M359" s="46"/>
      <c r="N359" s="86">
        <f t="shared" si="196"/>
        <v>0</v>
      </c>
      <c r="O359" s="86">
        <f t="shared" si="196"/>
        <v>0</v>
      </c>
      <c r="P359" s="86">
        <f t="shared" si="196"/>
        <v>0</v>
      </c>
      <c r="Q359" s="86">
        <f t="shared" si="196"/>
        <v>0</v>
      </c>
      <c r="R359" s="86">
        <f t="shared" si="196"/>
        <v>0</v>
      </c>
      <c r="S359" s="86">
        <f t="shared" si="196"/>
        <v>0</v>
      </c>
      <c r="T359" s="86">
        <f t="shared" si="196"/>
        <v>0</v>
      </c>
      <c r="U359" s="86">
        <f t="shared" si="196"/>
        <v>0</v>
      </c>
      <c r="V359" s="5" t="s">
        <v>50</v>
      </c>
      <c r="W359" s="86">
        <f t="shared" ref="W359:AU359" si="198">W350</f>
        <v>0</v>
      </c>
      <c r="X359" s="86">
        <f t="shared" si="198"/>
        <v>0</v>
      </c>
      <c r="Y359" s="86">
        <f t="shared" si="198"/>
        <v>0</v>
      </c>
      <c r="Z359" s="86">
        <f t="shared" si="198"/>
        <v>0</v>
      </c>
      <c r="AA359" s="86">
        <f t="shared" si="198"/>
        <v>0</v>
      </c>
      <c r="AB359" s="86">
        <f t="shared" si="198"/>
        <v>0</v>
      </c>
      <c r="AC359" s="86">
        <f t="shared" si="198"/>
        <v>0</v>
      </c>
      <c r="AD359" s="86">
        <f t="shared" si="198"/>
        <v>0</v>
      </c>
      <c r="AE359" s="86">
        <f t="shared" si="198"/>
        <v>0</v>
      </c>
      <c r="AF359" s="86">
        <f t="shared" si="198"/>
        <v>0</v>
      </c>
      <c r="AG359" s="86">
        <f t="shared" si="198"/>
        <v>0</v>
      </c>
      <c r="AH359" s="86">
        <f t="shared" si="198"/>
        <v>0</v>
      </c>
      <c r="AI359" s="86">
        <f t="shared" si="198"/>
        <v>0</v>
      </c>
      <c r="AJ359" s="86">
        <f t="shared" si="198"/>
        <v>0</v>
      </c>
      <c r="AK359" s="86">
        <f t="shared" si="198"/>
        <v>0</v>
      </c>
      <c r="AL359" s="86">
        <f t="shared" si="198"/>
        <v>0</v>
      </c>
      <c r="AM359" s="86">
        <f t="shared" si="198"/>
        <v>0</v>
      </c>
      <c r="AN359" s="86">
        <f t="shared" si="198"/>
        <v>0</v>
      </c>
      <c r="AO359" s="86">
        <f t="shared" si="198"/>
        <v>0</v>
      </c>
      <c r="AP359" s="86">
        <f t="shared" si="198"/>
        <v>0</v>
      </c>
      <c r="AQ359" s="86">
        <f t="shared" si="198"/>
        <v>0</v>
      </c>
      <c r="AR359" s="86">
        <f t="shared" si="198"/>
        <v>0</v>
      </c>
      <c r="AS359" s="86">
        <f t="shared" si="198"/>
        <v>0</v>
      </c>
      <c r="AT359" s="86">
        <f t="shared" si="198"/>
        <v>0</v>
      </c>
      <c r="AU359" s="86">
        <f t="shared" si="198"/>
        <v>0</v>
      </c>
      <c r="AV359" s="8"/>
    </row>
    <row r="360" spans="1:48" ht="17.25" customHeight="1" x14ac:dyDescent="0.25">
      <c r="A360" s="550"/>
      <c r="B360" s="551"/>
      <c r="C360" s="551"/>
      <c r="D360" s="551"/>
      <c r="E360" s="552"/>
      <c r="F360" s="46"/>
      <c r="G360" s="46"/>
      <c r="H360" s="46"/>
      <c r="I360" s="46"/>
      <c r="J360" s="46"/>
      <c r="K360" s="46"/>
      <c r="L360" s="46"/>
      <c r="M360" s="46"/>
      <c r="N360" s="86">
        <f t="shared" si="196"/>
        <v>0</v>
      </c>
      <c r="O360" s="86">
        <f t="shared" si="196"/>
        <v>0</v>
      </c>
      <c r="P360" s="86">
        <f t="shared" si="196"/>
        <v>0</v>
      </c>
      <c r="Q360" s="86">
        <f t="shared" si="196"/>
        <v>0</v>
      </c>
      <c r="R360" s="86">
        <f t="shared" si="196"/>
        <v>0</v>
      </c>
      <c r="S360" s="86">
        <f t="shared" si="196"/>
        <v>0</v>
      </c>
      <c r="T360" s="86">
        <f t="shared" si="196"/>
        <v>0</v>
      </c>
      <c r="U360" s="86">
        <f t="shared" si="196"/>
        <v>0</v>
      </c>
      <c r="V360" s="5" t="s">
        <v>51</v>
      </c>
      <c r="W360" s="86">
        <f t="shared" ref="W360:AU360" si="199">W351</f>
        <v>0</v>
      </c>
      <c r="X360" s="86">
        <f t="shared" si="199"/>
        <v>0</v>
      </c>
      <c r="Y360" s="86">
        <f t="shared" si="199"/>
        <v>0</v>
      </c>
      <c r="Z360" s="86">
        <f t="shared" si="199"/>
        <v>0</v>
      </c>
      <c r="AA360" s="86">
        <f t="shared" si="199"/>
        <v>0</v>
      </c>
      <c r="AB360" s="86">
        <f t="shared" si="199"/>
        <v>0</v>
      </c>
      <c r="AC360" s="86">
        <f t="shared" si="199"/>
        <v>0</v>
      </c>
      <c r="AD360" s="86">
        <f t="shared" si="199"/>
        <v>0</v>
      </c>
      <c r="AE360" s="86">
        <f t="shared" si="199"/>
        <v>0</v>
      </c>
      <c r="AF360" s="86">
        <f t="shared" si="199"/>
        <v>0</v>
      </c>
      <c r="AG360" s="86">
        <f t="shared" si="199"/>
        <v>0</v>
      </c>
      <c r="AH360" s="86">
        <f t="shared" si="199"/>
        <v>0</v>
      </c>
      <c r="AI360" s="86">
        <f t="shared" si="199"/>
        <v>0</v>
      </c>
      <c r="AJ360" s="86">
        <f t="shared" si="199"/>
        <v>0</v>
      </c>
      <c r="AK360" s="86">
        <f t="shared" si="199"/>
        <v>0</v>
      </c>
      <c r="AL360" s="86">
        <f t="shared" si="199"/>
        <v>0</v>
      </c>
      <c r="AM360" s="86">
        <f t="shared" si="199"/>
        <v>0</v>
      </c>
      <c r="AN360" s="86">
        <f t="shared" si="199"/>
        <v>0</v>
      </c>
      <c r="AO360" s="86">
        <f t="shared" si="199"/>
        <v>0</v>
      </c>
      <c r="AP360" s="86">
        <f t="shared" si="199"/>
        <v>0</v>
      </c>
      <c r="AQ360" s="86">
        <f t="shared" si="199"/>
        <v>0</v>
      </c>
      <c r="AR360" s="86">
        <f t="shared" si="199"/>
        <v>0</v>
      </c>
      <c r="AS360" s="86">
        <f t="shared" si="199"/>
        <v>0</v>
      </c>
      <c r="AT360" s="86">
        <f t="shared" si="199"/>
        <v>0</v>
      </c>
      <c r="AU360" s="86">
        <f t="shared" si="199"/>
        <v>0</v>
      </c>
      <c r="AV360" s="8"/>
    </row>
    <row r="361" spans="1:48" ht="17.25" customHeight="1" x14ac:dyDescent="0.25">
      <c r="A361" s="550"/>
      <c r="B361" s="551"/>
      <c r="C361" s="551"/>
      <c r="D361" s="551"/>
      <c r="E361" s="552"/>
      <c r="F361" s="46"/>
      <c r="G361" s="46"/>
      <c r="H361" s="46"/>
      <c r="I361" s="46"/>
      <c r="J361" s="46"/>
      <c r="K361" s="46"/>
      <c r="L361" s="46"/>
      <c r="M361" s="46"/>
      <c r="N361" s="86">
        <f t="shared" si="196"/>
        <v>0</v>
      </c>
      <c r="O361" s="86">
        <f t="shared" si="196"/>
        <v>0</v>
      </c>
      <c r="P361" s="86">
        <f t="shared" si="196"/>
        <v>0</v>
      </c>
      <c r="Q361" s="86">
        <f t="shared" si="196"/>
        <v>0</v>
      </c>
      <c r="R361" s="86">
        <f t="shared" si="196"/>
        <v>0</v>
      </c>
      <c r="S361" s="86">
        <f t="shared" si="196"/>
        <v>0</v>
      </c>
      <c r="T361" s="86">
        <f t="shared" si="196"/>
        <v>0</v>
      </c>
      <c r="U361" s="86">
        <f t="shared" si="196"/>
        <v>0</v>
      </c>
      <c r="V361" s="5" t="s">
        <v>52</v>
      </c>
      <c r="W361" s="86">
        <f t="shared" ref="W361:AU361" si="200">W352</f>
        <v>0</v>
      </c>
      <c r="X361" s="86">
        <f t="shared" si="200"/>
        <v>0</v>
      </c>
      <c r="Y361" s="86">
        <f t="shared" si="200"/>
        <v>0</v>
      </c>
      <c r="Z361" s="86">
        <f t="shared" si="200"/>
        <v>0</v>
      </c>
      <c r="AA361" s="86">
        <f t="shared" si="200"/>
        <v>0</v>
      </c>
      <c r="AB361" s="86">
        <f t="shared" si="200"/>
        <v>0</v>
      </c>
      <c r="AC361" s="86">
        <f t="shared" si="200"/>
        <v>0</v>
      </c>
      <c r="AD361" s="86">
        <f t="shared" si="200"/>
        <v>0</v>
      </c>
      <c r="AE361" s="86">
        <f t="shared" si="200"/>
        <v>0</v>
      </c>
      <c r="AF361" s="86">
        <f t="shared" si="200"/>
        <v>0</v>
      </c>
      <c r="AG361" s="86">
        <f t="shared" si="200"/>
        <v>0</v>
      </c>
      <c r="AH361" s="86">
        <f t="shared" si="200"/>
        <v>0</v>
      </c>
      <c r="AI361" s="86">
        <f t="shared" si="200"/>
        <v>0</v>
      </c>
      <c r="AJ361" s="86">
        <f t="shared" si="200"/>
        <v>0</v>
      </c>
      <c r="AK361" s="86">
        <f t="shared" si="200"/>
        <v>0</v>
      </c>
      <c r="AL361" s="86">
        <f t="shared" si="200"/>
        <v>0</v>
      </c>
      <c r="AM361" s="86">
        <f t="shared" si="200"/>
        <v>0</v>
      </c>
      <c r="AN361" s="86">
        <f t="shared" si="200"/>
        <v>0</v>
      </c>
      <c r="AO361" s="86">
        <f t="shared" si="200"/>
        <v>0</v>
      </c>
      <c r="AP361" s="86">
        <f t="shared" si="200"/>
        <v>0</v>
      </c>
      <c r="AQ361" s="86">
        <f t="shared" si="200"/>
        <v>0</v>
      </c>
      <c r="AR361" s="86">
        <f t="shared" si="200"/>
        <v>0</v>
      </c>
      <c r="AS361" s="86">
        <f t="shared" si="200"/>
        <v>0</v>
      </c>
      <c r="AT361" s="86">
        <f t="shared" si="200"/>
        <v>0</v>
      </c>
      <c r="AU361" s="86">
        <f t="shared" si="200"/>
        <v>0</v>
      </c>
      <c r="AV361" s="8"/>
    </row>
    <row r="362" spans="1:48" ht="17.25" customHeight="1" x14ac:dyDescent="0.25">
      <c r="A362" s="553"/>
      <c r="B362" s="554"/>
      <c r="C362" s="554"/>
      <c r="D362" s="554"/>
      <c r="E362" s="555"/>
      <c r="F362" s="46"/>
      <c r="G362" s="46"/>
      <c r="H362" s="46"/>
      <c r="I362" s="46"/>
      <c r="J362" s="46"/>
      <c r="K362" s="46"/>
      <c r="L362" s="98">
        <f>L348</f>
        <v>1.2809999999999999</v>
      </c>
      <c r="M362" s="98">
        <f>M348</f>
        <v>1.281253</v>
      </c>
      <c r="N362" s="86">
        <f t="shared" si="196"/>
        <v>0</v>
      </c>
      <c r="O362" s="86">
        <f t="shared" si="196"/>
        <v>0</v>
      </c>
      <c r="P362" s="86">
        <f t="shared" si="196"/>
        <v>0</v>
      </c>
      <c r="Q362" s="86">
        <f t="shared" si="196"/>
        <v>0.37791699999999995</v>
      </c>
      <c r="R362" s="176">
        <f t="shared" si="196"/>
        <v>0.90333600000000003</v>
      </c>
      <c r="S362" s="176">
        <f t="shared" si="196"/>
        <v>0</v>
      </c>
      <c r="T362" s="176">
        <f t="shared" si="196"/>
        <v>0</v>
      </c>
      <c r="U362" s="177">
        <f t="shared" si="196"/>
        <v>1.281253</v>
      </c>
      <c r="V362" s="178" t="s">
        <v>11</v>
      </c>
      <c r="W362" s="176">
        <f t="shared" ref="W362:AU362" si="201">W353</f>
        <v>903.33600000000001</v>
      </c>
      <c r="X362" s="176">
        <f t="shared" si="201"/>
        <v>0</v>
      </c>
      <c r="Y362" s="176">
        <f t="shared" si="201"/>
        <v>0</v>
      </c>
      <c r="Z362" s="176">
        <f t="shared" si="201"/>
        <v>0</v>
      </c>
      <c r="AA362" s="176">
        <f t="shared" si="201"/>
        <v>0</v>
      </c>
      <c r="AB362" s="176">
        <f t="shared" si="201"/>
        <v>0</v>
      </c>
      <c r="AC362" s="176">
        <f t="shared" si="201"/>
        <v>0</v>
      </c>
      <c r="AD362" s="176">
        <f t="shared" si="201"/>
        <v>0</v>
      </c>
      <c r="AE362" s="176">
        <f t="shared" si="201"/>
        <v>0</v>
      </c>
      <c r="AF362" s="176">
        <f t="shared" si="201"/>
        <v>0</v>
      </c>
      <c r="AG362" s="176">
        <f t="shared" si="201"/>
        <v>0</v>
      </c>
      <c r="AH362" s="176">
        <f t="shared" si="201"/>
        <v>0</v>
      </c>
      <c r="AI362" s="176">
        <f t="shared" si="201"/>
        <v>0</v>
      </c>
      <c r="AJ362" s="176">
        <f t="shared" si="201"/>
        <v>0</v>
      </c>
      <c r="AK362" s="176">
        <f t="shared" si="201"/>
        <v>0</v>
      </c>
      <c r="AL362" s="176">
        <f t="shared" si="201"/>
        <v>0</v>
      </c>
      <c r="AM362" s="176">
        <f t="shared" si="201"/>
        <v>0</v>
      </c>
      <c r="AN362" s="176">
        <f t="shared" si="201"/>
        <v>0</v>
      </c>
      <c r="AO362" s="176">
        <f t="shared" si="201"/>
        <v>0</v>
      </c>
      <c r="AP362" s="176">
        <f t="shared" si="201"/>
        <v>0</v>
      </c>
      <c r="AQ362" s="176">
        <f t="shared" si="201"/>
        <v>0</v>
      </c>
      <c r="AR362" s="176">
        <f t="shared" si="201"/>
        <v>0</v>
      </c>
      <c r="AS362" s="176">
        <f t="shared" si="201"/>
        <v>0</v>
      </c>
      <c r="AT362" s="176">
        <f t="shared" si="201"/>
        <v>0</v>
      </c>
      <c r="AU362" s="176">
        <f t="shared" si="201"/>
        <v>0</v>
      </c>
      <c r="AV362" s="8"/>
    </row>
    <row r="363" spans="1:48" s="85" customFormat="1" ht="51" customHeight="1" x14ac:dyDescent="0.25">
      <c r="A363" s="180"/>
      <c r="B363" s="737" t="s">
        <v>38</v>
      </c>
      <c r="C363" s="738"/>
      <c r="D363" s="738"/>
      <c r="E363" s="738"/>
      <c r="F363" s="738"/>
      <c r="G363" s="738"/>
      <c r="H363" s="738"/>
      <c r="I363" s="738"/>
      <c r="J363" s="738"/>
      <c r="K363" s="738"/>
      <c r="L363" s="738"/>
      <c r="M363" s="738"/>
      <c r="N363" s="738"/>
      <c r="O363" s="738"/>
      <c r="P363" s="738"/>
      <c r="Q363" s="738"/>
      <c r="R363" s="738"/>
      <c r="S363" s="738"/>
      <c r="T363" s="738"/>
      <c r="U363" s="738"/>
      <c r="V363" s="738"/>
      <c r="W363" s="622"/>
      <c r="X363" s="622"/>
      <c r="Y363" s="622"/>
      <c r="Z363" s="622"/>
      <c r="AA363" s="622"/>
      <c r="AB363" s="622"/>
      <c r="AC363" s="622"/>
      <c r="AD363" s="622"/>
      <c r="AE363" s="622"/>
      <c r="AF363" s="622"/>
      <c r="AG363" s="622"/>
      <c r="AH363" s="622"/>
      <c r="AI363" s="622"/>
      <c r="AJ363" s="622"/>
      <c r="AK363" s="622"/>
      <c r="AL363" s="622"/>
      <c r="AM363" s="622"/>
      <c r="AN363" s="622"/>
      <c r="AO363" s="622"/>
      <c r="AP363" s="622"/>
      <c r="AQ363" s="622"/>
      <c r="AR363" s="622"/>
      <c r="AS363" s="622"/>
      <c r="AT363" s="622"/>
      <c r="AU363" s="622"/>
      <c r="AV363" s="623"/>
    </row>
    <row r="364" spans="1:48" s="85" customFormat="1" ht="15.75" customHeight="1" x14ac:dyDescent="0.25">
      <c r="A364" s="721" t="s">
        <v>626</v>
      </c>
      <c r="B364" s="722"/>
      <c r="C364" s="722"/>
      <c r="D364" s="722"/>
      <c r="E364" s="722"/>
      <c r="F364" s="722"/>
      <c r="G364" s="722"/>
      <c r="H364" s="722"/>
      <c r="I364" s="722"/>
      <c r="J364" s="722"/>
      <c r="K364" s="722"/>
      <c r="L364" s="722"/>
      <c r="M364" s="722"/>
      <c r="N364" s="722"/>
      <c r="O364" s="722"/>
      <c r="P364" s="722"/>
      <c r="Q364" s="722"/>
      <c r="R364" s="722"/>
      <c r="S364" s="722"/>
      <c r="T364" s="722"/>
      <c r="U364" s="722"/>
      <c r="V364" s="722"/>
      <c r="W364" s="622"/>
      <c r="X364" s="622"/>
      <c r="Y364" s="622"/>
      <c r="Z364" s="622"/>
      <c r="AA364" s="622"/>
      <c r="AB364" s="622"/>
      <c r="AC364" s="622"/>
      <c r="AD364" s="622"/>
      <c r="AE364" s="622"/>
      <c r="AF364" s="622"/>
      <c r="AG364" s="622"/>
      <c r="AH364" s="622"/>
      <c r="AI364" s="622"/>
      <c r="AJ364" s="622"/>
      <c r="AK364" s="622"/>
      <c r="AL364" s="622"/>
      <c r="AM364" s="622"/>
      <c r="AN364" s="622"/>
      <c r="AO364" s="622"/>
      <c r="AP364" s="622"/>
      <c r="AQ364" s="622"/>
      <c r="AR364" s="622"/>
      <c r="AS364" s="622"/>
      <c r="AT364" s="622"/>
      <c r="AU364" s="622"/>
      <c r="AV364" s="623"/>
    </row>
    <row r="365" spans="1:48" ht="18.75" customHeight="1" x14ac:dyDescent="0.25">
      <c r="A365" s="526" t="s">
        <v>642</v>
      </c>
      <c r="B365" s="526"/>
      <c r="C365" s="526"/>
      <c r="D365" s="526"/>
      <c r="E365" s="526"/>
      <c r="F365" s="526"/>
      <c r="G365" s="526"/>
      <c r="H365" s="526"/>
      <c r="I365" s="526"/>
      <c r="J365" s="526"/>
      <c r="K365" s="526"/>
      <c r="L365" s="526"/>
      <c r="M365" s="526"/>
      <c r="N365" s="526"/>
      <c r="O365" s="526"/>
      <c r="P365" s="526"/>
      <c r="Q365" s="526"/>
      <c r="R365" s="526"/>
      <c r="S365" s="526"/>
      <c r="T365" s="526"/>
      <c r="U365" s="526"/>
      <c r="V365" s="526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</row>
    <row r="366" spans="1:48" s="85" customFormat="1" ht="15.75" customHeight="1" x14ac:dyDescent="0.25">
      <c r="A366" s="721" t="s">
        <v>641</v>
      </c>
      <c r="B366" s="722"/>
      <c r="C366" s="722"/>
      <c r="D366" s="722"/>
      <c r="E366" s="722"/>
      <c r="F366" s="722"/>
      <c r="G366" s="722"/>
      <c r="H366" s="722"/>
      <c r="I366" s="722"/>
      <c r="J366" s="722"/>
      <c r="K366" s="722"/>
      <c r="L366" s="722"/>
      <c r="M366" s="722"/>
      <c r="N366" s="722"/>
      <c r="O366" s="722"/>
      <c r="P366" s="722"/>
      <c r="Q366" s="722"/>
      <c r="R366" s="722"/>
      <c r="S366" s="722"/>
      <c r="T366" s="722"/>
      <c r="U366" s="722"/>
      <c r="V366" s="722"/>
      <c r="W366" s="622"/>
      <c r="X366" s="622"/>
      <c r="Y366" s="622"/>
      <c r="Z366" s="622"/>
      <c r="AA366" s="622"/>
      <c r="AB366" s="622"/>
      <c r="AC366" s="622"/>
      <c r="AD366" s="622"/>
      <c r="AE366" s="622"/>
      <c r="AF366" s="622"/>
      <c r="AG366" s="622"/>
      <c r="AH366" s="622"/>
      <c r="AI366" s="622"/>
      <c r="AJ366" s="622"/>
      <c r="AK366" s="622"/>
      <c r="AL366" s="622"/>
      <c r="AM366" s="622"/>
      <c r="AN366" s="622"/>
      <c r="AO366" s="622"/>
      <c r="AP366" s="622"/>
      <c r="AQ366" s="622"/>
      <c r="AR366" s="622"/>
      <c r="AS366" s="622"/>
      <c r="AT366" s="622"/>
      <c r="AU366" s="622"/>
      <c r="AV366" s="623"/>
    </row>
    <row r="367" spans="1:48" ht="18.75" customHeight="1" x14ac:dyDescent="0.25">
      <c r="A367" s="526" t="s">
        <v>642</v>
      </c>
      <c r="B367" s="526"/>
      <c r="C367" s="526"/>
      <c r="D367" s="526"/>
      <c r="E367" s="526"/>
      <c r="F367" s="526"/>
      <c r="G367" s="526"/>
      <c r="H367" s="526"/>
      <c r="I367" s="526"/>
      <c r="J367" s="526"/>
      <c r="K367" s="526"/>
      <c r="L367" s="526"/>
      <c r="M367" s="526"/>
      <c r="N367" s="526"/>
      <c r="O367" s="526"/>
      <c r="P367" s="526"/>
      <c r="Q367" s="526"/>
      <c r="R367" s="526"/>
      <c r="S367" s="526"/>
      <c r="T367" s="526"/>
      <c r="U367" s="526"/>
      <c r="V367" s="526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</row>
    <row r="368" spans="1:48" ht="19.5" customHeight="1" x14ac:dyDescent="0.25">
      <c r="A368" s="8"/>
      <c r="B368" s="496" t="s">
        <v>49</v>
      </c>
      <c r="C368" s="496"/>
      <c r="D368" s="496"/>
      <c r="E368" s="496"/>
      <c r="F368" s="496"/>
      <c r="G368" s="496"/>
      <c r="H368" s="496"/>
      <c r="I368" s="496"/>
      <c r="J368" s="496"/>
      <c r="K368" s="496"/>
      <c r="L368" s="496"/>
      <c r="M368" s="496"/>
      <c r="N368" s="86">
        <v>0</v>
      </c>
      <c r="O368" s="86">
        <v>0</v>
      </c>
      <c r="P368" s="86">
        <v>0</v>
      </c>
      <c r="Q368" s="86">
        <v>0</v>
      </c>
      <c r="R368" s="86"/>
      <c r="S368" s="86">
        <v>0</v>
      </c>
      <c r="T368" s="86">
        <v>0</v>
      </c>
      <c r="U368" s="86">
        <v>0</v>
      </c>
      <c r="V368" s="5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</row>
    <row r="369" spans="1:48" ht="17.25" customHeight="1" x14ac:dyDescent="0.25">
      <c r="A369" s="547"/>
      <c r="B369" s="548"/>
      <c r="C369" s="548"/>
      <c r="D369" s="548"/>
      <c r="E369" s="549"/>
      <c r="F369" s="46"/>
      <c r="G369" s="46"/>
      <c r="H369" s="46"/>
      <c r="I369" s="46"/>
      <c r="J369" s="46"/>
      <c r="K369" s="46"/>
      <c r="L369" s="46"/>
      <c r="M369" s="46"/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5" t="s">
        <v>3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  <c r="AK369" s="86">
        <v>0</v>
      </c>
      <c r="AL369" s="86">
        <v>0</v>
      </c>
      <c r="AM369" s="86">
        <v>0</v>
      </c>
      <c r="AN369" s="86">
        <v>0</v>
      </c>
      <c r="AO369" s="86">
        <v>0</v>
      </c>
      <c r="AP369" s="86">
        <v>0</v>
      </c>
      <c r="AQ369" s="86">
        <v>0</v>
      </c>
      <c r="AR369" s="86">
        <v>0</v>
      </c>
      <c r="AS369" s="86">
        <v>0</v>
      </c>
      <c r="AT369" s="86">
        <v>0</v>
      </c>
      <c r="AU369" s="86">
        <v>0</v>
      </c>
      <c r="AV369" s="8"/>
    </row>
    <row r="370" spans="1:48" ht="17.25" customHeight="1" x14ac:dyDescent="0.25">
      <c r="A370" s="550"/>
      <c r="B370" s="551"/>
      <c r="C370" s="551"/>
      <c r="D370" s="551"/>
      <c r="E370" s="552"/>
      <c r="F370" s="46"/>
      <c r="G370" s="46"/>
      <c r="H370" s="46"/>
      <c r="I370" s="46"/>
      <c r="J370" s="46"/>
      <c r="K370" s="46"/>
      <c r="L370" s="46"/>
      <c r="M370" s="46"/>
      <c r="N370" s="86">
        <v>0</v>
      </c>
      <c r="O370" s="86">
        <v>0</v>
      </c>
      <c r="P370" s="86">
        <v>0</v>
      </c>
      <c r="Q370" s="86">
        <v>0</v>
      </c>
      <c r="R370" s="86">
        <v>0</v>
      </c>
      <c r="S370" s="86">
        <v>0</v>
      </c>
      <c r="T370" s="86">
        <v>0</v>
      </c>
      <c r="U370" s="86">
        <v>0</v>
      </c>
      <c r="V370" s="5" t="s">
        <v>8</v>
      </c>
      <c r="W370" s="86">
        <v>0</v>
      </c>
      <c r="X370" s="86">
        <v>0</v>
      </c>
      <c r="Y370" s="86">
        <v>0</v>
      </c>
      <c r="Z370" s="86">
        <v>0</v>
      </c>
      <c r="AA370" s="86">
        <v>0</v>
      </c>
      <c r="AB370" s="86">
        <v>0</v>
      </c>
      <c r="AC370" s="86">
        <v>0</v>
      </c>
      <c r="AD370" s="86">
        <v>0</v>
      </c>
      <c r="AE370" s="86">
        <v>0</v>
      </c>
      <c r="AF370" s="86">
        <v>0</v>
      </c>
      <c r="AG370" s="86">
        <v>0</v>
      </c>
      <c r="AH370" s="86">
        <v>0</v>
      </c>
      <c r="AI370" s="86">
        <v>0</v>
      </c>
      <c r="AJ370" s="86">
        <v>0</v>
      </c>
      <c r="AK370" s="86">
        <v>0</v>
      </c>
      <c r="AL370" s="86">
        <v>0</v>
      </c>
      <c r="AM370" s="86">
        <v>0</v>
      </c>
      <c r="AN370" s="86">
        <v>0</v>
      </c>
      <c r="AO370" s="86">
        <v>0</v>
      </c>
      <c r="AP370" s="86">
        <v>0</v>
      </c>
      <c r="AQ370" s="86">
        <v>0</v>
      </c>
      <c r="AR370" s="86">
        <v>0</v>
      </c>
      <c r="AS370" s="86">
        <v>0</v>
      </c>
      <c r="AT370" s="86">
        <v>0</v>
      </c>
      <c r="AU370" s="86">
        <v>0</v>
      </c>
      <c r="AV370" s="8"/>
    </row>
    <row r="371" spans="1:48" ht="17.25" customHeight="1" x14ac:dyDescent="0.25">
      <c r="A371" s="550"/>
      <c r="B371" s="551"/>
      <c r="C371" s="551"/>
      <c r="D371" s="551"/>
      <c r="E371" s="552"/>
      <c r="F371" s="46"/>
      <c r="G371" s="46"/>
      <c r="H371" s="46"/>
      <c r="I371" s="46"/>
      <c r="J371" s="46"/>
      <c r="K371" s="46"/>
      <c r="L371" s="46"/>
      <c r="M371" s="46"/>
      <c r="N371" s="86">
        <v>0</v>
      </c>
      <c r="O371" s="86">
        <v>0</v>
      </c>
      <c r="P371" s="86">
        <v>0</v>
      </c>
      <c r="Q371" s="86">
        <v>0</v>
      </c>
      <c r="R371" s="86">
        <v>0</v>
      </c>
      <c r="S371" s="86">
        <v>0</v>
      </c>
      <c r="T371" s="86">
        <v>0</v>
      </c>
      <c r="U371" s="86">
        <v>0</v>
      </c>
      <c r="V371" s="5" t="s">
        <v>50</v>
      </c>
      <c r="W371" s="86">
        <v>0</v>
      </c>
      <c r="X371" s="86">
        <v>0</v>
      </c>
      <c r="Y371" s="86">
        <v>0</v>
      </c>
      <c r="Z371" s="86">
        <v>0</v>
      </c>
      <c r="AA371" s="86">
        <v>0</v>
      </c>
      <c r="AB371" s="86">
        <v>0</v>
      </c>
      <c r="AC371" s="86">
        <v>0</v>
      </c>
      <c r="AD371" s="86">
        <v>0</v>
      </c>
      <c r="AE371" s="86">
        <v>0</v>
      </c>
      <c r="AF371" s="86">
        <v>0</v>
      </c>
      <c r="AG371" s="86">
        <v>0</v>
      </c>
      <c r="AH371" s="86">
        <v>0</v>
      </c>
      <c r="AI371" s="86">
        <v>0</v>
      </c>
      <c r="AJ371" s="86">
        <v>0</v>
      </c>
      <c r="AK371" s="86">
        <v>0</v>
      </c>
      <c r="AL371" s="86">
        <v>0</v>
      </c>
      <c r="AM371" s="86">
        <v>0</v>
      </c>
      <c r="AN371" s="86">
        <v>0</v>
      </c>
      <c r="AO371" s="86">
        <v>0</v>
      </c>
      <c r="AP371" s="86">
        <v>0</v>
      </c>
      <c r="AQ371" s="86">
        <v>0</v>
      </c>
      <c r="AR371" s="86">
        <v>0</v>
      </c>
      <c r="AS371" s="86">
        <v>0</v>
      </c>
      <c r="AT371" s="86">
        <v>0</v>
      </c>
      <c r="AU371" s="86">
        <v>0</v>
      </c>
      <c r="AV371" s="8"/>
    </row>
    <row r="372" spans="1:48" ht="17.25" customHeight="1" x14ac:dyDescent="0.25">
      <c r="A372" s="550"/>
      <c r="B372" s="551"/>
      <c r="C372" s="551"/>
      <c r="D372" s="551"/>
      <c r="E372" s="552"/>
      <c r="F372" s="46"/>
      <c r="G372" s="46"/>
      <c r="H372" s="46"/>
      <c r="I372" s="46"/>
      <c r="J372" s="46"/>
      <c r="K372" s="46"/>
      <c r="L372" s="46"/>
      <c r="M372" s="46"/>
      <c r="N372" s="86">
        <v>0</v>
      </c>
      <c r="O372" s="86">
        <v>0</v>
      </c>
      <c r="P372" s="86">
        <v>0</v>
      </c>
      <c r="Q372" s="86">
        <v>0</v>
      </c>
      <c r="R372" s="86">
        <v>0</v>
      </c>
      <c r="S372" s="86">
        <v>0</v>
      </c>
      <c r="T372" s="86">
        <v>0</v>
      </c>
      <c r="U372" s="86">
        <v>0</v>
      </c>
      <c r="V372" s="5" t="s">
        <v>51</v>
      </c>
      <c r="W372" s="86">
        <v>0</v>
      </c>
      <c r="X372" s="86">
        <v>0</v>
      </c>
      <c r="Y372" s="86">
        <v>0</v>
      </c>
      <c r="Z372" s="86">
        <v>0</v>
      </c>
      <c r="AA372" s="86">
        <v>0</v>
      </c>
      <c r="AB372" s="86">
        <v>0</v>
      </c>
      <c r="AC372" s="86">
        <v>0</v>
      </c>
      <c r="AD372" s="86">
        <v>0</v>
      </c>
      <c r="AE372" s="86">
        <v>0</v>
      </c>
      <c r="AF372" s="86">
        <v>0</v>
      </c>
      <c r="AG372" s="86">
        <v>0</v>
      </c>
      <c r="AH372" s="86">
        <v>0</v>
      </c>
      <c r="AI372" s="86">
        <v>0</v>
      </c>
      <c r="AJ372" s="86">
        <v>0</v>
      </c>
      <c r="AK372" s="86">
        <v>0</v>
      </c>
      <c r="AL372" s="86">
        <v>0</v>
      </c>
      <c r="AM372" s="86">
        <v>0</v>
      </c>
      <c r="AN372" s="86">
        <v>0</v>
      </c>
      <c r="AO372" s="86">
        <v>0</v>
      </c>
      <c r="AP372" s="86">
        <v>0</v>
      </c>
      <c r="AQ372" s="86">
        <v>0</v>
      </c>
      <c r="AR372" s="86">
        <v>0</v>
      </c>
      <c r="AS372" s="86">
        <v>0</v>
      </c>
      <c r="AT372" s="86">
        <v>0</v>
      </c>
      <c r="AU372" s="86">
        <v>0</v>
      </c>
      <c r="AV372" s="8"/>
    </row>
    <row r="373" spans="1:48" ht="17.25" customHeight="1" x14ac:dyDescent="0.25">
      <c r="A373" s="550"/>
      <c r="B373" s="551"/>
      <c r="C373" s="551"/>
      <c r="D373" s="551"/>
      <c r="E373" s="552"/>
      <c r="F373" s="46"/>
      <c r="G373" s="46"/>
      <c r="H373" s="46"/>
      <c r="I373" s="46"/>
      <c r="J373" s="46"/>
      <c r="K373" s="46"/>
      <c r="L373" s="46"/>
      <c r="M373" s="46"/>
      <c r="N373" s="86">
        <v>0</v>
      </c>
      <c r="O373" s="86">
        <v>0</v>
      </c>
      <c r="P373" s="86">
        <v>0</v>
      </c>
      <c r="Q373" s="86">
        <v>0</v>
      </c>
      <c r="R373" s="86">
        <v>0</v>
      </c>
      <c r="S373" s="86">
        <v>0</v>
      </c>
      <c r="T373" s="86">
        <v>0</v>
      </c>
      <c r="U373" s="86">
        <v>0</v>
      </c>
      <c r="V373" s="5" t="s">
        <v>52</v>
      </c>
      <c r="W373" s="86">
        <v>0</v>
      </c>
      <c r="X373" s="86">
        <v>0</v>
      </c>
      <c r="Y373" s="86">
        <v>0</v>
      </c>
      <c r="Z373" s="86">
        <v>0</v>
      </c>
      <c r="AA373" s="86">
        <v>0</v>
      </c>
      <c r="AB373" s="86">
        <v>0</v>
      </c>
      <c r="AC373" s="86">
        <v>0</v>
      </c>
      <c r="AD373" s="86">
        <v>0</v>
      </c>
      <c r="AE373" s="86">
        <v>0</v>
      </c>
      <c r="AF373" s="86">
        <v>0</v>
      </c>
      <c r="AG373" s="86">
        <v>0</v>
      </c>
      <c r="AH373" s="86">
        <v>0</v>
      </c>
      <c r="AI373" s="86">
        <v>0</v>
      </c>
      <c r="AJ373" s="86">
        <v>0</v>
      </c>
      <c r="AK373" s="86">
        <v>0</v>
      </c>
      <c r="AL373" s="86">
        <v>0</v>
      </c>
      <c r="AM373" s="86">
        <v>0</v>
      </c>
      <c r="AN373" s="86">
        <v>0</v>
      </c>
      <c r="AO373" s="86">
        <v>0</v>
      </c>
      <c r="AP373" s="86">
        <v>0</v>
      </c>
      <c r="AQ373" s="86">
        <v>0</v>
      </c>
      <c r="AR373" s="86">
        <v>0</v>
      </c>
      <c r="AS373" s="86">
        <v>0</v>
      </c>
      <c r="AT373" s="86">
        <v>0</v>
      </c>
      <c r="AU373" s="86">
        <v>0</v>
      </c>
      <c r="AV373" s="8"/>
    </row>
    <row r="374" spans="1:48" ht="17.25" customHeight="1" x14ac:dyDescent="0.25">
      <c r="A374" s="553"/>
      <c r="B374" s="554"/>
      <c r="C374" s="554"/>
      <c r="D374" s="554"/>
      <c r="E374" s="555"/>
      <c r="F374" s="46"/>
      <c r="G374" s="46"/>
      <c r="H374" s="46"/>
      <c r="I374" s="46"/>
      <c r="J374" s="46"/>
      <c r="K374" s="46"/>
      <c r="L374" s="86">
        <v>0</v>
      </c>
      <c r="M374" s="86" t="s">
        <v>59</v>
      </c>
      <c r="N374" s="86">
        <v>0</v>
      </c>
      <c r="O374" s="86">
        <v>0</v>
      </c>
      <c r="P374" s="86">
        <v>0</v>
      </c>
      <c r="Q374" s="86">
        <v>0</v>
      </c>
      <c r="R374" s="176">
        <v>0</v>
      </c>
      <c r="S374" s="176">
        <v>0</v>
      </c>
      <c r="T374" s="176">
        <v>0</v>
      </c>
      <c r="U374" s="177">
        <v>0</v>
      </c>
      <c r="V374" s="178" t="s">
        <v>11</v>
      </c>
      <c r="W374" s="176">
        <v>0</v>
      </c>
      <c r="X374" s="176">
        <v>0</v>
      </c>
      <c r="Y374" s="176">
        <v>0</v>
      </c>
      <c r="Z374" s="176">
        <v>0</v>
      </c>
      <c r="AA374" s="176">
        <v>0</v>
      </c>
      <c r="AB374" s="176">
        <v>0</v>
      </c>
      <c r="AC374" s="176">
        <v>0</v>
      </c>
      <c r="AD374" s="176">
        <v>0</v>
      </c>
      <c r="AE374" s="176">
        <v>0</v>
      </c>
      <c r="AF374" s="176">
        <v>0</v>
      </c>
      <c r="AG374" s="176">
        <v>0</v>
      </c>
      <c r="AH374" s="176">
        <v>0</v>
      </c>
      <c r="AI374" s="176">
        <v>0</v>
      </c>
      <c r="AJ374" s="176">
        <v>0</v>
      </c>
      <c r="AK374" s="176">
        <v>0</v>
      </c>
      <c r="AL374" s="176">
        <v>0</v>
      </c>
      <c r="AM374" s="176">
        <v>0</v>
      </c>
      <c r="AN374" s="176">
        <v>0</v>
      </c>
      <c r="AO374" s="176">
        <v>0</v>
      </c>
      <c r="AP374" s="176">
        <v>0</v>
      </c>
      <c r="AQ374" s="176">
        <v>0</v>
      </c>
      <c r="AR374" s="176">
        <v>0</v>
      </c>
      <c r="AS374" s="176">
        <v>0</v>
      </c>
      <c r="AT374" s="176">
        <v>0</v>
      </c>
      <c r="AU374" s="176">
        <v>0</v>
      </c>
      <c r="AV374" s="8"/>
    </row>
    <row r="375" spans="1:48" x14ac:dyDescent="0.25">
      <c r="B375" s="734" t="s">
        <v>43</v>
      </c>
      <c r="C375" s="735"/>
      <c r="D375" s="735"/>
      <c r="E375" s="735"/>
      <c r="F375" s="735"/>
      <c r="G375" s="735"/>
      <c r="H375" s="735"/>
      <c r="I375" s="735"/>
      <c r="J375" s="735"/>
      <c r="K375" s="735"/>
      <c r="L375" s="735"/>
      <c r="M375" s="736"/>
      <c r="N375" s="99"/>
      <c r="O375" s="99"/>
      <c r="P375" s="99"/>
      <c r="Q375" s="99"/>
      <c r="R375" s="99"/>
      <c r="S375" s="99"/>
      <c r="T375" s="99"/>
      <c r="U375" s="100"/>
      <c r="V375" s="101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</row>
    <row r="376" spans="1:48" x14ac:dyDescent="0.25">
      <c r="A376" s="574"/>
      <c r="B376" s="575"/>
      <c r="C376" s="575"/>
      <c r="D376" s="575"/>
      <c r="E376" s="576"/>
      <c r="F376" s="8"/>
      <c r="G376" s="8"/>
      <c r="H376" s="8"/>
      <c r="I376" s="8"/>
      <c r="J376" s="8"/>
      <c r="K376" s="8"/>
      <c r="L376" s="8"/>
      <c r="M376" s="8"/>
      <c r="N376" s="102">
        <f t="shared" ref="N376:U381" si="202">N357+N336+N323+N217+N123</f>
        <v>33.477649999999997</v>
      </c>
      <c r="O376" s="102">
        <f t="shared" si="202"/>
        <v>85.695140000000009</v>
      </c>
      <c r="P376" s="102">
        <f t="shared" si="202"/>
        <v>47.319644889999999</v>
      </c>
      <c r="Q376" s="102">
        <f t="shared" si="202"/>
        <v>181.74583899999999</v>
      </c>
      <c r="R376" s="102">
        <f t="shared" si="202"/>
        <v>71.841145249999997</v>
      </c>
      <c r="S376" s="102">
        <f t="shared" si="202"/>
        <v>8.0014749999999992</v>
      </c>
      <c r="T376" s="102">
        <f t="shared" si="202"/>
        <v>8.0014749999999992</v>
      </c>
      <c r="U376" s="102">
        <f t="shared" si="202"/>
        <v>436.08236913999997</v>
      </c>
      <c r="V376" s="5" t="s">
        <v>3</v>
      </c>
      <c r="W376" s="102">
        <f t="shared" ref="W376:AU376" si="203">W357+W336+W323+W217+W123</f>
        <v>71841.145250000001</v>
      </c>
      <c r="X376" s="102">
        <f t="shared" si="203"/>
        <v>7902.9596499999998</v>
      </c>
      <c r="Y376" s="102">
        <f t="shared" si="203"/>
        <v>6023.4720299999999</v>
      </c>
      <c r="Z376" s="102">
        <f t="shared" si="203"/>
        <v>6023.4720299999999</v>
      </c>
      <c r="AA376" s="102">
        <f t="shared" si="203"/>
        <v>1879.4876200000001</v>
      </c>
      <c r="AB376" s="102">
        <f t="shared" si="203"/>
        <v>1879.4876200000001</v>
      </c>
      <c r="AC376" s="102">
        <f t="shared" si="203"/>
        <v>0</v>
      </c>
      <c r="AD376" s="102">
        <f t="shared" si="203"/>
        <v>0</v>
      </c>
      <c r="AE376" s="102">
        <f t="shared" si="203"/>
        <v>0</v>
      </c>
      <c r="AF376" s="102">
        <f t="shared" si="203"/>
        <v>0</v>
      </c>
      <c r="AG376" s="102">
        <f t="shared" si="203"/>
        <v>8034.21162</v>
      </c>
      <c r="AH376" s="102">
        <f t="shared" si="203"/>
        <v>6813.5876200000002</v>
      </c>
      <c r="AI376" s="102">
        <f t="shared" si="203"/>
        <v>1220.624</v>
      </c>
      <c r="AJ376" s="102">
        <f t="shared" si="203"/>
        <v>0</v>
      </c>
      <c r="AK376" s="102">
        <f t="shared" si="203"/>
        <v>0</v>
      </c>
      <c r="AL376" s="102">
        <f t="shared" si="203"/>
        <v>0</v>
      </c>
      <c r="AM376" s="102">
        <f t="shared" si="203"/>
        <v>0</v>
      </c>
      <c r="AN376" s="102">
        <f t="shared" si="203"/>
        <v>0</v>
      </c>
      <c r="AO376" s="102">
        <f t="shared" si="203"/>
        <v>0</v>
      </c>
      <c r="AP376" s="102">
        <f t="shared" si="203"/>
        <v>0</v>
      </c>
      <c r="AQ376" s="102">
        <f t="shared" si="203"/>
        <v>0</v>
      </c>
      <c r="AR376" s="102">
        <f t="shared" si="203"/>
        <v>0</v>
      </c>
      <c r="AS376" s="102">
        <f t="shared" si="203"/>
        <v>0</v>
      </c>
      <c r="AT376" s="102">
        <f t="shared" si="203"/>
        <v>0</v>
      </c>
      <c r="AU376" s="102">
        <f t="shared" si="203"/>
        <v>0</v>
      </c>
      <c r="AV376" s="8"/>
    </row>
    <row r="377" spans="1:48" ht="31.5" x14ac:dyDescent="0.25">
      <c r="A377" s="577"/>
      <c r="B377" s="578"/>
      <c r="C377" s="578"/>
      <c r="D377" s="578"/>
      <c r="E377" s="579"/>
      <c r="F377" s="8"/>
      <c r="G377" s="8"/>
      <c r="H377" s="8"/>
      <c r="I377" s="8"/>
      <c r="J377" s="8"/>
      <c r="K377" s="8"/>
      <c r="L377" s="8"/>
      <c r="M377" s="8"/>
      <c r="N377" s="102">
        <f t="shared" si="202"/>
        <v>24.18074</v>
      </c>
      <c r="O377" s="102">
        <f t="shared" si="202"/>
        <v>32.372579999999999</v>
      </c>
      <c r="P377" s="102">
        <f t="shared" si="202"/>
        <v>30.313510000000001</v>
      </c>
      <c r="Q377" s="102">
        <f t="shared" si="202"/>
        <v>147.40925999999999</v>
      </c>
      <c r="R377" s="102">
        <f t="shared" si="202"/>
        <v>180.87530999999998</v>
      </c>
      <c r="S377" s="102">
        <f t="shared" si="202"/>
        <v>110.313715</v>
      </c>
      <c r="T377" s="102">
        <f t="shared" si="202"/>
        <v>85.125534999999999</v>
      </c>
      <c r="U377" s="102">
        <f t="shared" si="202"/>
        <v>610.59064999999987</v>
      </c>
      <c r="V377" s="5" t="s">
        <v>8</v>
      </c>
      <c r="W377" s="102">
        <f t="shared" ref="W377:AU377" si="204">W358+W337+W324+W218+W124</f>
        <v>180875.31</v>
      </c>
      <c r="X377" s="102">
        <f t="shared" si="204"/>
        <v>4875.5919999999996</v>
      </c>
      <c r="Y377" s="102">
        <f t="shared" si="204"/>
        <v>4800</v>
      </c>
      <c r="Z377" s="102">
        <f t="shared" si="204"/>
        <v>4875.5919999999996</v>
      </c>
      <c r="AA377" s="102">
        <f t="shared" si="204"/>
        <v>0</v>
      </c>
      <c r="AB377" s="102">
        <f t="shared" si="204"/>
        <v>0</v>
      </c>
      <c r="AC377" s="102">
        <f t="shared" si="204"/>
        <v>0</v>
      </c>
      <c r="AD377" s="102">
        <f t="shared" si="204"/>
        <v>0</v>
      </c>
      <c r="AE377" s="102">
        <f t="shared" si="204"/>
        <v>0</v>
      </c>
      <c r="AF377" s="102">
        <f t="shared" si="204"/>
        <v>0</v>
      </c>
      <c r="AG377" s="102">
        <f t="shared" si="204"/>
        <v>4875.5919999999996</v>
      </c>
      <c r="AH377" s="102">
        <f t="shared" si="204"/>
        <v>4800</v>
      </c>
      <c r="AI377" s="102">
        <f t="shared" si="204"/>
        <v>75.591999999999999</v>
      </c>
      <c r="AJ377" s="102">
        <f t="shared" si="204"/>
        <v>0</v>
      </c>
      <c r="AK377" s="102">
        <f t="shared" si="204"/>
        <v>0</v>
      </c>
      <c r="AL377" s="102">
        <f t="shared" si="204"/>
        <v>0</v>
      </c>
      <c r="AM377" s="102">
        <f t="shared" si="204"/>
        <v>0</v>
      </c>
      <c r="AN377" s="102">
        <f t="shared" si="204"/>
        <v>0</v>
      </c>
      <c r="AO377" s="102">
        <f t="shared" si="204"/>
        <v>0</v>
      </c>
      <c r="AP377" s="102">
        <f t="shared" si="204"/>
        <v>0</v>
      </c>
      <c r="AQ377" s="102">
        <f t="shared" si="204"/>
        <v>0</v>
      </c>
      <c r="AR377" s="102">
        <f t="shared" si="204"/>
        <v>0</v>
      </c>
      <c r="AS377" s="102">
        <f t="shared" si="204"/>
        <v>0</v>
      </c>
      <c r="AT377" s="102">
        <f t="shared" si="204"/>
        <v>0</v>
      </c>
      <c r="AU377" s="102">
        <f t="shared" si="204"/>
        <v>0</v>
      </c>
      <c r="AV377" s="8"/>
    </row>
    <row r="378" spans="1:48" ht="47.25" x14ac:dyDescent="0.25">
      <c r="A378" s="577"/>
      <c r="B378" s="578"/>
      <c r="C378" s="578"/>
      <c r="D378" s="578"/>
      <c r="E378" s="579"/>
      <c r="F378" s="8"/>
      <c r="G378" s="8"/>
      <c r="H378" s="8"/>
      <c r="I378" s="8"/>
      <c r="J378" s="8"/>
      <c r="K378" s="8"/>
      <c r="L378" s="8"/>
      <c r="M378" s="8"/>
      <c r="N378" s="102">
        <f t="shared" si="202"/>
        <v>0</v>
      </c>
      <c r="O378" s="102">
        <f t="shared" si="202"/>
        <v>0</v>
      </c>
      <c r="P378" s="102">
        <f t="shared" si="202"/>
        <v>0</v>
      </c>
      <c r="Q378" s="102">
        <f t="shared" si="202"/>
        <v>0</v>
      </c>
      <c r="R378" s="102">
        <f t="shared" si="202"/>
        <v>19.252040000000001</v>
      </c>
      <c r="S378" s="102">
        <f t="shared" si="202"/>
        <v>33.78904</v>
      </c>
      <c r="T378" s="102">
        <f t="shared" si="202"/>
        <v>69.198890000000006</v>
      </c>
      <c r="U378" s="102">
        <f t="shared" si="202"/>
        <v>122.23997</v>
      </c>
      <c r="V378" s="5" t="s">
        <v>50</v>
      </c>
      <c r="W378" s="102">
        <f t="shared" ref="W378:AU378" si="205">W359+W338+W325+W219+W125</f>
        <v>19252.04</v>
      </c>
      <c r="X378" s="102">
        <f t="shared" si="205"/>
        <v>798.6</v>
      </c>
      <c r="Y378" s="102">
        <f t="shared" si="205"/>
        <v>798.6</v>
      </c>
      <c r="Z378" s="102">
        <f t="shared" si="205"/>
        <v>798.6</v>
      </c>
      <c r="AA378" s="102">
        <f t="shared" si="205"/>
        <v>0</v>
      </c>
      <c r="AB378" s="102">
        <f t="shared" si="205"/>
        <v>0</v>
      </c>
      <c r="AC378" s="102">
        <f t="shared" si="205"/>
        <v>0</v>
      </c>
      <c r="AD378" s="102">
        <f t="shared" si="205"/>
        <v>0</v>
      </c>
      <c r="AE378" s="102">
        <f t="shared" si="205"/>
        <v>0</v>
      </c>
      <c r="AF378" s="102">
        <f t="shared" si="205"/>
        <v>0</v>
      </c>
      <c r="AG378" s="102">
        <f t="shared" si="205"/>
        <v>798.6</v>
      </c>
      <c r="AH378" s="102">
        <f t="shared" si="205"/>
        <v>703.1</v>
      </c>
      <c r="AI378" s="102">
        <f t="shared" si="205"/>
        <v>95.5</v>
      </c>
      <c r="AJ378" s="102">
        <f t="shared" si="205"/>
        <v>0</v>
      </c>
      <c r="AK378" s="102">
        <f t="shared" si="205"/>
        <v>0</v>
      </c>
      <c r="AL378" s="102">
        <f t="shared" si="205"/>
        <v>0</v>
      </c>
      <c r="AM378" s="102">
        <f t="shared" si="205"/>
        <v>0</v>
      </c>
      <c r="AN378" s="102">
        <f t="shared" si="205"/>
        <v>0</v>
      </c>
      <c r="AO378" s="102">
        <f t="shared" si="205"/>
        <v>0</v>
      </c>
      <c r="AP378" s="102">
        <f t="shared" si="205"/>
        <v>0</v>
      </c>
      <c r="AQ378" s="102">
        <f t="shared" si="205"/>
        <v>0</v>
      </c>
      <c r="AR378" s="102">
        <f t="shared" si="205"/>
        <v>0</v>
      </c>
      <c r="AS378" s="102">
        <f t="shared" si="205"/>
        <v>0</v>
      </c>
      <c r="AT378" s="102">
        <f t="shared" si="205"/>
        <v>0</v>
      </c>
      <c r="AU378" s="102">
        <f t="shared" si="205"/>
        <v>0</v>
      </c>
      <c r="AV378" s="8"/>
    </row>
    <row r="379" spans="1:48" x14ac:dyDescent="0.25">
      <c r="A379" s="577"/>
      <c r="B379" s="578"/>
      <c r="C379" s="578"/>
      <c r="D379" s="578"/>
      <c r="E379" s="579"/>
      <c r="F379" s="8"/>
      <c r="G379" s="8"/>
      <c r="H379" s="8"/>
      <c r="I379" s="8"/>
      <c r="J379" s="8"/>
      <c r="K379" s="8"/>
      <c r="L379" s="8"/>
      <c r="M379" s="8"/>
      <c r="N379" s="102">
        <f t="shared" si="202"/>
        <v>0</v>
      </c>
      <c r="O379" s="102">
        <f t="shared" si="202"/>
        <v>0</v>
      </c>
      <c r="P379" s="102">
        <f t="shared" si="202"/>
        <v>0</v>
      </c>
      <c r="Q379" s="102">
        <f t="shared" si="202"/>
        <v>0</v>
      </c>
      <c r="R379" s="102">
        <f t="shared" si="202"/>
        <v>0</v>
      </c>
      <c r="S379" s="102">
        <f t="shared" si="202"/>
        <v>0</v>
      </c>
      <c r="T379" s="102">
        <f t="shared" si="202"/>
        <v>0</v>
      </c>
      <c r="U379" s="102">
        <f t="shared" si="202"/>
        <v>0</v>
      </c>
      <c r="V379" s="5" t="s">
        <v>51</v>
      </c>
      <c r="W379" s="102">
        <f t="shared" ref="W379:AU379" si="206">W360+W339+W326+W220+W126</f>
        <v>0</v>
      </c>
      <c r="X379" s="102">
        <f t="shared" si="206"/>
        <v>0</v>
      </c>
      <c r="Y379" s="102">
        <f t="shared" si="206"/>
        <v>0</v>
      </c>
      <c r="Z379" s="102">
        <f t="shared" si="206"/>
        <v>0</v>
      </c>
      <c r="AA379" s="102">
        <f t="shared" si="206"/>
        <v>0</v>
      </c>
      <c r="AB379" s="102">
        <f t="shared" si="206"/>
        <v>0</v>
      </c>
      <c r="AC379" s="102">
        <f t="shared" si="206"/>
        <v>0</v>
      </c>
      <c r="AD379" s="102">
        <f t="shared" si="206"/>
        <v>0</v>
      </c>
      <c r="AE379" s="102">
        <f t="shared" si="206"/>
        <v>0</v>
      </c>
      <c r="AF379" s="102">
        <f t="shared" si="206"/>
        <v>0</v>
      </c>
      <c r="AG379" s="102">
        <f t="shared" si="206"/>
        <v>0</v>
      </c>
      <c r="AH379" s="102">
        <f t="shared" si="206"/>
        <v>0</v>
      </c>
      <c r="AI379" s="102">
        <f t="shared" si="206"/>
        <v>0</v>
      </c>
      <c r="AJ379" s="102">
        <f t="shared" si="206"/>
        <v>0</v>
      </c>
      <c r="AK379" s="102">
        <f t="shared" si="206"/>
        <v>0</v>
      </c>
      <c r="AL379" s="102">
        <f t="shared" si="206"/>
        <v>0</v>
      </c>
      <c r="AM379" s="102">
        <f t="shared" si="206"/>
        <v>0</v>
      </c>
      <c r="AN379" s="102">
        <f t="shared" si="206"/>
        <v>0</v>
      </c>
      <c r="AO379" s="102">
        <f t="shared" si="206"/>
        <v>0</v>
      </c>
      <c r="AP379" s="102">
        <f t="shared" si="206"/>
        <v>0</v>
      </c>
      <c r="AQ379" s="102">
        <f t="shared" si="206"/>
        <v>0</v>
      </c>
      <c r="AR379" s="102">
        <f t="shared" si="206"/>
        <v>0</v>
      </c>
      <c r="AS379" s="102">
        <f t="shared" si="206"/>
        <v>0</v>
      </c>
      <c r="AT379" s="102">
        <f t="shared" si="206"/>
        <v>0</v>
      </c>
      <c r="AU379" s="102">
        <f t="shared" si="206"/>
        <v>0</v>
      </c>
      <c r="AV379" s="8"/>
    </row>
    <row r="380" spans="1:48" x14ac:dyDescent="0.25">
      <c r="A380" s="577"/>
      <c r="B380" s="578"/>
      <c r="C380" s="578"/>
      <c r="D380" s="578"/>
      <c r="E380" s="579"/>
      <c r="F380" s="8"/>
      <c r="G380" s="8"/>
      <c r="H380" s="8"/>
      <c r="I380" s="8"/>
      <c r="J380" s="8"/>
      <c r="K380" s="8"/>
      <c r="L380" s="8"/>
      <c r="M380" s="8"/>
      <c r="N380" s="102">
        <f t="shared" si="202"/>
        <v>1.6500999999999999</v>
      </c>
      <c r="O380" s="102">
        <f t="shared" si="202"/>
        <v>493.22707000000003</v>
      </c>
      <c r="P380" s="102">
        <f t="shared" si="202"/>
        <v>0</v>
      </c>
      <c r="Q380" s="102">
        <f t="shared" si="202"/>
        <v>0</v>
      </c>
      <c r="R380" s="102">
        <f t="shared" si="202"/>
        <v>4.9589999999999996</v>
      </c>
      <c r="S380" s="102">
        <f t="shared" si="202"/>
        <v>0</v>
      </c>
      <c r="T380" s="102">
        <f t="shared" si="202"/>
        <v>0</v>
      </c>
      <c r="U380" s="102">
        <f t="shared" si="202"/>
        <v>499.83617000000004</v>
      </c>
      <c r="V380" s="5" t="s">
        <v>52</v>
      </c>
      <c r="W380" s="102">
        <f t="shared" ref="W380:AU380" si="207">W361+W340+W327+W221+W127</f>
        <v>4959</v>
      </c>
      <c r="X380" s="102">
        <f t="shared" si="207"/>
        <v>0</v>
      </c>
      <c r="Y380" s="102">
        <f t="shared" si="207"/>
        <v>0</v>
      </c>
      <c r="Z380" s="102">
        <f t="shared" si="207"/>
        <v>0</v>
      </c>
      <c r="AA380" s="102">
        <f t="shared" si="207"/>
        <v>0</v>
      </c>
      <c r="AB380" s="102">
        <f t="shared" si="207"/>
        <v>0</v>
      </c>
      <c r="AC380" s="102">
        <f t="shared" si="207"/>
        <v>0</v>
      </c>
      <c r="AD380" s="102">
        <f t="shared" si="207"/>
        <v>0</v>
      </c>
      <c r="AE380" s="102">
        <f t="shared" si="207"/>
        <v>0</v>
      </c>
      <c r="AF380" s="102">
        <f t="shared" si="207"/>
        <v>0</v>
      </c>
      <c r="AG380" s="102">
        <f t="shared" si="207"/>
        <v>0</v>
      </c>
      <c r="AH380" s="102">
        <f t="shared" si="207"/>
        <v>0</v>
      </c>
      <c r="AI380" s="102">
        <f t="shared" si="207"/>
        <v>0</v>
      </c>
      <c r="AJ380" s="102">
        <f t="shared" si="207"/>
        <v>0</v>
      </c>
      <c r="AK380" s="102">
        <f t="shared" si="207"/>
        <v>0</v>
      </c>
      <c r="AL380" s="102">
        <f t="shared" si="207"/>
        <v>0</v>
      </c>
      <c r="AM380" s="102">
        <f t="shared" si="207"/>
        <v>0</v>
      </c>
      <c r="AN380" s="102">
        <f t="shared" si="207"/>
        <v>0</v>
      </c>
      <c r="AO380" s="102">
        <f t="shared" si="207"/>
        <v>0</v>
      </c>
      <c r="AP380" s="102">
        <f t="shared" si="207"/>
        <v>0</v>
      </c>
      <c r="AQ380" s="102">
        <f t="shared" si="207"/>
        <v>0</v>
      </c>
      <c r="AR380" s="102">
        <f t="shared" si="207"/>
        <v>0</v>
      </c>
      <c r="AS380" s="102">
        <f t="shared" si="207"/>
        <v>0</v>
      </c>
      <c r="AT380" s="102">
        <f t="shared" si="207"/>
        <v>0</v>
      </c>
      <c r="AU380" s="102">
        <f t="shared" si="207"/>
        <v>0</v>
      </c>
      <c r="AV380" s="8"/>
    </row>
    <row r="381" spans="1:48" x14ac:dyDescent="0.25">
      <c r="A381" s="580"/>
      <c r="B381" s="581"/>
      <c r="C381" s="581"/>
      <c r="D381" s="581"/>
      <c r="E381" s="582"/>
      <c r="F381" s="8"/>
      <c r="G381" s="8"/>
      <c r="H381" s="8"/>
      <c r="I381" s="8"/>
      <c r="J381" s="8"/>
      <c r="K381" s="8"/>
      <c r="L381" s="102">
        <f>L374+L362+L341+L328+L222+L128</f>
        <v>1810.1509999999998</v>
      </c>
      <c r="M381" s="102">
        <f>M374+M362+M341+M328+M222+M128</f>
        <v>234.32901425000006</v>
      </c>
      <c r="N381" s="102">
        <f t="shared" si="202"/>
        <v>59.275011000000006</v>
      </c>
      <c r="O381" s="102">
        <f t="shared" si="202"/>
        <v>604.25035000000003</v>
      </c>
      <c r="P381" s="102">
        <f t="shared" si="202"/>
        <v>77.63315489</v>
      </c>
      <c r="Q381" s="102">
        <f t="shared" si="202"/>
        <v>288.93517900000001</v>
      </c>
      <c r="R381" s="176">
        <f t="shared" si="202"/>
        <v>276.92749524999999</v>
      </c>
      <c r="S381" s="176">
        <f t="shared" si="202"/>
        <v>152.10423</v>
      </c>
      <c r="T381" s="176">
        <f t="shared" si="202"/>
        <v>162.32590000000002</v>
      </c>
      <c r="U381" s="177">
        <f t="shared" si="202"/>
        <v>1621.45132014</v>
      </c>
      <c r="V381" s="178" t="s">
        <v>11</v>
      </c>
      <c r="W381" s="176">
        <f t="shared" ref="W381:AU381" si="208">W362+W341+W328+W222+W128</f>
        <v>276927.49524999998</v>
      </c>
      <c r="X381" s="176">
        <f t="shared" si="208"/>
        <v>8777.1516499999998</v>
      </c>
      <c r="Y381" s="176">
        <f t="shared" si="208"/>
        <v>6822.0720300000003</v>
      </c>
      <c r="Z381" s="176">
        <f t="shared" si="208"/>
        <v>6897.6640299999999</v>
      </c>
      <c r="AA381" s="176">
        <f t="shared" si="208"/>
        <v>1879.4876200000001</v>
      </c>
      <c r="AB381" s="176">
        <f t="shared" si="208"/>
        <v>1879.4876200000001</v>
      </c>
      <c r="AC381" s="176">
        <f t="shared" si="208"/>
        <v>0</v>
      </c>
      <c r="AD381" s="176">
        <f t="shared" si="208"/>
        <v>0</v>
      </c>
      <c r="AE381" s="176">
        <f t="shared" si="208"/>
        <v>0</v>
      </c>
      <c r="AF381" s="176">
        <f t="shared" si="208"/>
        <v>0</v>
      </c>
      <c r="AG381" s="176">
        <f t="shared" si="208"/>
        <v>8908.403620000001</v>
      </c>
      <c r="AH381" s="176">
        <f t="shared" si="208"/>
        <v>7516.6876200000006</v>
      </c>
      <c r="AI381" s="176">
        <f t="shared" si="208"/>
        <v>1391.7159999999999</v>
      </c>
      <c r="AJ381" s="176">
        <f t="shared" si="208"/>
        <v>0</v>
      </c>
      <c r="AK381" s="176">
        <f t="shared" si="208"/>
        <v>0</v>
      </c>
      <c r="AL381" s="176">
        <f t="shared" si="208"/>
        <v>0</v>
      </c>
      <c r="AM381" s="176">
        <f t="shared" si="208"/>
        <v>0</v>
      </c>
      <c r="AN381" s="176">
        <f t="shared" si="208"/>
        <v>0</v>
      </c>
      <c r="AO381" s="176">
        <f t="shared" si="208"/>
        <v>0</v>
      </c>
      <c r="AP381" s="176">
        <f t="shared" si="208"/>
        <v>0</v>
      </c>
      <c r="AQ381" s="176">
        <f t="shared" si="208"/>
        <v>0</v>
      </c>
      <c r="AR381" s="176">
        <f t="shared" si="208"/>
        <v>0</v>
      </c>
      <c r="AS381" s="176">
        <f t="shared" si="208"/>
        <v>0</v>
      </c>
      <c r="AT381" s="176">
        <f t="shared" si="208"/>
        <v>0</v>
      </c>
      <c r="AU381" s="176">
        <f t="shared" si="208"/>
        <v>0</v>
      </c>
      <c r="AV381" s="8"/>
    </row>
    <row r="383" spans="1:48" ht="18.75" customHeight="1" x14ac:dyDescent="0.25">
      <c r="B383" s="85" t="s">
        <v>907</v>
      </c>
      <c r="C383" s="85"/>
      <c r="E383" s="85"/>
      <c r="F383" s="85"/>
      <c r="G383" s="85"/>
      <c r="H383" s="85"/>
      <c r="J383" s="85"/>
      <c r="K383" s="85"/>
      <c r="L383" s="29"/>
      <c r="M383" s="85"/>
      <c r="N383" s="85"/>
      <c r="O383" s="85"/>
      <c r="P383" s="166"/>
      <c r="Q383" s="29" t="s">
        <v>908</v>
      </c>
      <c r="R383" s="29"/>
      <c r="S383" s="29"/>
      <c r="T383" s="85"/>
      <c r="U383" s="85"/>
      <c r="V383" s="366"/>
      <c r="W383" s="29" t="s">
        <v>908</v>
      </c>
    </row>
    <row r="384" spans="1:48" x14ac:dyDescent="0.25">
      <c r="B384" s="85"/>
      <c r="C384" s="85"/>
      <c r="E384" s="85"/>
      <c r="F384" s="85"/>
      <c r="G384" s="85"/>
      <c r="H384" s="85"/>
      <c r="J384" s="85"/>
      <c r="K384" s="85"/>
      <c r="L384" s="29"/>
      <c r="M384" s="85"/>
      <c r="N384" s="85"/>
      <c r="O384" s="85"/>
      <c r="P384" s="29"/>
      <c r="Q384" s="85"/>
      <c r="R384" s="29"/>
      <c r="S384" s="29"/>
      <c r="T384" s="85"/>
      <c r="U384" s="85"/>
      <c r="V384" s="366"/>
      <c r="W384" s="85"/>
    </row>
    <row r="385" spans="2:23" x14ac:dyDescent="0.25">
      <c r="B385" s="85" t="s">
        <v>909</v>
      </c>
      <c r="C385" s="85"/>
      <c r="E385" s="85"/>
      <c r="F385" s="85"/>
      <c r="G385" s="85"/>
      <c r="H385" s="85"/>
      <c r="J385" s="85"/>
      <c r="K385" s="85"/>
      <c r="L385" s="29"/>
      <c r="M385" s="85"/>
      <c r="N385" s="85"/>
      <c r="O385" s="85"/>
      <c r="P385" s="166"/>
      <c r="Q385" s="29"/>
      <c r="R385" s="29"/>
      <c r="S385" s="29"/>
      <c r="T385" s="85"/>
      <c r="U385" s="85"/>
      <c r="V385" s="366"/>
      <c r="W385" s="29"/>
    </row>
    <row r="386" spans="2:23" x14ac:dyDescent="0.25">
      <c r="B386" s="85" t="s">
        <v>910</v>
      </c>
      <c r="C386" s="85"/>
      <c r="E386" s="85"/>
      <c r="F386" s="85"/>
      <c r="G386" s="85"/>
      <c r="H386" s="85"/>
      <c r="J386" s="85"/>
      <c r="K386" s="85"/>
      <c r="L386" s="29"/>
      <c r="M386" s="85"/>
      <c r="N386" s="85"/>
      <c r="O386" s="85"/>
      <c r="P386" s="166"/>
      <c r="Q386" s="29" t="s">
        <v>911</v>
      </c>
      <c r="R386" s="29"/>
      <c r="S386" s="29"/>
      <c r="T386" s="85"/>
      <c r="U386" s="85"/>
      <c r="V386" s="366"/>
      <c r="W386" s="29" t="s">
        <v>911</v>
      </c>
    </row>
    <row r="387" spans="2:23" x14ac:dyDescent="0.25">
      <c r="B387" s="85"/>
      <c r="C387" s="85"/>
      <c r="E387" s="85"/>
      <c r="F387" s="85"/>
      <c r="G387" s="85"/>
      <c r="H387" s="85"/>
      <c r="J387" s="85"/>
      <c r="K387" s="85"/>
      <c r="L387" s="29"/>
      <c r="M387" s="85"/>
      <c r="N387" s="85"/>
      <c r="O387" s="85"/>
      <c r="P387" s="29"/>
      <c r="Q387" s="85"/>
      <c r="R387" s="29"/>
      <c r="S387" s="29"/>
      <c r="T387" s="85"/>
      <c r="U387" s="85"/>
      <c r="V387" s="366"/>
      <c r="W387" s="85"/>
    </row>
    <row r="388" spans="2:23" x14ac:dyDescent="0.25"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367"/>
      <c r="W388" s="166"/>
    </row>
    <row r="389" spans="2:23" x14ac:dyDescent="0.25">
      <c r="B389" s="85" t="s">
        <v>912</v>
      </c>
      <c r="C389" s="85"/>
      <c r="E389" s="85"/>
      <c r="F389" s="85"/>
      <c r="G389" s="85"/>
      <c r="H389" s="85"/>
      <c r="J389" s="85"/>
      <c r="K389" s="85"/>
      <c r="L389" s="29"/>
      <c r="M389" s="85"/>
      <c r="N389" s="85"/>
      <c r="O389" s="85"/>
      <c r="P389" s="166"/>
      <c r="Q389" s="29" t="s">
        <v>913</v>
      </c>
      <c r="R389" s="29"/>
      <c r="S389" s="29"/>
      <c r="T389" s="85"/>
      <c r="U389" s="85"/>
      <c r="V389" s="366"/>
      <c r="W389" s="29" t="s">
        <v>913</v>
      </c>
    </row>
    <row r="390" spans="2:23" x14ac:dyDescent="0.25">
      <c r="B390" s="85"/>
      <c r="C390" s="85"/>
      <c r="E390" s="85"/>
      <c r="F390" s="85"/>
      <c r="G390" s="85"/>
      <c r="H390" s="85"/>
      <c r="J390" s="85"/>
      <c r="K390" s="85"/>
      <c r="L390" s="29"/>
      <c r="M390" s="85"/>
      <c r="N390" s="85"/>
      <c r="O390" s="85"/>
      <c r="P390" s="29"/>
      <c r="Q390" s="85"/>
      <c r="R390" s="29"/>
      <c r="S390" s="29"/>
      <c r="T390" s="85"/>
      <c r="U390" s="85"/>
      <c r="V390" s="366"/>
      <c r="W390" s="85"/>
    </row>
    <row r="391" spans="2:23" x14ac:dyDescent="0.25">
      <c r="B391" s="85"/>
      <c r="C391" s="85"/>
      <c r="E391" s="85"/>
      <c r="F391" s="85"/>
      <c r="G391" s="85"/>
      <c r="H391" s="85"/>
      <c r="J391" s="85"/>
      <c r="K391" s="85"/>
      <c r="L391" s="29"/>
      <c r="M391" s="85"/>
      <c r="N391" s="85"/>
      <c r="O391" s="85"/>
      <c r="P391" s="166"/>
      <c r="Q391" s="29"/>
      <c r="R391" s="29"/>
      <c r="S391" s="29"/>
      <c r="T391" s="85"/>
      <c r="U391" s="85"/>
      <c r="V391" s="366"/>
      <c r="W391" s="29"/>
    </row>
    <row r="392" spans="2:23" x14ac:dyDescent="0.25">
      <c r="B392" s="85" t="s">
        <v>914</v>
      </c>
      <c r="C392" s="85"/>
      <c r="E392" s="85"/>
      <c r="F392" s="85"/>
      <c r="G392" s="85"/>
      <c r="H392" s="85"/>
      <c r="J392" s="85"/>
      <c r="K392" s="85"/>
      <c r="L392" s="29"/>
      <c r="M392" s="85"/>
      <c r="N392" s="85"/>
      <c r="O392" s="85"/>
      <c r="P392" s="166"/>
      <c r="Q392" s="29" t="s">
        <v>915</v>
      </c>
      <c r="R392" s="29"/>
      <c r="S392" s="29"/>
      <c r="T392" s="85"/>
      <c r="U392" s="85"/>
      <c r="V392" s="366"/>
      <c r="W392" s="29" t="s">
        <v>915</v>
      </c>
    </row>
  </sheetData>
  <mergeCells count="628">
    <mergeCell ref="N7:V7"/>
    <mergeCell ref="A8:B10"/>
    <mergeCell ref="C8:C10"/>
    <mergeCell ref="D8:D10"/>
    <mergeCell ref="E8:E10"/>
    <mergeCell ref="F8:I8"/>
    <mergeCell ref="J8:J10"/>
    <mergeCell ref="K8:K10"/>
    <mergeCell ref="R9:R10"/>
    <mergeCell ref="S9:S10"/>
    <mergeCell ref="T9:T10"/>
    <mergeCell ref="U9:U10"/>
    <mergeCell ref="V9:V10"/>
    <mergeCell ref="L8:V8"/>
    <mergeCell ref="F9:F10"/>
    <mergeCell ref="G9:G10"/>
    <mergeCell ref="H9:I9"/>
    <mergeCell ref="L9:L10"/>
    <mergeCell ref="M9:M10"/>
    <mergeCell ref="N9:N10"/>
    <mergeCell ref="O9:O10"/>
    <mergeCell ref="P9:P10"/>
    <mergeCell ref="Q9:Q10"/>
    <mergeCell ref="K15:K20"/>
    <mergeCell ref="L15:L20"/>
    <mergeCell ref="K21:K26"/>
    <mergeCell ref="L21:L26"/>
    <mergeCell ref="M21:M26"/>
    <mergeCell ref="F23:F26"/>
    <mergeCell ref="G23:G26"/>
    <mergeCell ref="H23:H26"/>
    <mergeCell ref="I23:I26"/>
    <mergeCell ref="M15:M20"/>
    <mergeCell ref="F17:F20"/>
    <mergeCell ref="I29:I32"/>
    <mergeCell ref="B21:B26"/>
    <mergeCell ref="C21:C26"/>
    <mergeCell ref="D21:D26"/>
    <mergeCell ref="E21:E26"/>
    <mergeCell ref="J21:J26"/>
    <mergeCell ref="A15:A32"/>
    <mergeCell ref="B15:B20"/>
    <mergeCell ref="C15:C20"/>
    <mergeCell ref="D15:D20"/>
    <mergeCell ref="E15:E20"/>
    <mergeCell ref="J15:J20"/>
    <mergeCell ref="K37:K42"/>
    <mergeCell ref="L37:L42"/>
    <mergeCell ref="M37:M42"/>
    <mergeCell ref="F39:F42"/>
    <mergeCell ref="G39:G42"/>
    <mergeCell ref="H39:H42"/>
    <mergeCell ref="I39:I42"/>
    <mergeCell ref="A34:V34"/>
    <mergeCell ref="A37:A62"/>
    <mergeCell ref="B37:B42"/>
    <mergeCell ref="C37:C42"/>
    <mergeCell ref="D37:D42"/>
    <mergeCell ref="E37:E42"/>
    <mergeCell ref="J37:J42"/>
    <mergeCell ref="L43:L48"/>
    <mergeCell ref="M43:M48"/>
    <mergeCell ref="F45:F48"/>
    <mergeCell ref="G45:G48"/>
    <mergeCell ref="H45:H48"/>
    <mergeCell ref="I45:I48"/>
    <mergeCell ref="B43:B48"/>
    <mergeCell ref="C43:C48"/>
    <mergeCell ref="D43:D48"/>
    <mergeCell ref="E43:E48"/>
    <mergeCell ref="J43:J48"/>
    <mergeCell ref="K43:K48"/>
    <mergeCell ref="L55:L62"/>
    <mergeCell ref="M55:M62"/>
    <mergeCell ref="F59:F62"/>
    <mergeCell ref="G59:G62"/>
    <mergeCell ref="H59:H62"/>
    <mergeCell ref="I59:I62"/>
    <mergeCell ref="B55:B62"/>
    <mergeCell ref="C55:C62"/>
    <mergeCell ref="D55:D62"/>
    <mergeCell ref="E55:E62"/>
    <mergeCell ref="L49:L54"/>
    <mergeCell ref="M49:M54"/>
    <mergeCell ref="F51:F54"/>
    <mergeCell ref="G51:G54"/>
    <mergeCell ref="H51:H54"/>
    <mergeCell ref="I51:I54"/>
    <mergeCell ref="B49:B54"/>
    <mergeCell ref="C49:C54"/>
    <mergeCell ref="D49:D54"/>
    <mergeCell ref="E49:E54"/>
    <mergeCell ref="J49:J54"/>
    <mergeCell ref="K49:K54"/>
    <mergeCell ref="L64:L69"/>
    <mergeCell ref="M64:M69"/>
    <mergeCell ref="J70:J75"/>
    <mergeCell ref="K70:K75"/>
    <mergeCell ref="L70:L75"/>
    <mergeCell ref="M70:M75"/>
    <mergeCell ref="F72:F75"/>
    <mergeCell ref="G72:G75"/>
    <mergeCell ref="H72:H75"/>
    <mergeCell ref="I72:I75"/>
    <mergeCell ref="F66:F69"/>
    <mergeCell ref="G66:G69"/>
    <mergeCell ref="H66:H69"/>
    <mergeCell ref="I66:I69"/>
    <mergeCell ref="A78:A89"/>
    <mergeCell ref="B78:B83"/>
    <mergeCell ref="C78:C83"/>
    <mergeCell ref="D78:D83"/>
    <mergeCell ref="E78:E83"/>
    <mergeCell ref="J55:J62"/>
    <mergeCell ref="K55:K62"/>
    <mergeCell ref="A64:A75"/>
    <mergeCell ref="B64:B69"/>
    <mergeCell ref="C64:C69"/>
    <mergeCell ref="D64:D69"/>
    <mergeCell ref="E64:E69"/>
    <mergeCell ref="J64:J69"/>
    <mergeCell ref="K64:K69"/>
    <mergeCell ref="D70:D75"/>
    <mergeCell ref="E70:E75"/>
    <mergeCell ref="B70:B75"/>
    <mergeCell ref="C70:C75"/>
    <mergeCell ref="A91:A96"/>
    <mergeCell ref="B91:B96"/>
    <mergeCell ref="C91:C96"/>
    <mergeCell ref="D91:D96"/>
    <mergeCell ref="E91:E96"/>
    <mergeCell ref="J91:J96"/>
    <mergeCell ref="M78:M83"/>
    <mergeCell ref="H80:H83"/>
    <mergeCell ref="I80:I83"/>
    <mergeCell ref="B84:B89"/>
    <mergeCell ref="C84:C89"/>
    <mergeCell ref="D84:D89"/>
    <mergeCell ref="E84:E89"/>
    <mergeCell ref="J84:J89"/>
    <mergeCell ref="K84:K89"/>
    <mergeCell ref="L84:L89"/>
    <mergeCell ref="F86:F89"/>
    <mergeCell ref="G86:G89"/>
    <mergeCell ref="H86:H89"/>
    <mergeCell ref="I86:I89"/>
    <mergeCell ref="J78:J83"/>
    <mergeCell ref="K78:K83"/>
    <mergeCell ref="L78:L83"/>
    <mergeCell ref="M84:M89"/>
    <mergeCell ref="K91:K96"/>
    <mergeCell ref="L91:L96"/>
    <mergeCell ref="M91:M96"/>
    <mergeCell ref="F93:F96"/>
    <mergeCell ref="G93:G96"/>
    <mergeCell ref="H93:H96"/>
    <mergeCell ref="I93:I96"/>
    <mergeCell ref="M99:M104"/>
    <mergeCell ref="F101:F104"/>
    <mergeCell ref="G101:G104"/>
    <mergeCell ref="H101:H104"/>
    <mergeCell ref="I101:I104"/>
    <mergeCell ref="A121:V121"/>
    <mergeCell ref="B122:M122"/>
    <mergeCell ref="B105:B111"/>
    <mergeCell ref="C105:C111"/>
    <mergeCell ref="D105:D111"/>
    <mergeCell ref="A120:AV120"/>
    <mergeCell ref="K99:K104"/>
    <mergeCell ref="L99:L104"/>
    <mergeCell ref="K105:K111"/>
    <mergeCell ref="L105:L111"/>
    <mergeCell ref="M105:M111"/>
    <mergeCell ref="E105:E111"/>
    <mergeCell ref="J105:J111"/>
    <mergeCell ref="A99:A119"/>
    <mergeCell ref="B99:B104"/>
    <mergeCell ref="C99:C104"/>
    <mergeCell ref="D99:D104"/>
    <mergeCell ref="E99:E104"/>
    <mergeCell ref="J99:J104"/>
    <mergeCell ref="F107:F111"/>
    <mergeCell ref="G107:G111"/>
    <mergeCell ref="H107:H111"/>
    <mergeCell ref="I107:I111"/>
    <mergeCell ref="L145:L150"/>
    <mergeCell ref="M145:M150"/>
    <mergeCell ref="A123:E128"/>
    <mergeCell ref="L112:L119"/>
    <mergeCell ref="M112:M119"/>
    <mergeCell ref="F114:F119"/>
    <mergeCell ref="G114:G119"/>
    <mergeCell ref="H114:H119"/>
    <mergeCell ref="I114:I119"/>
    <mergeCell ref="B112:B119"/>
    <mergeCell ref="C112:C119"/>
    <mergeCell ref="D112:D119"/>
    <mergeCell ref="E112:E119"/>
    <mergeCell ref="J112:J119"/>
    <mergeCell ref="K112:K119"/>
    <mergeCell ref="E145:E150"/>
    <mergeCell ref="J145:J150"/>
    <mergeCell ref="A132:A164"/>
    <mergeCell ref="B132:B138"/>
    <mergeCell ref="C132:C138"/>
    <mergeCell ref="D132:D138"/>
    <mergeCell ref="E132:E138"/>
    <mergeCell ref="J132:J138"/>
    <mergeCell ref="K132:K138"/>
    <mergeCell ref="L132:L138"/>
    <mergeCell ref="M132:M138"/>
    <mergeCell ref="J139:J144"/>
    <mergeCell ref="K139:K144"/>
    <mergeCell ref="L139:L144"/>
    <mergeCell ref="M139:M144"/>
    <mergeCell ref="F141:F144"/>
    <mergeCell ref="G141:G144"/>
    <mergeCell ref="H141:H144"/>
    <mergeCell ref="I141:I144"/>
    <mergeCell ref="F135:F138"/>
    <mergeCell ref="G135:G138"/>
    <mergeCell ref="H135:H138"/>
    <mergeCell ref="I135:I138"/>
    <mergeCell ref="L151:L158"/>
    <mergeCell ref="M151:M158"/>
    <mergeCell ref="F155:F158"/>
    <mergeCell ref="G155:G158"/>
    <mergeCell ref="H155:H158"/>
    <mergeCell ref="I155:I158"/>
    <mergeCell ref="B151:B158"/>
    <mergeCell ref="C151:C158"/>
    <mergeCell ref="D151:D158"/>
    <mergeCell ref="E151:E158"/>
    <mergeCell ref="J151:J158"/>
    <mergeCell ref="K151:K158"/>
    <mergeCell ref="B159:B164"/>
    <mergeCell ref="C159:C164"/>
    <mergeCell ref="D159:D164"/>
    <mergeCell ref="E159:E164"/>
    <mergeCell ref="J159:J164"/>
    <mergeCell ref="K159:K164"/>
    <mergeCell ref="K145:K150"/>
    <mergeCell ref="B139:B144"/>
    <mergeCell ref="C139:C144"/>
    <mergeCell ref="D139:D144"/>
    <mergeCell ref="E139:E144"/>
    <mergeCell ref="F147:F150"/>
    <mergeCell ref="G147:G150"/>
    <mergeCell ref="H147:H150"/>
    <mergeCell ref="I147:I150"/>
    <mergeCell ref="B145:B150"/>
    <mergeCell ref="C145:C150"/>
    <mergeCell ref="D145:D150"/>
    <mergeCell ref="K166:K171"/>
    <mergeCell ref="L166:L171"/>
    <mergeCell ref="M166:M171"/>
    <mergeCell ref="F168:F171"/>
    <mergeCell ref="G168:G171"/>
    <mergeCell ref="H168:H171"/>
    <mergeCell ref="I168:I171"/>
    <mergeCell ref="L159:L164"/>
    <mergeCell ref="M159:M164"/>
    <mergeCell ref="F161:F164"/>
    <mergeCell ref="G161:G164"/>
    <mergeCell ref="H161:H164"/>
    <mergeCell ref="I161:I164"/>
    <mergeCell ref="C180:C186"/>
    <mergeCell ref="D180:D186"/>
    <mergeCell ref="E180:E186"/>
    <mergeCell ref="A166:A171"/>
    <mergeCell ref="B166:B171"/>
    <mergeCell ref="C166:C171"/>
    <mergeCell ref="D166:D171"/>
    <mergeCell ref="E166:E171"/>
    <mergeCell ref="J166:J171"/>
    <mergeCell ref="J180:J186"/>
    <mergeCell ref="K180:K186"/>
    <mergeCell ref="L180:L186"/>
    <mergeCell ref="M180:M186"/>
    <mergeCell ref="F183:F186"/>
    <mergeCell ref="G183:G186"/>
    <mergeCell ref="H183:H186"/>
    <mergeCell ref="I183:I186"/>
    <mergeCell ref="K174:K179"/>
    <mergeCell ref="L174:L179"/>
    <mergeCell ref="M174:M179"/>
    <mergeCell ref="F176:F179"/>
    <mergeCell ref="G176:G179"/>
    <mergeCell ref="H176:H179"/>
    <mergeCell ref="I176:I179"/>
    <mergeCell ref="J174:J179"/>
    <mergeCell ref="L187:L192"/>
    <mergeCell ref="M187:M192"/>
    <mergeCell ref="F189:F192"/>
    <mergeCell ref="G189:G192"/>
    <mergeCell ref="H189:H192"/>
    <mergeCell ref="I189:I192"/>
    <mergeCell ref="B187:B192"/>
    <mergeCell ref="C187:C192"/>
    <mergeCell ref="D187:D192"/>
    <mergeCell ref="E187:E192"/>
    <mergeCell ref="J187:J192"/>
    <mergeCell ref="K187:K192"/>
    <mergeCell ref="L193:L198"/>
    <mergeCell ref="M193:M198"/>
    <mergeCell ref="F195:F198"/>
    <mergeCell ref="G195:G198"/>
    <mergeCell ref="H195:H198"/>
    <mergeCell ref="I195:I198"/>
    <mergeCell ref="B193:B198"/>
    <mergeCell ref="C193:C198"/>
    <mergeCell ref="D193:D198"/>
    <mergeCell ref="E193:E198"/>
    <mergeCell ref="J193:J198"/>
    <mergeCell ref="K193:K198"/>
    <mergeCell ref="G202:G205"/>
    <mergeCell ref="H202:H205"/>
    <mergeCell ref="I202:I205"/>
    <mergeCell ref="B199:B205"/>
    <mergeCell ref="C199:C205"/>
    <mergeCell ref="D199:D205"/>
    <mergeCell ref="E199:E205"/>
    <mergeCell ref="J199:J205"/>
    <mergeCell ref="K199:K205"/>
    <mergeCell ref="A215:V215"/>
    <mergeCell ref="B216:M216"/>
    <mergeCell ref="A217:E222"/>
    <mergeCell ref="L206:L213"/>
    <mergeCell ref="M206:M213"/>
    <mergeCell ref="F210:F213"/>
    <mergeCell ref="G210:G213"/>
    <mergeCell ref="H210:H213"/>
    <mergeCell ref="I210:I213"/>
    <mergeCell ref="B206:B213"/>
    <mergeCell ref="C206:C213"/>
    <mergeCell ref="D206:D213"/>
    <mergeCell ref="E206:E213"/>
    <mergeCell ref="J206:J213"/>
    <mergeCell ref="K206:K213"/>
    <mergeCell ref="A174:A213"/>
    <mergeCell ref="B174:B179"/>
    <mergeCell ref="C174:C179"/>
    <mergeCell ref="D174:D179"/>
    <mergeCell ref="E174:E179"/>
    <mergeCell ref="B180:B186"/>
    <mergeCell ref="L199:L205"/>
    <mergeCell ref="M199:M205"/>
    <mergeCell ref="F202:F205"/>
    <mergeCell ref="J226:J231"/>
    <mergeCell ref="K226:K231"/>
    <mergeCell ref="L226:L231"/>
    <mergeCell ref="M226:M231"/>
    <mergeCell ref="J232:J237"/>
    <mergeCell ref="K232:K237"/>
    <mergeCell ref="L232:L237"/>
    <mergeCell ref="M232:M237"/>
    <mergeCell ref="F234:F237"/>
    <mergeCell ref="G234:G237"/>
    <mergeCell ref="H234:H237"/>
    <mergeCell ref="I234:I237"/>
    <mergeCell ref="F228:F231"/>
    <mergeCell ref="G228:G231"/>
    <mergeCell ref="H228:H231"/>
    <mergeCell ref="I228:I231"/>
    <mergeCell ref="L245:L250"/>
    <mergeCell ref="M245:M250"/>
    <mergeCell ref="J252:J257"/>
    <mergeCell ref="K252:K257"/>
    <mergeCell ref="L252:L257"/>
    <mergeCell ref="M252:M257"/>
    <mergeCell ref="F240:F243"/>
    <mergeCell ref="G240:G243"/>
    <mergeCell ref="H240:H243"/>
    <mergeCell ref="I240:I243"/>
    <mergeCell ref="J238:J243"/>
    <mergeCell ref="L238:L243"/>
    <mergeCell ref="M238:M243"/>
    <mergeCell ref="F254:F257"/>
    <mergeCell ref="G254:G257"/>
    <mergeCell ref="H254:H257"/>
    <mergeCell ref="I254:I257"/>
    <mergeCell ref="F247:F250"/>
    <mergeCell ref="G247:G250"/>
    <mergeCell ref="H247:H250"/>
    <mergeCell ref="I247:I250"/>
    <mergeCell ref="K238:K243"/>
    <mergeCell ref="J245:J250"/>
    <mergeCell ref="K245:K250"/>
    <mergeCell ref="B232:B237"/>
    <mergeCell ref="C232:C237"/>
    <mergeCell ref="D232:D237"/>
    <mergeCell ref="E232:E237"/>
    <mergeCell ref="A252:A319"/>
    <mergeCell ref="B252:B257"/>
    <mergeCell ref="C252:C257"/>
    <mergeCell ref="D252:D257"/>
    <mergeCell ref="E252:E257"/>
    <mergeCell ref="A245:A250"/>
    <mergeCell ref="B245:B250"/>
    <mergeCell ref="C245:C250"/>
    <mergeCell ref="D245:D250"/>
    <mergeCell ref="E245:E250"/>
    <mergeCell ref="B238:B243"/>
    <mergeCell ref="C238:C243"/>
    <mergeCell ref="D238:D243"/>
    <mergeCell ref="E238:E243"/>
    <mergeCell ref="A226:A243"/>
    <mergeCell ref="B226:B231"/>
    <mergeCell ref="C226:C231"/>
    <mergeCell ref="D226:D231"/>
    <mergeCell ref="E226:E231"/>
    <mergeCell ref="L258:L263"/>
    <mergeCell ref="M258:M263"/>
    <mergeCell ref="F260:F263"/>
    <mergeCell ref="G260:G263"/>
    <mergeCell ref="H260:H263"/>
    <mergeCell ref="I260:I263"/>
    <mergeCell ref="B258:B263"/>
    <mergeCell ref="C258:C263"/>
    <mergeCell ref="D258:D263"/>
    <mergeCell ref="E258:E263"/>
    <mergeCell ref="J258:J263"/>
    <mergeCell ref="K258:K263"/>
    <mergeCell ref="L264:L269"/>
    <mergeCell ref="M264:M269"/>
    <mergeCell ref="F266:F269"/>
    <mergeCell ref="G266:G269"/>
    <mergeCell ref="H266:H269"/>
    <mergeCell ref="I266:I269"/>
    <mergeCell ref="B264:B269"/>
    <mergeCell ref="C264:C269"/>
    <mergeCell ref="D264:D269"/>
    <mergeCell ref="E264:E269"/>
    <mergeCell ref="J264:J269"/>
    <mergeCell ref="K264:K269"/>
    <mergeCell ref="L270:L275"/>
    <mergeCell ref="M270:M275"/>
    <mergeCell ref="F272:F275"/>
    <mergeCell ref="G272:G275"/>
    <mergeCell ref="H272:H275"/>
    <mergeCell ref="I272:I275"/>
    <mergeCell ref="B270:B275"/>
    <mergeCell ref="C270:C275"/>
    <mergeCell ref="D270:D275"/>
    <mergeCell ref="E270:E275"/>
    <mergeCell ref="J270:J275"/>
    <mergeCell ref="K270:K275"/>
    <mergeCell ref="L276:L281"/>
    <mergeCell ref="M276:M281"/>
    <mergeCell ref="F278:F281"/>
    <mergeCell ref="G278:G281"/>
    <mergeCell ref="H278:H281"/>
    <mergeCell ref="I278:I281"/>
    <mergeCell ref="B276:B281"/>
    <mergeCell ref="C276:C281"/>
    <mergeCell ref="D276:D281"/>
    <mergeCell ref="E276:E281"/>
    <mergeCell ref="J276:J281"/>
    <mergeCell ref="K276:K281"/>
    <mergeCell ref="L282:L288"/>
    <mergeCell ref="M282:M288"/>
    <mergeCell ref="B282:B288"/>
    <mergeCell ref="C282:C288"/>
    <mergeCell ref="D282:D288"/>
    <mergeCell ref="E282:E288"/>
    <mergeCell ref="J282:J288"/>
    <mergeCell ref="K282:K288"/>
    <mergeCell ref="F286:F289"/>
    <mergeCell ref="G286:G289"/>
    <mergeCell ref="H286:H289"/>
    <mergeCell ref="I286:I289"/>
    <mergeCell ref="L289:L294"/>
    <mergeCell ref="M289:M294"/>
    <mergeCell ref="F291:F294"/>
    <mergeCell ref="G291:G294"/>
    <mergeCell ref="H291:H294"/>
    <mergeCell ref="I291:I294"/>
    <mergeCell ref="B289:B294"/>
    <mergeCell ref="C289:C294"/>
    <mergeCell ref="D289:D294"/>
    <mergeCell ref="E289:E294"/>
    <mergeCell ref="J289:J294"/>
    <mergeCell ref="K289:K294"/>
    <mergeCell ref="L295:L300"/>
    <mergeCell ref="M295:M300"/>
    <mergeCell ref="F297:F300"/>
    <mergeCell ref="G297:G300"/>
    <mergeCell ref="H297:H300"/>
    <mergeCell ref="I297:I300"/>
    <mergeCell ref="B295:B300"/>
    <mergeCell ref="C295:C300"/>
    <mergeCell ref="D295:D300"/>
    <mergeCell ref="E295:E300"/>
    <mergeCell ref="J295:J300"/>
    <mergeCell ref="K295:K300"/>
    <mergeCell ref="M301:M307"/>
    <mergeCell ref="F304:F307"/>
    <mergeCell ref="G304:G307"/>
    <mergeCell ref="H304:H307"/>
    <mergeCell ref="I304:I307"/>
    <mergeCell ref="B301:B307"/>
    <mergeCell ref="C301:C307"/>
    <mergeCell ref="D301:D307"/>
    <mergeCell ref="E301:E307"/>
    <mergeCell ref="J301:J307"/>
    <mergeCell ref="K301:K307"/>
    <mergeCell ref="A334:V334"/>
    <mergeCell ref="B335:M335"/>
    <mergeCell ref="A336:E341"/>
    <mergeCell ref="A321:V321"/>
    <mergeCell ref="B322:M322"/>
    <mergeCell ref="A323:E328"/>
    <mergeCell ref="B342:AV342"/>
    <mergeCell ref="L314:L319"/>
    <mergeCell ref="M314:M319"/>
    <mergeCell ref="F316:F319"/>
    <mergeCell ref="G316:G319"/>
    <mergeCell ref="H316:H319"/>
    <mergeCell ref="I316:I319"/>
    <mergeCell ref="B314:B319"/>
    <mergeCell ref="C314:C319"/>
    <mergeCell ref="D314:D319"/>
    <mergeCell ref="E314:E319"/>
    <mergeCell ref="J314:J319"/>
    <mergeCell ref="K314:K319"/>
    <mergeCell ref="A344:V344"/>
    <mergeCell ref="A346:V346"/>
    <mergeCell ref="A348:A353"/>
    <mergeCell ref="B348:B353"/>
    <mergeCell ref="C348:C353"/>
    <mergeCell ref="D348:D353"/>
    <mergeCell ref="E348:E353"/>
    <mergeCell ref="A343:AV343"/>
    <mergeCell ref="A345:AV345"/>
    <mergeCell ref="B347:AV347"/>
    <mergeCell ref="A354:AV354"/>
    <mergeCell ref="B363:AV363"/>
    <mergeCell ref="A364:AV364"/>
    <mergeCell ref="A366:AV366"/>
    <mergeCell ref="J348:J353"/>
    <mergeCell ref="K348:K353"/>
    <mergeCell ref="L348:L353"/>
    <mergeCell ref="M348:M353"/>
    <mergeCell ref="F350:F353"/>
    <mergeCell ref="G350:G353"/>
    <mergeCell ref="H350:H353"/>
    <mergeCell ref="I350:I353"/>
    <mergeCell ref="A376:E381"/>
    <mergeCell ref="A365:V365"/>
    <mergeCell ref="A367:V367"/>
    <mergeCell ref="B368:M368"/>
    <mergeCell ref="A369:E374"/>
    <mergeCell ref="B375:M375"/>
    <mergeCell ref="A355:V355"/>
    <mergeCell ref="B356:M356"/>
    <mergeCell ref="A357:E362"/>
    <mergeCell ref="A33:AV33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B27:B32"/>
    <mergeCell ref="C27:C32"/>
    <mergeCell ref="D27:D32"/>
    <mergeCell ref="E27:E32"/>
    <mergeCell ref="J27:J32"/>
    <mergeCell ref="K27:K32"/>
    <mergeCell ref="G17:G20"/>
    <mergeCell ref="H17:H20"/>
    <mergeCell ref="I17:I20"/>
    <mergeCell ref="L27:L32"/>
    <mergeCell ref="M27:M32"/>
    <mergeCell ref="F29:F32"/>
    <mergeCell ref="G29:G32"/>
    <mergeCell ref="H29:H32"/>
    <mergeCell ref="B129:AV129"/>
    <mergeCell ref="A165:AV165"/>
    <mergeCell ref="A172:AV172"/>
    <mergeCell ref="A173:AV173"/>
    <mergeCell ref="B224:AV224"/>
    <mergeCell ref="B223:AV223"/>
    <mergeCell ref="A214:AV214"/>
    <mergeCell ref="A36:AV36"/>
    <mergeCell ref="B5:AV5"/>
    <mergeCell ref="B6:AV6"/>
    <mergeCell ref="A63:AV63"/>
    <mergeCell ref="B76:AV76"/>
    <mergeCell ref="A77:AV77"/>
    <mergeCell ref="A90:AV90"/>
    <mergeCell ref="B97:AV97"/>
    <mergeCell ref="A98:AV98"/>
    <mergeCell ref="AV8:AV10"/>
    <mergeCell ref="AR9:AR10"/>
    <mergeCell ref="AS9:AS10"/>
    <mergeCell ref="AT9:AU9"/>
    <mergeCell ref="A12:AV12"/>
    <mergeCell ref="A13:AV13"/>
    <mergeCell ref="B35:AV35"/>
    <mergeCell ref="A14:AV14"/>
    <mergeCell ref="A225:AV225"/>
    <mergeCell ref="A244:AV244"/>
    <mergeCell ref="B251:AV251"/>
    <mergeCell ref="A320:AV320"/>
    <mergeCell ref="A331:AV331"/>
    <mergeCell ref="A333:AV333"/>
    <mergeCell ref="B329:AV330"/>
    <mergeCell ref="A329:A330"/>
    <mergeCell ref="B130:AV130"/>
    <mergeCell ref="A131:AV131"/>
    <mergeCell ref="A332:V332"/>
    <mergeCell ref="L308:L313"/>
    <mergeCell ref="M308:M313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01:L307"/>
  </mergeCells>
  <pageMargins left="0.23622047244094491" right="0.15748031496062992" top="0.23622047244094491" bottom="0.23622047244094491" header="0.31496062992125984" footer="0.31496062992125984"/>
  <pageSetup paperSize="9" scale="61" fitToHeight="17" orientation="landscape" r:id="rId1"/>
  <rowBreaks count="2" manualBreakCount="2">
    <brk id="34" max="47" man="1"/>
    <brk id="328" max="4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Z66"/>
  <sheetViews>
    <sheetView topLeftCell="E1" zoomScaleNormal="100" zoomScaleSheetLayoutView="80" zoomScalePageLayoutView="70" workbookViewId="0">
      <pane ySplit="9" topLeftCell="A10" activePane="bottomLeft" state="frozen"/>
      <selection activeCell="E1" sqref="E1"/>
      <selection pane="bottomLeft" activeCell="E5" sqref="A5:XFD5"/>
    </sheetView>
  </sheetViews>
  <sheetFormatPr defaultColWidth="9.140625" defaultRowHeight="15.75" x14ac:dyDescent="0.25"/>
  <cols>
    <col min="1" max="4" width="0" style="85" hidden="1" customWidth="1"/>
    <col min="5" max="5" width="7" style="85" customWidth="1"/>
    <col min="6" max="6" width="7.5703125" style="85" customWidth="1"/>
    <col min="7" max="7" width="50.7109375" style="85" customWidth="1"/>
    <col min="8" max="9" width="16.85546875" style="85" hidden="1" customWidth="1"/>
    <col min="10" max="10" width="15.7109375" style="85" hidden="1" customWidth="1"/>
    <col min="11" max="11" width="16.7109375" style="85" hidden="1" customWidth="1"/>
    <col min="12" max="12" width="15.7109375" style="85" customWidth="1"/>
    <col min="13" max="13" width="18.5703125" style="85" hidden="1" customWidth="1"/>
    <col min="14" max="14" width="16.28515625" style="85" hidden="1" customWidth="1"/>
    <col min="15" max="15" width="16" style="85" hidden="1" customWidth="1"/>
    <col min="16" max="16" width="9.140625" style="85" hidden="1" customWidth="1"/>
    <col min="17" max="17" width="14.7109375" style="246" customWidth="1"/>
    <col min="18" max="18" width="8.7109375" style="85" hidden="1" customWidth="1"/>
    <col min="19" max="19" width="14.7109375" style="85" hidden="1" customWidth="1"/>
    <col min="20" max="20" width="8.7109375" style="85" customWidth="1"/>
    <col min="21" max="21" width="14.7109375" style="85" customWidth="1"/>
    <col min="22" max="22" width="8.7109375" style="85" hidden="1" customWidth="1"/>
    <col min="23" max="23" width="14.7109375" style="85" hidden="1" customWidth="1"/>
    <col min="24" max="24" width="8.7109375" style="85" hidden="1" customWidth="1"/>
    <col min="25" max="25" width="14.7109375" style="85" hidden="1" customWidth="1"/>
    <col min="26" max="26" width="17.28515625" style="85" customWidth="1"/>
    <col min="27" max="16384" width="9.140625" style="85"/>
  </cols>
  <sheetData>
    <row r="1" spans="1:26" x14ac:dyDescent="0.25">
      <c r="Z1" s="390" t="s">
        <v>904</v>
      </c>
    </row>
    <row r="2" spans="1:26" x14ac:dyDescent="0.25">
      <c r="Z2" s="390" t="s">
        <v>905</v>
      </c>
    </row>
    <row r="3" spans="1:26" x14ac:dyDescent="0.25">
      <c r="Z3" s="225" t="s">
        <v>995</v>
      </c>
    </row>
    <row r="4" spans="1:26" x14ac:dyDescent="0.25">
      <c r="Z4" s="225" t="s">
        <v>906</v>
      </c>
    </row>
    <row r="5" spans="1:26" x14ac:dyDescent="0.25">
      <c r="Z5" s="225"/>
    </row>
    <row r="6" spans="1:26" ht="52.5" customHeight="1" x14ac:dyDescent="0.25">
      <c r="A6" s="29"/>
      <c r="B6" s="29"/>
      <c r="C6" s="29"/>
      <c r="D6" s="29"/>
      <c r="E6" s="752" t="s">
        <v>1059</v>
      </c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</row>
    <row r="7" spans="1:26" ht="37.5" customHeight="1" x14ac:dyDescent="0.25">
      <c r="A7" s="29"/>
      <c r="B7" s="29"/>
      <c r="C7" s="29"/>
      <c r="D7" s="29"/>
      <c r="E7" s="685" t="s">
        <v>354</v>
      </c>
      <c r="F7" s="673" t="s">
        <v>868</v>
      </c>
      <c r="G7" s="676" t="s">
        <v>4</v>
      </c>
      <c r="H7" s="684" t="s">
        <v>867</v>
      </c>
      <c r="I7" s="684" t="s">
        <v>866</v>
      </c>
      <c r="J7" s="684" t="s">
        <v>865</v>
      </c>
      <c r="K7" s="684" t="s">
        <v>9</v>
      </c>
      <c r="L7" s="684" t="s">
        <v>10</v>
      </c>
      <c r="M7" s="688" t="s">
        <v>148</v>
      </c>
      <c r="N7" s="688" t="s">
        <v>149</v>
      </c>
      <c r="O7" s="688" t="s">
        <v>0</v>
      </c>
      <c r="P7" s="681" t="s">
        <v>1030</v>
      </c>
      <c r="Q7" s="681"/>
      <c r="R7" s="681"/>
      <c r="S7" s="681"/>
      <c r="T7" s="681"/>
      <c r="U7" s="681"/>
      <c r="V7" s="681"/>
      <c r="W7" s="681"/>
      <c r="X7" s="681"/>
      <c r="Y7" s="681"/>
      <c r="Z7" s="682" t="s">
        <v>887</v>
      </c>
    </row>
    <row r="8" spans="1:26" ht="18" customHeight="1" x14ac:dyDescent="0.25">
      <c r="A8" s="29"/>
      <c r="B8" s="29"/>
      <c r="C8" s="29"/>
      <c r="D8" s="29"/>
      <c r="E8" s="757"/>
      <c r="F8" s="754"/>
      <c r="G8" s="677"/>
      <c r="H8" s="684"/>
      <c r="I8" s="684"/>
      <c r="J8" s="684"/>
      <c r="K8" s="676"/>
      <c r="L8" s="676"/>
      <c r="M8" s="688"/>
      <c r="N8" s="688"/>
      <c r="O8" s="688"/>
      <c r="P8" s="681" t="s">
        <v>939</v>
      </c>
      <c r="Q8" s="681"/>
      <c r="R8" s="681" t="s">
        <v>940</v>
      </c>
      <c r="S8" s="681"/>
      <c r="T8" s="681" t="s">
        <v>941</v>
      </c>
      <c r="U8" s="681"/>
      <c r="V8" s="681" t="s">
        <v>942</v>
      </c>
      <c r="W8" s="681"/>
      <c r="X8" s="683" t="s">
        <v>943</v>
      </c>
      <c r="Y8" s="683"/>
      <c r="Z8" s="682"/>
    </row>
    <row r="9" spans="1:26" ht="27.75" customHeight="1" x14ac:dyDescent="0.25">
      <c r="A9" s="29"/>
      <c r="B9" s="29"/>
      <c r="C9" s="29"/>
      <c r="D9" s="29"/>
      <c r="E9" s="758"/>
      <c r="F9" s="755"/>
      <c r="G9" s="756"/>
      <c r="H9" s="206"/>
      <c r="I9" s="206"/>
      <c r="J9" s="206"/>
      <c r="K9" s="291"/>
      <c r="L9" s="291"/>
      <c r="M9" s="44"/>
      <c r="N9" s="44"/>
      <c r="O9" s="44"/>
      <c r="P9" s="215" t="s">
        <v>944</v>
      </c>
      <c r="Q9" s="215" t="s">
        <v>890</v>
      </c>
      <c r="R9" s="215" t="s">
        <v>891</v>
      </c>
      <c r="S9" s="215" t="s">
        <v>892</v>
      </c>
      <c r="T9" s="215" t="s">
        <v>891</v>
      </c>
      <c r="U9" s="215" t="s">
        <v>892</v>
      </c>
      <c r="V9" s="215" t="s">
        <v>891</v>
      </c>
      <c r="W9" s="215" t="s">
        <v>892</v>
      </c>
      <c r="X9" s="216" t="s">
        <v>891</v>
      </c>
      <c r="Y9" s="216" t="s">
        <v>892</v>
      </c>
      <c r="Z9" s="682"/>
    </row>
    <row r="10" spans="1:26" ht="16.149999999999999" customHeight="1" x14ac:dyDescent="0.25">
      <c r="A10" s="29"/>
      <c r="B10" s="29"/>
      <c r="C10" s="29"/>
      <c r="D10" s="29"/>
      <c r="E10" s="145">
        <v>1</v>
      </c>
      <c r="F10" s="151">
        <v>2</v>
      </c>
      <c r="G10" s="44">
        <v>3</v>
      </c>
      <c r="H10" s="44">
        <v>4</v>
      </c>
      <c r="I10" s="44">
        <v>5</v>
      </c>
      <c r="J10" s="44">
        <v>6</v>
      </c>
      <c r="K10" s="44">
        <v>7</v>
      </c>
      <c r="L10" s="44">
        <v>4</v>
      </c>
      <c r="M10" s="44">
        <v>9</v>
      </c>
      <c r="N10" s="44">
        <v>10</v>
      </c>
      <c r="O10" s="44">
        <v>11</v>
      </c>
      <c r="P10" s="215">
        <v>5</v>
      </c>
      <c r="Q10" s="215">
        <v>5</v>
      </c>
      <c r="R10" s="215">
        <v>6</v>
      </c>
      <c r="S10" s="215">
        <v>7</v>
      </c>
      <c r="T10" s="215">
        <v>6</v>
      </c>
      <c r="U10" s="215">
        <v>7</v>
      </c>
      <c r="V10" s="215">
        <v>6</v>
      </c>
      <c r="W10" s="215">
        <v>7</v>
      </c>
      <c r="X10" s="216">
        <v>6</v>
      </c>
      <c r="Y10" s="216">
        <v>7</v>
      </c>
      <c r="Z10" s="682"/>
    </row>
    <row r="11" spans="1:26" ht="16.149999999999999" customHeight="1" x14ac:dyDescent="0.25">
      <c r="A11" s="29"/>
      <c r="B11" s="29"/>
      <c r="C11" s="29"/>
      <c r="D11" s="29"/>
      <c r="E11" s="244">
        <v>2</v>
      </c>
      <c r="F11" s="749" t="s">
        <v>11</v>
      </c>
      <c r="G11" s="750"/>
      <c r="H11" s="750"/>
      <c r="I11" s="750"/>
      <c r="J11" s="750"/>
      <c r="K11" s="750"/>
      <c r="L11" s="750"/>
      <c r="M11" s="750"/>
      <c r="N11" s="750"/>
      <c r="O11" s="751"/>
      <c r="P11" s="219"/>
      <c r="Q11" s="247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6" ht="15.75" customHeight="1" x14ac:dyDescent="0.25">
      <c r="A12" s="29"/>
      <c r="B12" s="29"/>
      <c r="C12" s="29"/>
      <c r="D12" s="29"/>
      <c r="E12" s="145">
        <v>3</v>
      </c>
      <c r="F12" s="150" t="s">
        <v>860</v>
      </c>
      <c r="G12" s="207" t="s">
        <v>859</v>
      </c>
      <c r="H12" s="84">
        <f t="shared" ref="H12:W25" si="0">H27+H42</f>
        <v>78648.731</v>
      </c>
      <c r="I12" s="84">
        <f t="shared" si="0"/>
        <v>123611.53000000001</v>
      </c>
      <c r="J12" s="84">
        <f t="shared" si="0"/>
        <v>105689.92488999999</v>
      </c>
      <c r="K12" s="84">
        <f t="shared" si="0"/>
        <v>292842.21000000002</v>
      </c>
      <c r="L12" s="84">
        <f t="shared" si="0"/>
        <v>281250.09524999995</v>
      </c>
      <c r="M12" s="84">
        <f t="shared" ref="M12:U12" si="1">M27+M42</f>
        <v>143503.19500000001</v>
      </c>
      <c r="N12" s="84">
        <f t="shared" si="1"/>
        <v>143503.19500000001</v>
      </c>
      <c r="O12" s="84">
        <f t="shared" si="1"/>
        <v>1169048.88114</v>
      </c>
      <c r="P12" s="84">
        <f t="shared" si="1"/>
        <v>0</v>
      </c>
      <c r="Q12" s="84">
        <f t="shared" si="1"/>
        <v>113802.96172499999</v>
      </c>
      <c r="R12" s="84">
        <f t="shared" si="1"/>
        <v>0</v>
      </c>
      <c r="S12" s="84">
        <f t="shared" si="1"/>
        <v>69532.001469999988</v>
      </c>
      <c r="T12" s="84">
        <f t="shared" si="1"/>
        <v>0</v>
      </c>
      <c r="U12" s="84">
        <f t="shared" si="1"/>
        <v>44527.983534999999</v>
      </c>
      <c r="V12" s="217"/>
      <c r="W12" s="217"/>
      <c r="X12" s="217"/>
      <c r="Y12" s="84">
        <f t="shared" ref="Y12" si="2">Y27+Y42</f>
        <v>0</v>
      </c>
      <c r="Z12" s="217"/>
    </row>
    <row r="13" spans="1:26" x14ac:dyDescent="0.25">
      <c r="A13" s="29"/>
      <c r="B13" s="29"/>
      <c r="C13" s="29"/>
      <c r="D13" s="29"/>
      <c r="E13" s="145">
        <v>4</v>
      </c>
      <c r="F13" s="149" t="s">
        <v>346</v>
      </c>
      <c r="G13" s="207" t="s">
        <v>858</v>
      </c>
      <c r="H13" s="84">
        <f t="shared" si="0"/>
        <v>0</v>
      </c>
      <c r="I13" s="84">
        <f t="shared" si="0"/>
        <v>0</v>
      </c>
      <c r="J13" s="84">
        <f t="shared" si="0"/>
        <v>0</v>
      </c>
      <c r="K13" s="84">
        <f t="shared" si="0"/>
        <v>0</v>
      </c>
      <c r="L13" s="84">
        <f t="shared" si="0"/>
        <v>0</v>
      </c>
      <c r="M13" s="84">
        <f t="shared" ref="M13:Y13" si="3">M28+M43</f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  <c r="Y13" s="84">
        <f t="shared" si="3"/>
        <v>0</v>
      </c>
      <c r="Z13" s="217"/>
    </row>
    <row r="14" spans="1:26" x14ac:dyDescent="0.25">
      <c r="A14" s="29"/>
      <c r="B14" s="29"/>
      <c r="C14" s="29"/>
      <c r="D14" s="29"/>
      <c r="E14" s="145">
        <v>5</v>
      </c>
      <c r="F14" s="149" t="s">
        <v>342</v>
      </c>
      <c r="G14" s="207" t="s">
        <v>3</v>
      </c>
      <c r="H14" s="84">
        <f t="shared" si="0"/>
        <v>36205.610999999997</v>
      </c>
      <c r="I14" s="84">
        <f t="shared" si="0"/>
        <v>88280.37000000001</v>
      </c>
      <c r="J14" s="84">
        <f t="shared" si="0"/>
        <v>49925.634890000001</v>
      </c>
      <c r="K14" s="9">
        <f t="shared" si="0"/>
        <v>145432.95000000001</v>
      </c>
      <c r="L14" s="84">
        <f t="shared" si="0"/>
        <v>100374.78525</v>
      </c>
      <c r="M14" s="84">
        <f t="shared" ref="M14:U14" si="4">M29+M44</f>
        <v>8001.4750000000004</v>
      </c>
      <c r="N14" s="84">
        <f t="shared" si="4"/>
        <v>8001.4750000000004</v>
      </c>
      <c r="O14" s="84">
        <f t="shared" si="4"/>
        <v>436222.30114</v>
      </c>
      <c r="P14" s="84">
        <f t="shared" si="4"/>
        <v>0</v>
      </c>
      <c r="Q14" s="84">
        <f t="shared" si="4"/>
        <v>60224.428574999991</v>
      </c>
      <c r="R14" s="84">
        <f t="shared" si="4"/>
        <v>0</v>
      </c>
      <c r="S14" s="84">
        <f t="shared" si="4"/>
        <v>30112.4355</v>
      </c>
      <c r="T14" s="84">
        <f t="shared" si="4"/>
        <v>0</v>
      </c>
      <c r="U14" s="84">
        <f t="shared" si="4"/>
        <v>30112.435575</v>
      </c>
      <c r="V14" s="217"/>
      <c r="W14" s="217"/>
      <c r="X14" s="217"/>
      <c r="Y14" s="84">
        <f t="shared" ref="Y14" si="5">Y29+Y44</f>
        <v>0</v>
      </c>
      <c r="Z14" s="217"/>
    </row>
    <row r="15" spans="1:26" ht="31.5" x14ac:dyDescent="0.25">
      <c r="A15" s="29"/>
      <c r="B15" s="29"/>
      <c r="C15" s="29"/>
      <c r="D15" s="29"/>
      <c r="E15" s="145">
        <v>6</v>
      </c>
      <c r="F15" s="149" t="s">
        <v>338</v>
      </c>
      <c r="G15" s="207" t="s">
        <v>857</v>
      </c>
      <c r="H15" s="84">
        <f t="shared" si="0"/>
        <v>42443.12</v>
      </c>
      <c r="I15" s="84">
        <f t="shared" si="0"/>
        <v>35331.160000000003</v>
      </c>
      <c r="J15" s="84">
        <f t="shared" si="0"/>
        <v>55764.29</v>
      </c>
      <c r="K15" s="84">
        <f t="shared" si="0"/>
        <v>147409.26</v>
      </c>
      <c r="L15" s="84">
        <f t="shared" si="0"/>
        <v>180875.31</v>
      </c>
      <c r="M15" s="84">
        <f t="shared" si="0"/>
        <v>135501.72</v>
      </c>
      <c r="N15" s="84">
        <f t="shared" si="0"/>
        <v>135501.72</v>
      </c>
      <c r="O15" s="84">
        <f t="shared" si="0"/>
        <v>732826.58</v>
      </c>
      <c r="P15" s="84">
        <f t="shared" si="0"/>
        <v>0</v>
      </c>
      <c r="Q15" s="84">
        <f t="shared" si="0"/>
        <v>53578.533149999996</v>
      </c>
      <c r="R15" s="84">
        <f t="shared" si="0"/>
        <v>0</v>
      </c>
      <c r="S15" s="84">
        <f t="shared" si="0"/>
        <v>39419.565969999996</v>
      </c>
      <c r="T15" s="84">
        <f t="shared" si="0"/>
        <v>0</v>
      </c>
      <c r="U15" s="84">
        <f t="shared" si="0"/>
        <v>14415.54796</v>
      </c>
      <c r="V15" s="84">
        <f t="shared" si="0"/>
        <v>0</v>
      </c>
      <c r="W15" s="84">
        <f t="shared" si="0"/>
        <v>0</v>
      </c>
      <c r="X15" s="84">
        <f t="shared" ref="X15:Y15" si="6">X30+X45</f>
        <v>0</v>
      </c>
      <c r="Y15" s="84">
        <f t="shared" si="6"/>
        <v>0</v>
      </c>
      <c r="Z15" s="217"/>
    </row>
    <row r="16" spans="1:26" x14ac:dyDescent="0.25">
      <c r="A16" s="29"/>
      <c r="B16" s="29"/>
      <c r="C16" s="29"/>
      <c r="D16" s="29"/>
      <c r="E16" s="145">
        <v>7</v>
      </c>
      <c r="F16" s="149" t="s">
        <v>856</v>
      </c>
      <c r="G16" s="207" t="s">
        <v>855</v>
      </c>
      <c r="H16" s="84">
        <f t="shared" si="0"/>
        <v>1650.1</v>
      </c>
      <c r="I16" s="84">
        <f t="shared" si="0"/>
        <v>493227.64</v>
      </c>
      <c r="J16" s="84">
        <f t="shared" si="0"/>
        <v>0</v>
      </c>
      <c r="K16" s="84">
        <f t="shared" si="0"/>
        <v>0</v>
      </c>
      <c r="L16" s="84">
        <f t="shared" si="0"/>
        <v>4959</v>
      </c>
      <c r="M16" s="84">
        <f t="shared" si="0"/>
        <v>0</v>
      </c>
      <c r="N16" s="84">
        <f t="shared" si="0"/>
        <v>0</v>
      </c>
      <c r="O16" s="84">
        <f t="shared" si="0"/>
        <v>499836.74</v>
      </c>
      <c r="P16" s="84">
        <f t="shared" si="0"/>
        <v>0</v>
      </c>
      <c r="Q16" s="84">
        <f t="shared" si="0"/>
        <v>0</v>
      </c>
      <c r="R16" s="84">
        <f t="shared" si="0"/>
        <v>0</v>
      </c>
      <c r="S16" s="84">
        <f t="shared" si="0"/>
        <v>0</v>
      </c>
      <c r="T16" s="84">
        <f t="shared" si="0"/>
        <v>0</v>
      </c>
      <c r="U16" s="84">
        <f t="shared" si="0"/>
        <v>0</v>
      </c>
      <c r="V16" s="217"/>
      <c r="W16" s="217"/>
      <c r="X16" s="217"/>
      <c r="Y16" s="84">
        <f t="shared" ref="Y16" si="7">Y31+Y46</f>
        <v>0</v>
      </c>
      <c r="Z16" s="217"/>
    </row>
    <row r="17" spans="1:26" x14ac:dyDescent="0.25">
      <c r="A17" s="29"/>
      <c r="B17" s="29"/>
      <c r="C17" s="29"/>
      <c r="D17" s="29"/>
      <c r="E17" s="145">
        <v>8</v>
      </c>
      <c r="F17" s="144" t="s">
        <v>335</v>
      </c>
      <c r="G17" s="46" t="s">
        <v>334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217"/>
      <c r="Q17" s="248">
        <f t="shared" ref="Q17:Q24" si="8">Y17</f>
        <v>0</v>
      </c>
      <c r="R17" s="248">
        <f t="shared" ref="R17:R24" si="9">Z17</f>
        <v>0</v>
      </c>
      <c r="S17" s="248">
        <f t="shared" ref="S17:S24" si="10">AA17</f>
        <v>0</v>
      </c>
      <c r="T17" s="248">
        <f t="shared" ref="T17:T24" si="11">AB17</f>
        <v>0</v>
      </c>
      <c r="U17" s="248">
        <f t="shared" ref="U17:U24" si="12">AC17</f>
        <v>0</v>
      </c>
      <c r="V17" s="217"/>
      <c r="W17" s="217"/>
      <c r="X17" s="217"/>
      <c r="Y17" s="9">
        <f t="shared" ref="Y17" si="13">Y32+Y47</f>
        <v>0</v>
      </c>
      <c r="Z17" s="217"/>
    </row>
    <row r="18" spans="1:26" x14ac:dyDescent="0.25">
      <c r="A18" s="29"/>
      <c r="B18" s="29"/>
      <c r="C18" s="29"/>
      <c r="D18" s="29"/>
      <c r="E18" s="145">
        <v>9</v>
      </c>
      <c r="F18" s="144" t="s">
        <v>333</v>
      </c>
      <c r="G18" s="46" t="s">
        <v>332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217"/>
      <c r="Q18" s="248">
        <f t="shared" si="8"/>
        <v>0</v>
      </c>
      <c r="R18" s="248">
        <f t="shared" si="9"/>
        <v>0</v>
      </c>
      <c r="S18" s="248">
        <f t="shared" si="10"/>
        <v>0</v>
      </c>
      <c r="T18" s="248">
        <f t="shared" si="11"/>
        <v>0</v>
      </c>
      <c r="U18" s="248">
        <f t="shared" si="12"/>
        <v>0</v>
      </c>
      <c r="V18" s="217"/>
      <c r="W18" s="217"/>
      <c r="X18" s="217"/>
      <c r="Y18" s="9">
        <f t="shared" ref="Y18" si="14">Y33+Y48</f>
        <v>0</v>
      </c>
      <c r="Z18" s="217"/>
    </row>
    <row r="19" spans="1:26" x14ac:dyDescent="0.25">
      <c r="A19" s="29"/>
      <c r="B19" s="29"/>
      <c r="C19" s="29"/>
      <c r="D19" s="29"/>
      <c r="E19" s="145">
        <v>10</v>
      </c>
      <c r="F19" s="144" t="s">
        <v>331</v>
      </c>
      <c r="G19" s="46" t="s">
        <v>329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217"/>
      <c r="Q19" s="248">
        <f t="shared" si="8"/>
        <v>0</v>
      </c>
      <c r="R19" s="248">
        <f t="shared" si="9"/>
        <v>0</v>
      </c>
      <c r="S19" s="248">
        <f t="shared" si="10"/>
        <v>0</v>
      </c>
      <c r="T19" s="248">
        <f t="shared" si="11"/>
        <v>0</v>
      </c>
      <c r="U19" s="248">
        <f t="shared" si="12"/>
        <v>0</v>
      </c>
      <c r="V19" s="217"/>
      <c r="W19" s="217"/>
      <c r="X19" s="217"/>
      <c r="Y19" s="9">
        <f t="shared" ref="Y19" si="15">Y34+Y49</f>
        <v>0</v>
      </c>
      <c r="Z19" s="217"/>
    </row>
    <row r="20" spans="1:26" x14ac:dyDescent="0.25">
      <c r="A20" s="29"/>
      <c r="B20" s="29"/>
      <c r="C20" s="29"/>
      <c r="D20" s="29"/>
      <c r="E20" s="145">
        <v>11</v>
      </c>
      <c r="F20" s="144" t="s">
        <v>330</v>
      </c>
      <c r="G20" s="46" t="s">
        <v>854</v>
      </c>
      <c r="H20" s="9">
        <f t="shared" si="0"/>
        <v>0</v>
      </c>
      <c r="I20" s="9">
        <f t="shared" si="0"/>
        <v>0</v>
      </c>
      <c r="J20" s="9">
        <f t="shared" si="0"/>
        <v>0</v>
      </c>
      <c r="K20" s="9">
        <f t="shared" si="0"/>
        <v>0</v>
      </c>
      <c r="L20" s="9">
        <f t="shared" si="0"/>
        <v>0</v>
      </c>
      <c r="M20" s="9">
        <f t="shared" si="0"/>
        <v>0</v>
      </c>
      <c r="N20" s="9">
        <f t="shared" si="0"/>
        <v>0</v>
      </c>
      <c r="O20" s="9">
        <f t="shared" si="0"/>
        <v>0</v>
      </c>
      <c r="P20" s="217"/>
      <c r="Q20" s="248">
        <f t="shared" si="8"/>
        <v>0</v>
      </c>
      <c r="R20" s="248">
        <f t="shared" si="9"/>
        <v>0</v>
      </c>
      <c r="S20" s="248">
        <f t="shared" si="10"/>
        <v>0</v>
      </c>
      <c r="T20" s="248">
        <f t="shared" si="11"/>
        <v>0</v>
      </c>
      <c r="U20" s="248">
        <f t="shared" si="12"/>
        <v>0</v>
      </c>
      <c r="V20" s="217"/>
      <c r="W20" s="217"/>
      <c r="X20" s="217"/>
      <c r="Y20" s="9">
        <f t="shared" ref="Y20" si="16">Y35+Y50</f>
        <v>0</v>
      </c>
      <c r="Z20" s="217"/>
    </row>
    <row r="21" spans="1:26" x14ac:dyDescent="0.25">
      <c r="A21" s="29"/>
      <c r="B21" s="29"/>
      <c r="C21" s="29"/>
      <c r="D21" s="29"/>
      <c r="E21" s="145">
        <v>12</v>
      </c>
      <c r="F21" s="144" t="s">
        <v>328</v>
      </c>
      <c r="G21" s="46" t="s">
        <v>853</v>
      </c>
      <c r="H21" s="9">
        <f t="shared" si="0"/>
        <v>1650.1</v>
      </c>
      <c r="I21" s="9">
        <f t="shared" si="0"/>
        <v>493227.64</v>
      </c>
      <c r="J21" s="9">
        <f t="shared" si="0"/>
        <v>0</v>
      </c>
      <c r="K21" s="9">
        <f t="shared" si="0"/>
        <v>0</v>
      </c>
      <c r="L21" s="9">
        <f t="shared" si="0"/>
        <v>4959</v>
      </c>
      <c r="M21" s="9">
        <f t="shared" si="0"/>
        <v>0</v>
      </c>
      <c r="N21" s="9">
        <f t="shared" si="0"/>
        <v>0</v>
      </c>
      <c r="O21" s="9">
        <f t="shared" si="0"/>
        <v>499836.74</v>
      </c>
      <c r="P21" s="217"/>
      <c r="Q21" s="248">
        <f t="shared" si="8"/>
        <v>0</v>
      </c>
      <c r="R21" s="248">
        <f t="shared" si="9"/>
        <v>0</v>
      </c>
      <c r="S21" s="248">
        <f t="shared" si="10"/>
        <v>0</v>
      </c>
      <c r="T21" s="248">
        <f t="shared" si="11"/>
        <v>0</v>
      </c>
      <c r="U21" s="248">
        <f t="shared" si="12"/>
        <v>0</v>
      </c>
      <c r="V21" s="217"/>
      <c r="W21" s="217"/>
      <c r="X21" s="217"/>
      <c r="Y21" s="9">
        <f t="shared" ref="Y21" si="17">Y36+Y51</f>
        <v>0</v>
      </c>
      <c r="Z21" s="217"/>
    </row>
    <row r="22" spans="1:26" x14ac:dyDescent="0.25">
      <c r="A22" s="29"/>
      <c r="B22" s="29"/>
      <c r="C22" s="29"/>
      <c r="D22" s="29"/>
      <c r="E22" s="145">
        <v>13</v>
      </c>
      <c r="F22" s="144" t="s">
        <v>327</v>
      </c>
      <c r="G22" s="46" t="s">
        <v>852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217"/>
      <c r="Q22" s="248">
        <f t="shared" si="8"/>
        <v>0</v>
      </c>
      <c r="R22" s="248">
        <f t="shared" si="9"/>
        <v>0</v>
      </c>
      <c r="S22" s="248">
        <f t="shared" si="10"/>
        <v>0</v>
      </c>
      <c r="T22" s="248">
        <f t="shared" si="11"/>
        <v>0</v>
      </c>
      <c r="U22" s="248">
        <f t="shared" si="12"/>
        <v>0</v>
      </c>
      <c r="V22" s="217"/>
      <c r="W22" s="217"/>
      <c r="X22" s="217"/>
      <c r="Y22" s="9">
        <f t="shared" ref="Y22" si="18">Y37+Y52</f>
        <v>0</v>
      </c>
      <c r="Z22" s="217"/>
    </row>
    <row r="23" spans="1:26" x14ac:dyDescent="0.25">
      <c r="A23" s="29"/>
      <c r="B23" s="29"/>
      <c r="C23" s="29"/>
      <c r="D23" s="29"/>
      <c r="E23" s="145">
        <v>14</v>
      </c>
      <c r="F23" s="144" t="s">
        <v>325</v>
      </c>
      <c r="G23" s="46" t="s">
        <v>326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217"/>
      <c r="Q23" s="248">
        <f t="shared" si="8"/>
        <v>0</v>
      </c>
      <c r="R23" s="248">
        <f t="shared" si="9"/>
        <v>0</v>
      </c>
      <c r="S23" s="248">
        <f t="shared" si="10"/>
        <v>0</v>
      </c>
      <c r="T23" s="248">
        <f t="shared" si="11"/>
        <v>0</v>
      </c>
      <c r="U23" s="248">
        <f t="shared" si="12"/>
        <v>0</v>
      </c>
      <c r="V23" s="217"/>
      <c r="W23" s="217"/>
      <c r="X23" s="217"/>
      <c r="Y23" s="9">
        <f t="shared" ref="Y23" si="19">Y38+Y53</f>
        <v>0</v>
      </c>
      <c r="Z23" s="217"/>
    </row>
    <row r="24" spans="1:26" x14ac:dyDescent="0.25">
      <c r="A24" s="29"/>
      <c r="B24" s="29"/>
      <c r="C24" s="29"/>
      <c r="D24" s="29"/>
      <c r="E24" s="145">
        <v>15</v>
      </c>
      <c r="F24" s="144" t="s">
        <v>851</v>
      </c>
      <c r="G24" s="46" t="s">
        <v>324</v>
      </c>
      <c r="H24" s="9">
        <f t="shared" si="0"/>
        <v>0</v>
      </c>
      <c r="I24" s="9">
        <f t="shared" si="0"/>
        <v>0</v>
      </c>
      <c r="J24" s="9">
        <f t="shared" si="0"/>
        <v>0</v>
      </c>
      <c r="K24" s="9">
        <f t="shared" si="0"/>
        <v>0</v>
      </c>
      <c r="L24" s="9">
        <f t="shared" si="0"/>
        <v>0</v>
      </c>
      <c r="M24" s="9">
        <f t="shared" si="0"/>
        <v>0</v>
      </c>
      <c r="N24" s="9">
        <f t="shared" si="0"/>
        <v>0</v>
      </c>
      <c r="O24" s="9">
        <f t="shared" si="0"/>
        <v>0</v>
      </c>
      <c r="P24" s="217"/>
      <c r="Q24" s="248">
        <f t="shared" si="8"/>
        <v>0</v>
      </c>
      <c r="R24" s="248">
        <f t="shared" si="9"/>
        <v>0</v>
      </c>
      <c r="S24" s="248">
        <f t="shared" si="10"/>
        <v>0</v>
      </c>
      <c r="T24" s="248">
        <f t="shared" si="11"/>
        <v>0</v>
      </c>
      <c r="U24" s="248">
        <f t="shared" si="12"/>
        <v>0</v>
      </c>
      <c r="V24" s="217"/>
      <c r="W24" s="217"/>
      <c r="X24" s="217"/>
      <c r="Y24" s="9">
        <f t="shared" ref="Y24" si="20">Y39+Y54</f>
        <v>0</v>
      </c>
      <c r="Z24" s="217"/>
    </row>
    <row r="25" spans="1:26" x14ac:dyDescent="0.25">
      <c r="A25" s="29"/>
      <c r="B25" s="29"/>
      <c r="C25" s="29"/>
      <c r="D25" s="29"/>
      <c r="E25" s="145">
        <v>16</v>
      </c>
      <c r="F25" s="144" t="s">
        <v>850</v>
      </c>
      <c r="G25" s="243" t="s">
        <v>849</v>
      </c>
      <c r="H25" s="9">
        <f t="shared" si="0"/>
        <v>80298.831000000006</v>
      </c>
      <c r="I25" s="9">
        <f t="shared" si="0"/>
        <v>616839.17000000004</v>
      </c>
      <c r="J25" s="9">
        <f t="shared" si="0"/>
        <v>105689.92488999999</v>
      </c>
      <c r="K25" s="177">
        <f t="shared" si="0"/>
        <v>292842.21000000002</v>
      </c>
      <c r="L25" s="177">
        <f t="shared" si="0"/>
        <v>286209.09524999995</v>
      </c>
      <c r="M25" s="9">
        <f t="shared" si="0"/>
        <v>143503.19500000001</v>
      </c>
      <c r="N25" s="9">
        <f t="shared" si="0"/>
        <v>143503.19500000001</v>
      </c>
      <c r="O25" s="9">
        <f t="shared" si="0"/>
        <v>1668885.6211399997</v>
      </c>
      <c r="P25" s="156" t="e">
        <f>P40+P55+#REF!+#REF!</f>
        <v>#REF!</v>
      </c>
      <c r="Q25" s="177">
        <f>Q40+Q55</f>
        <v>113802.96172499999</v>
      </c>
      <c r="R25" s="245">
        <f t="shared" ref="R25:X25" si="21">R40+R55</f>
        <v>0</v>
      </c>
      <c r="S25" s="245">
        <f t="shared" si="21"/>
        <v>69532.001469999988</v>
      </c>
      <c r="T25" s="245">
        <f t="shared" si="21"/>
        <v>0</v>
      </c>
      <c r="U25" s="245">
        <f t="shared" si="21"/>
        <v>44527.983534999999</v>
      </c>
      <c r="V25" s="245">
        <f t="shared" si="21"/>
        <v>0</v>
      </c>
      <c r="W25" s="245">
        <f t="shared" si="21"/>
        <v>0</v>
      </c>
      <c r="X25" s="177">
        <f t="shared" si="21"/>
        <v>0</v>
      </c>
      <c r="Y25" s="177">
        <f>Y40+Y55</f>
        <v>0</v>
      </c>
      <c r="Z25" s="219"/>
    </row>
    <row r="26" spans="1:26" x14ac:dyDescent="0.25">
      <c r="E26" s="244">
        <v>17</v>
      </c>
      <c r="F26" s="749" t="s">
        <v>864</v>
      </c>
      <c r="G26" s="750"/>
      <c r="H26" s="750"/>
      <c r="I26" s="750"/>
      <c r="J26" s="750"/>
      <c r="K26" s="750"/>
      <c r="L26" s="750"/>
      <c r="M26" s="750"/>
      <c r="N26" s="750"/>
      <c r="O26" s="751"/>
      <c r="P26" s="219"/>
      <c r="Q26" s="247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x14ac:dyDescent="0.25">
      <c r="E27" s="145">
        <v>18</v>
      </c>
      <c r="F27" s="148" t="s">
        <v>860</v>
      </c>
      <c r="G27" s="46" t="s">
        <v>859</v>
      </c>
      <c r="H27" s="9">
        <f t="shared" ref="H27:J27" si="22">H28+H29+H30</f>
        <v>78648.731</v>
      </c>
      <c r="I27" s="9">
        <f t="shared" si="22"/>
        <v>123611.53000000001</v>
      </c>
      <c r="J27" s="9">
        <f t="shared" si="22"/>
        <v>105689.92488999999</v>
      </c>
      <c r="K27" s="9">
        <f>K28+K29+K30</f>
        <v>292842.21000000002</v>
      </c>
      <c r="L27" s="9">
        <f t="shared" ref="L27:Y27" si="23">L28+L29+L30</f>
        <v>280498.62024999998</v>
      </c>
      <c r="M27" s="9">
        <f t="shared" si="23"/>
        <v>138999.18</v>
      </c>
      <c r="N27" s="9">
        <f t="shared" si="23"/>
        <v>138999.18</v>
      </c>
      <c r="O27" s="9">
        <f t="shared" si="23"/>
        <v>1159289.3761400001</v>
      </c>
      <c r="P27" s="9">
        <f t="shared" si="23"/>
        <v>0</v>
      </c>
      <c r="Q27" s="9">
        <f t="shared" si="23"/>
        <v>113719.69617499999</v>
      </c>
      <c r="R27" s="9">
        <f t="shared" si="23"/>
        <v>0</v>
      </c>
      <c r="S27" s="9">
        <f t="shared" si="23"/>
        <v>69448.735919999992</v>
      </c>
      <c r="T27" s="9">
        <f t="shared" si="23"/>
        <v>0</v>
      </c>
      <c r="U27" s="9">
        <f t="shared" si="23"/>
        <v>44270.960254999998</v>
      </c>
      <c r="V27" s="9">
        <f t="shared" si="23"/>
        <v>0</v>
      </c>
      <c r="W27" s="9">
        <f t="shared" si="23"/>
        <v>0</v>
      </c>
      <c r="X27" s="9">
        <f t="shared" si="23"/>
        <v>0</v>
      </c>
      <c r="Y27" s="9">
        <f t="shared" si="23"/>
        <v>0</v>
      </c>
      <c r="Z27" s="217"/>
    </row>
    <row r="28" spans="1:26" x14ac:dyDescent="0.25">
      <c r="E28" s="145">
        <v>19</v>
      </c>
      <c r="F28" s="144" t="s">
        <v>346</v>
      </c>
      <c r="G28" s="46" t="s">
        <v>858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9">
        <f>SUM(H28:L28)</f>
        <v>0</v>
      </c>
      <c r="P28" s="217"/>
      <c r="Q28" s="248">
        <f t="shared" ref="Q28:Q39" si="24">Y28</f>
        <v>0</v>
      </c>
      <c r="R28" s="248">
        <f t="shared" ref="R28" si="25">Z28</f>
        <v>0</v>
      </c>
      <c r="S28" s="248">
        <f t="shared" ref="S28" si="26">AA28</f>
        <v>0</v>
      </c>
      <c r="T28" s="248">
        <f t="shared" ref="T28" si="27">AB28</f>
        <v>0</v>
      </c>
      <c r="U28" s="248">
        <f t="shared" ref="U28" si="28">AC28</f>
        <v>0</v>
      </c>
      <c r="V28" s="217"/>
      <c r="W28" s="217"/>
      <c r="X28" s="217"/>
      <c r="Y28" s="139">
        <v>0</v>
      </c>
      <c r="Z28" s="217"/>
    </row>
    <row r="29" spans="1:26" x14ac:dyDescent="0.25">
      <c r="E29" s="145">
        <v>20</v>
      </c>
      <c r="F29" s="144" t="s">
        <v>342</v>
      </c>
      <c r="G29" s="46" t="s">
        <v>3</v>
      </c>
      <c r="H29" s="147">
        <v>36205.610999999997</v>
      </c>
      <c r="I29" s="147">
        <v>88280.37000000001</v>
      </c>
      <c r="J29" s="147">
        <v>49925.634890000001</v>
      </c>
      <c r="K29" s="147">
        <v>145432.95000000001</v>
      </c>
      <c r="L29" s="147">
        <v>100373.31024999999</v>
      </c>
      <c r="M29" s="147">
        <v>8000</v>
      </c>
      <c r="N29" s="147">
        <v>8000</v>
      </c>
      <c r="O29" s="9">
        <f>SUM(H29:N29)</f>
        <v>436217.87614000001</v>
      </c>
      <c r="P29" s="217"/>
      <c r="Q29" s="248">
        <f>S29+U29+W29+Y29</f>
        <v>60223.986074999993</v>
      </c>
      <c r="R29" s="217"/>
      <c r="S29" s="9">
        <f>25093.3275*1.2</f>
        <v>30111.992999999999</v>
      </c>
      <c r="T29" s="217"/>
      <c r="U29" s="9">
        <f>L29/4*1.2</f>
        <v>30111.993074999998</v>
      </c>
      <c r="V29" s="217"/>
      <c r="W29" s="217"/>
      <c r="X29" s="138">
        <f t="shared" ref="X29:Y31" si="29">X30+X31+X32+X33+X34+X35+X36+X37</f>
        <v>0</v>
      </c>
      <c r="Y29" s="138">
        <f t="shared" si="29"/>
        <v>0</v>
      </c>
      <c r="Z29" s="217"/>
    </row>
    <row r="30" spans="1:26" ht="31.5" x14ac:dyDescent="0.25">
      <c r="E30" s="145">
        <v>21</v>
      </c>
      <c r="F30" s="144" t="s">
        <v>338</v>
      </c>
      <c r="G30" s="46" t="s">
        <v>857</v>
      </c>
      <c r="H30" s="146">
        <v>42443.12</v>
      </c>
      <c r="I30" s="146">
        <v>35331.160000000003</v>
      </c>
      <c r="J30" s="146">
        <v>55764.29</v>
      </c>
      <c r="K30" s="146">
        <v>147409.26</v>
      </c>
      <c r="L30" s="146">
        <v>180125.31</v>
      </c>
      <c r="M30" s="146">
        <v>130999.18</v>
      </c>
      <c r="N30" s="146">
        <v>130999.18</v>
      </c>
      <c r="O30" s="9">
        <f>SUM(H30:N30)</f>
        <v>723071.5</v>
      </c>
      <c r="P30" s="217"/>
      <c r="Q30" s="292">
        <f>S30+U30+W30+Y30</f>
        <v>53495.710099999997</v>
      </c>
      <c r="R30" s="293"/>
      <c r="S30" s="9">
        <v>39336.742919999997</v>
      </c>
      <c r="T30" s="293"/>
      <c r="U30" s="9">
        <f>52.72052+5420.70063+2018.00854+6667.53749</f>
        <v>14158.96718</v>
      </c>
      <c r="V30" s="293"/>
      <c r="W30" s="293"/>
      <c r="X30" s="138">
        <f t="shared" si="29"/>
        <v>0</v>
      </c>
      <c r="Y30" s="138">
        <f t="shared" si="29"/>
        <v>0</v>
      </c>
      <c r="Z30" s="217"/>
    </row>
    <row r="31" spans="1:26" x14ac:dyDescent="0.25">
      <c r="E31" s="145">
        <v>22</v>
      </c>
      <c r="F31" s="144" t="s">
        <v>856</v>
      </c>
      <c r="G31" s="46" t="s">
        <v>855</v>
      </c>
      <c r="H31" s="146">
        <f t="shared" ref="H31:U31" si="30">H32+H33+H34+H35+H36+H37+H38+H39</f>
        <v>1650.1</v>
      </c>
      <c r="I31" s="146">
        <f t="shared" si="30"/>
        <v>493227.64</v>
      </c>
      <c r="J31" s="146">
        <f t="shared" si="30"/>
        <v>0</v>
      </c>
      <c r="K31" s="146">
        <f t="shared" si="30"/>
        <v>0</v>
      </c>
      <c r="L31" s="146">
        <f t="shared" si="30"/>
        <v>4959</v>
      </c>
      <c r="M31" s="146">
        <f t="shared" si="30"/>
        <v>0</v>
      </c>
      <c r="N31" s="146">
        <f t="shared" si="30"/>
        <v>0</v>
      </c>
      <c r="O31" s="146">
        <f t="shared" si="30"/>
        <v>499836.74</v>
      </c>
      <c r="P31" s="146">
        <f t="shared" si="30"/>
        <v>0</v>
      </c>
      <c r="Q31" s="146">
        <f t="shared" si="30"/>
        <v>0</v>
      </c>
      <c r="R31" s="146">
        <f t="shared" si="30"/>
        <v>0</v>
      </c>
      <c r="S31" s="146">
        <f t="shared" si="30"/>
        <v>0</v>
      </c>
      <c r="T31" s="146">
        <f t="shared" si="30"/>
        <v>0</v>
      </c>
      <c r="U31" s="146">
        <f t="shared" si="30"/>
        <v>0</v>
      </c>
      <c r="V31" s="217"/>
      <c r="W31" s="217"/>
      <c r="X31" s="217"/>
      <c r="Y31" s="138">
        <f t="shared" si="29"/>
        <v>0</v>
      </c>
      <c r="Z31" s="217"/>
    </row>
    <row r="32" spans="1:26" x14ac:dyDescent="0.25">
      <c r="E32" s="145">
        <v>23</v>
      </c>
      <c r="F32" s="144" t="s">
        <v>335</v>
      </c>
      <c r="G32" s="46" t="s">
        <v>334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9">
        <v>0</v>
      </c>
      <c r="P32" s="217"/>
      <c r="Q32" s="248">
        <f t="shared" si="24"/>
        <v>0</v>
      </c>
      <c r="R32" s="248">
        <f t="shared" ref="R32:R39" si="31">Z32</f>
        <v>0</v>
      </c>
      <c r="S32" s="248">
        <f t="shared" ref="S32:S39" si="32">AA32</f>
        <v>0</v>
      </c>
      <c r="T32" s="248">
        <f t="shared" ref="T32:T39" si="33">AB32</f>
        <v>0</v>
      </c>
      <c r="U32" s="248">
        <f t="shared" ref="U32:U39" si="34">AC32</f>
        <v>0</v>
      </c>
      <c r="V32" s="217"/>
      <c r="W32" s="217"/>
      <c r="X32" s="217"/>
      <c r="Y32" s="138">
        <v>0</v>
      </c>
      <c r="Z32" s="217"/>
    </row>
    <row r="33" spans="1:26" x14ac:dyDescent="0.25">
      <c r="E33" s="145">
        <v>24</v>
      </c>
      <c r="F33" s="144" t="s">
        <v>333</v>
      </c>
      <c r="G33" s="46" t="s">
        <v>332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9">
        <v>0</v>
      </c>
      <c r="P33" s="217"/>
      <c r="Q33" s="248">
        <f t="shared" si="24"/>
        <v>0</v>
      </c>
      <c r="R33" s="248">
        <f t="shared" si="31"/>
        <v>0</v>
      </c>
      <c r="S33" s="248">
        <f t="shared" si="32"/>
        <v>0</v>
      </c>
      <c r="T33" s="248">
        <f t="shared" si="33"/>
        <v>0</v>
      </c>
      <c r="U33" s="248">
        <f t="shared" si="34"/>
        <v>0</v>
      </c>
      <c r="V33" s="217"/>
      <c r="W33" s="217"/>
      <c r="X33" s="217"/>
      <c r="Y33" s="138">
        <v>0</v>
      </c>
      <c r="Z33" s="217"/>
    </row>
    <row r="34" spans="1:26" x14ac:dyDescent="0.25">
      <c r="E34" s="145">
        <v>25</v>
      </c>
      <c r="F34" s="144" t="s">
        <v>331</v>
      </c>
      <c r="G34" s="46" t="s">
        <v>329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9">
        <v>0</v>
      </c>
      <c r="P34" s="217"/>
      <c r="Q34" s="248">
        <f t="shared" si="24"/>
        <v>0</v>
      </c>
      <c r="R34" s="248">
        <f t="shared" si="31"/>
        <v>0</v>
      </c>
      <c r="S34" s="248">
        <f t="shared" si="32"/>
        <v>0</v>
      </c>
      <c r="T34" s="248">
        <f t="shared" si="33"/>
        <v>0</v>
      </c>
      <c r="U34" s="248">
        <f t="shared" si="34"/>
        <v>0</v>
      </c>
      <c r="V34" s="217"/>
      <c r="W34" s="217"/>
      <c r="X34" s="217"/>
      <c r="Y34" s="138">
        <v>0</v>
      </c>
      <c r="Z34" s="217"/>
    </row>
    <row r="35" spans="1:26" x14ac:dyDescent="0.25">
      <c r="E35" s="145">
        <v>26</v>
      </c>
      <c r="F35" s="144" t="s">
        <v>330</v>
      </c>
      <c r="G35" s="46" t="s">
        <v>854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9">
        <f>SUM(H35:L35)</f>
        <v>0</v>
      </c>
      <c r="P35" s="217"/>
      <c r="Q35" s="248">
        <f t="shared" si="24"/>
        <v>0</v>
      </c>
      <c r="R35" s="248">
        <f t="shared" si="31"/>
        <v>0</v>
      </c>
      <c r="S35" s="248">
        <f t="shared" si="32"/>
        <v>0</v>
      </c>
      <c r="T35" s="248">
        <f t="shared" si="33"/>
        <v>0</v>
      </c>
      <c r="U35" s="248">
        <f t="shared" si="34"/>
        <v>0</v>
      </c>
      <c r="V35" s="217"/>
      <c r="W35" s="217"/>
      <c r="X35" s="217"/>
      <c r="Y35" s="138">
        <v>0</v>
      </c>
      <c r="Z35" s="217"/>
    </row>
    <row r="36" spans="1:26" x14ac:dyDescent="0.25">
      <c r="E36" s="145">
        <v>27</v>
      </c>
      <c r="F36" s="144" t="s">
        <v>328</v>
      </c>
      <c r="G36" s="46" t="s">
        <v>853</v>
      </c>
      <c r="H36" s="146">
        <v>1650.1</v>
      </c>
      <c r="I36" s="146">
        <v>493227.64</v>
      </c>
      <c r="J36" s="146">
        <v>0</v>
      </c>
      <c r="K36" s="146">
        <v>0</v>
      </c>
      <c r="L36" s="146">
        <v>4959</v>
      </c>
      <c r="M36" s="146">
        <v>0</v>
      </c>
      <c r="N36" s="146">
        <v>0</v>
      </c>
      <c r="O36" s="9">
        <f>SUM(H36:N36)</f>
        <v>499836.74</v>
      </c>
      <c r="P36" s="217"/>
      <c r="Q36" s="248">
        <f t="shared" si="24"/>
        <v>0</v>
      </c>
      <c r="R36" s="248">
        <f t="shared" si="31"/>
        <v>0</v>
      </c>
      <c r="S36" s="248">
        <f t="shared" si="32"/>
        <v>0</v>
      </c>
      <c r="T36" s="248">
        <f t="shared" si="33"/>
        <v>0</v>
      </c>
      <c r="U36" s="248">
        <f t="shared" si="34"/>
        <v>0</v>
      </c>
      <c r="V36" s="217"/>
      <c r="W36" s="217"/>
      <c r="X36" s="217"/>
      <c r="Y36" s="138">
        <v>0</v>
      </c>
      <c r="Z36" s="217"/>
    </row>
    <row r="37" spans="1:26" x14ac:dyDescent="0.25">
      <c r="E37" s="145">
        <v>28</v>
      </c>
      <c r="F37" s="144" t="s">
        <v>327</v>
      </c>
      <c r="G37" s="46" t="s">
        <v>852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9">
        <v>0</v>
      </c>
      <c r="P37" s="217"/>
      <c r="Q37" s="248">
        <f t="shared" si="24"/>
        <v>0</v>
      </c>
      <c r="R37" s="248">
        <f t="shared" si="31"/>
        <v>0</v>
      </c>
      <c r="S37" s="248">
        <f t="shared" si="32"/>
        <v>0</v>
      </c>
      <c r="T37" s="248">
        <f t="shared" si="33"/>
        <v>0</v>
      </c>
      <c r="U37" s="248">
        <f t="shared" si="34"/>
        <v>0</v>
      </c>
      <c r="V37" s="217"/>
      <c r="W37" s="217"/>
      <c r="X37" s="217"/>
      <c r="Y37" s="138">
        <v>0</v>
      </c>
      <c r="Z37" s="217"/>
    </row>
    <row r="38" spans="1:26" x14ac:dyDescent="0.25">
      <c r="E38" s="145">
        <v>29</v>
      </c>
      <c r="F38" s="144" t="s">
        <v>325</v>
      </c>
      <c r="G38" s="46" t="s">
        <v>326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9">
        <v>0</v>
      </c>
      <c r="P38" s="217"/>
      <c r="Q38" s="248">
        <f t="shared" si="24"/>
        <v>0</v>
      </c>
      <c r="R38" s="248">
        <f t="shared" si="31"/>
        <v>0</v>
      </c>
      <c r="S38" s="248">
        <f t="shared" si="32"/>
        <v>0</v>
      </c>
      <c r="T38" s="248">
        <f t="shared" si="33"/>
        <v>0</v>
      </c>
      <c r="U38" s="248">
        <f t="shared" si="34"/>
        <v>0</v>
      </c>
      <c r="V38" s="217"/>
      <c r="W38" s="217"/>
      <c r="X38" s="217"/>
      <c r="Y38" s="138">
        <v>0</v>
      </c>
      <c r="Z38" s="217"/>
    </row>
    <row r="39" spans="1:26" x14ac:dyDescent="0.25">
      <c r="E39" s="145">
        <v>30</v>
      </c>
      <c r="F39" s="144" t="s">
        <v>851</v>
      </c>
      <c r="G39" s="46" t="s">
        <v>324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9">
        <v>0</v>
      </c>
      <c r="P39" s="217"/>
      <c r="Q39" s="248">
        <f t="shared" si="24"/>
        <v>0</v>
      </c>
      <c r="R39" s="248">
        <f t="shared" si="31"/>
        <v>0</v>
      </c>
      <c r="S39" s="248">
        <f t="shared" si="32"/>
        <v>0</v>
      </c>
      <c r="T39" s="248">
        <f t="shared" si="33"/>
        <v>0</v>
      </c>
      <c r="U39" s="248">
        <f t="shared" si="34"/>
        <v>0</v>
      </c>
      <c r="V39" s="217"/>
      <c r="W39" s="217"/>
      <c r="X39" s="217"/>
      <c r="Y39" s="138">
        <v>0</v>
      </c>
      <c r="Z39" s="217"/>
    </row>
    <row r="40" spans="1:26" ht="34.5" customHeight="1" x14ac:dyDescent="0.25">
      <c r="A40" s="29"/>
      <c r="B40" s="29"/>
      <c r="C40" s="29"/>
      <c r="D40" s="29"/>
      <c r="E40" s="145">
        <v>31</v>
      </c>
      <c r="F40" s="144" t="s">
        <v>850</v>
      </c>
      <c r="G40" s="243" t="s">
        <v>951</v>
      </c>
      <c r="H40" s="9">
        <f t="shared" ref="H40:N40" si="35">H27+H31</f>
        <v>80298.831000000006</v>
      </c>
      <c r="I40" s="9">
        <f t="shared" si="35"/>
        <v>616839.17000000004</v>
      </c>
      <c r="J40" s="9">
        <f t="shared" si="35"/>
        <v>105689.92488999999</v>
      </c>
      <c r="K40" s="177">
        <f>K27+K31</f>
        <v>292842.21000000002</v>
      </c>
      <c r="L40" s="177">
        <f t="shared" si="35"/>
        <v>285457.62024999998</v>
      </c>
      <c r="M40" s="95">
        <f t="shared" si="35"/>
        <v>138999.18</v>
      </c>
      <c r="N40" s="95">
        <f t="shared" si="35"/>
        <v>138999.18</v>
      </c>
      <c r="O40" s="95">
        <f>SUM(H40:N40)</f>
        <v>1659126.1161399998</v>
      </c>
      <c r="P40" s="156">
        <f t="shared" ref="P40:X40" si="36">P27+P31</f>
        <v>0</v>
      </c>
      <c r="Q40" s="177">
        <f>Q27+Q31</f>
        <v>113719.69617499999</v>
      </c>
      <c r="R40" s="156">
        <f t="shared" si="36"/>
        <v>0</v>
      </c>
      <c r="S40" s="156">
        <f t="shared" si="36"/>
        <v>69448.735919999992</v>
      </c>
      <c r="T40" s="156">
        <f t="shared" si="36"/>
        <v>0</v>
      </c>
      <c r="U40" s="156">
        <f t="shared" si="36"/>
        <v>44270.960254999998</v>
      </c>
      <c r="V40" s="156">
        <f t="shared" si="36"/>
        <v>0</v>
      </c>
      <c r="W40" s="156">
        <f t="shared" si="36"/>
        <v>0</v>
      </c>
      <c r="X40" s="156">
        <f t="shared" si="36"/>
        <v>0</v>
      </c>
      <c r="Y40" s="177">
        <f>Y27+Y31</f>
        <v>0</v>
      </c>
      <c r="Z40" s="219"/>
    </row>
    <row r="41" spans="1:26" x14ac:dyDescent="0.25">
      <c r="E41" s="244">
        <v>62</v>
      </c>
      <c r="F41" s="749" t="s">
        <v>861</v>
      </c>
      <c r="G41" s="750"/>
      <c r="H41" s="750"/>
      <c r="I41" s="750"/>
      <c r="J41" s="750"/>
      <c r="K41" s="750"/>
      <c r="L41" s="750"/>
      <c r="M41" s="750"/>
      <c r="N41" s="750"/>
      <c r="O41" s="751"/>
      <c r="P41" s="219"/>
      <c r="Q41" s="247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x14ac:dyDescent="0.25">
      <c r="E42" s="145">
        <v>63</v>
      </c>
      <c r="F42" s="148" t="s">
        <v>860</v>
      </c>
      <c r="G42" s="46" t="s">
        <v>859</v>
      </c>
      <c r="H42" s="9">
        <f t="shared" ref="H42:U42" si="37">H43+H44+H45</f>
        <v>0</v>
      </c>
      <c r="I42" s="9">
        <f t="shared" si="37"/>
        <v>0</v>
      </c>
      <c r="J42" s="9">
        <f t="shared" si="37"/>
        <v>0</v>
      </c>
      <c r="K42" s="9">
        <f t="shared" si="37"/>
        <v>0</v>
      </c>
      <c r="L42" s="9">
        <f t="shared" si="37"/>
        <v>751.47500000000002</v>
      </c>
      <c r="M42" s="9">
        <f t="shared" si="37"/>
        <v>4504.0150000000003</v>
      </c>
      <c r="N42" s="9">
        <f t="shared" si="37"/>
        <v>4504.0150000000003</v>
      </c>
      <c r="O42" s="9">
        <f t="shared" si="37"/>
        <v>9759.5049999999992</v>
      </c>
      <c r="P42" s="9">
        <f t="shared" si="37"/>
        <v>0</v>
      </c>
      <c r="Q42" s="9">
        <f t="shared" si="37"/>
        <v>83.26554999999999</v>
      </c>
      <c r="R42" s="9">
        <f t="shared" si="37"/>
        <v>0</v>
      </c>
      <c r="S42" s="9">
        <f t="shared" si="37"/>
        <v>83.26554999999999</v>
      </c>
      <c r="T42" s="9">
        <f t="shared" si="37"/>
        <v>0</v>
      </c>
      <c r="U42" s="9">
        <f t="shared" si="37"/>
        <v>257.02328</v>
      </c>
      <c r="V42" s="217"/>
      <c r="W42" s="217"/>
      <c r="X42" s="217"/>
      <c r="Y42" s="134">
        <f>Y43+Y44+Y45</f>
        <v>0</v>
      </c>
      <c r="Z42" s="217"/>
    </row>
    <row r="43" spans="1:26" x14ac:dyDescent="0.25">
      <c r="E43" s="145">
        <v>64</v>
      </c>
      <c r="F43" s="144" t="s">
        <v>346</v>
      </c>
      <c r="G43" s="46" t="s">
        <v>858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9">
        <f>SUM(H43:L43)</f>
        <v>0</v>
      </c>
      <c r="P43" s="217"/>
      <c r="Q43" s="248">
        <f t="shared" ref="Q43:Q53" si="38">Y43</f>
        <v>0</v>
      </c>
      <c r="R43" s="248">
        <f t="shared" ref="R43" si="39">Z43</f>
        <v>0</v>
      </c>
      <c r="S43" s="248">
        <f t="shared" ref="S43" si="40">AA43</f>
        <v>0</v>
      </c>
      <c r="T43" s="248">
        <f t="shared" ref="T43" si="41">AB43</f>
        <v>0</v>
      </c>
      <c r="U43" s="248">
        <f t="shared" ref="U43" si="42">AC43</f>
        <v>0</v>
      </c>
      <c r="V43" s="217"/>
      <c r="W43" s="217"/>
      <c r="X43" s="217"/>
      <c r="Y43" s="139">
        <v>0</v>
      </c>
      <c r="Z43" s="217"/>
    </row>
    <row r="44" spans="1:26" x14ac:dyDescent="0.25">
      <c r="E44" s="145">
        <v>65</v>
      </c>
      <c r="F44" s="144" t="s">
        <v>342</v>
      </c>
      <c r="G44" s="46" t="s">
        <v>3</v>
      </c>
      <c r="H44" s="147">
        <v>0</v>
      </c>
      <c r="I44" s="147">
        <v>0</v>
      </c>
      <c r="J44" s="147">
        <v>0</v>
      </c>
      <c r="K44" s="147">
        <v>0</v>
      </c>
      <c r="L44" s="147">
        <v>1.4750000000000001</v>
      </c>
      <c r="M44" s="147">
        <v>1.4750000000000001</v>
      </c>
      <c r="N44" s="147">
        <v>1.4750000000000001</v>
      </c>
      <c r="O44" s="9">
        <f>SUM(H44:N44)</f>
        <v>4.4250000000000007</v>
      </c>
      <c r="P44" s="217"/>
      <c r="Q44" s="248">
        <f>S44</f>
        <v>0.4425</v>
      </c>
      <c r="R44" s="217"/>
      <c r="S44" s="9">
        <f>0.36875*1.2</f>
        <v>0.4425</v>
      </c>
      <c r="T44" s="217"/>
      <c r="U44" s="9">
        <f>L44/4*1.2</f>
        <v>0.4425</v>
      </c>
      <c r="V44" s="217"/>
      <c r="W44" s="217"/>
      <c r="X44" s="217"/>
      <c r="Y44" s="139">
        <v>0</v>
      </c>
      <c r="Z44" s="217"/>
    </row>
    <row r="45" spans="1:26" s="200" customFormat="1" ht="32.25" customHeight="1" x14ac:dyDescent="0.25">
      <c r="E45" s="145">
        <v>66</v>
      </c>
      <c r="F45" s="144" t="s">
        <v>338</v>
      </c>
      <c r="G45" s="46" t="s">
        <v>857</v>
      </c>
      <c r="H45" s="146">
        <v>0</v>
      </c>
      <c r="I45" s="146">
        <v>0</v>
      </c>
      <c r="J45" s="146">
        <v>0</v>
      </c>
      <c r="K45" s="146">
        <v>0</v>
      </c>
      <c r="L45" s="146">
        <v>750</v>
      </c>
      <c r="M45" s="146">
        <v>4502.54</v>
      </c>
      <c r="N45" s="146">
        <v>4502.54</v>
      </c>
      <c r="O45" s="9">
        <f>SUM(H45:N45)</f>
        <v>9755.08</v>
      </c>
      <c r="P45" s="293"/>
      <c r="Q45" s="9">
        <f>S45</f>
        <v>82.823049999999995</v>
      </c>
      <c r="R45" s="293"/>
      <c r="S45" s="9">
        <v>82.823049999999995</v>
      </c>
      <c r="T45" s="293"/>
      <c r="U45" s="9">
        <v>256.58078</v>
      </c>
      <c r="V45" s="293"/>
      <c r="W45" s="293"/>
      <c r="X45" s="293"/>
      <c r="Y45" s="138">
        <v>0</v>
      </c>
      <c r="Z45" s="293"/>
    </row>
    <row r="46" spans="1:26" x14ac:dyDescent="0.25">
      <c r="E46" s="145">
        <v>67</v>
      </c>
      <c r="F46" s="144" t="s">
        <v>856</v>
      </c>
      <c r="G46" s="46" t="s">
        <v>855</v>
      </c>
      <c r="H46" s="146">
        <f t="shared" ref="H46:O46" si="43">H47+H48+H49+H50+H51+H52+H53+H54</f>
        <v>0</v>
      </c>
      <c r="I46" s="146">
        <f t="shared" si="43"/>
        <v>0</v>
      </c>
      <c r="J46" s="146">
        <f t="shared" si="43"/>
        <v>0</v>
      </c>
      <c r="K46" s="146">
        <f t="shared" si="43"/>
        <v>0</v>
      </c>
      <c r="L46" s="146">
        <f t="shared" si="43"/>
        <v>0</v>
      </c>
      <c r="M46" s="146">
        <f t="shared" si="43"/>
        <v>0</v>
      </c>
      <c r="N46" s="146">
        <f t="shared" si="43"/>
        <v>0</v>
      </c>
      <c r="O46" s="146">
        <f t="shared" si="43"/>
        <v>0</v>
      </c>
      <c r="P46" s="217"/>
      <c r="Q46" s="248">
        <f t="shared" si="38"/>
        <v>0</v>
      </c>
      <c r="R46" s="248">
        <f t="shared" ref="R46:R54" si="44">Z46</f>
        <v>0</v>
      </c>
      <c r="S46" s="248">
        <f t="shared" ref="S46:S54" si="45">AA46</f>
        <v>0</v>
      </c>
      <c r="T46" s="248">
        <f t="shared" ref="T46:T54" si="46">AB46</f>
        <v>0</v>
      </c>
      <c r="U46" s="248">
        <f t="shared" ref="U46:U54" si="47">AC46</f>
        <v>0</v>
      </c>
      <c r="V46" s="217"/>
      <c r="W46" s="217"/>
      <c r="X46" s="217"/>
      <c r="Y46" s="138">
        <f t="shared" ref="Y46" si="48">Y47+Y48+Y49+Y50+Y51+Y52+Y53+Y54</f>
        <v>0</v>
      </c>
      <c r="Z46" s="217"/>
    </row>
    <row r="47" spans="1:26" x14ac:dyDescent="0.25">
      <c r="E47" s="145">
        <v>68</v>
      </c>
      <c r="F47" s="144" t="s">
        <v>335</v>
      </c>
      <c r="G47" s="46" t="s">
        <v>334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9">
        <v>0</v>
      </c>
      <c r="P47" s="217"/>
      <c r="Q47" s="248">
        <f t="shared" si="38"/>
        <v>0</v>
      </c>
      <c r="R47" s="248">
        <f t="shared" si="44"/>
        <v>0</v>
      </c>
      <c r="S47" s="248">
        <f t="shared" si="45"/>
        <v>0</v>
      </c>
      <c r="T47" s="248">
        <f t="shared" si="46"/>
        <v>0</v>
      </c>
      <c r="U47" s="248">
        <f t="shared" si="47"/>
        <v>0</v>
      </c>
      <c r="V47" s="217"/>
      <c r="W47" s="217"/>
      <c r="X47" s="217"/>
      <c r="Y47" s="138">
        <v>0</v>
      </c>
      <c r="Z47" s="217"/>
    </row>
    <row r="48" spans="1:26" x14ac:dyDescent="0.25">
      <c r="E48" s="145">
        <v>69</v>
      </c>
      <c r="F48" s="144" t="s">
        <v>333</v>
      </c>
      <c r="G48" s="46" t="s">
        <v>332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9">
        <v>0</v>
      </c>
      <c r="P48" s="217"/>
      <c r="Q48" s="248">
        <f t="shared" si="38"/>
        <v>0</v>
      </c>
      <c r="R48" s="248">
        <f t="shared" si="44"/>
        <v>0</v>
      </c>
      <c r="S48" s="248">
        <f t="shared" si="45"/>
        <v>0</v>
      </c>
      <c r="T48" s="248">
        <f t="shared" si="46"/>
        <v>0</v>
      </c>
      <c r="U48" s="248">
        <f t="shared" si="47"/>
        <v>0</v>
      </c>
      <c r="V48" s="217"/>
      <c r="W48" s="217"/>
      <c r="X48" s="217"/>
      <c r="Y48" s="138">
        <v>0</v>
      </c>
      <c r="Z48" s="217"/>
    </row>
    <row r="49" spans="1:26" x14ac:dyDescent="0.25">
      <c r="E49" s="145">
        <v>70</v>
      </c>
      <c r="F49" s="144" t="s">
        <v>331</v>
      </c>
      <c r="G49" s="46" t="s">
        <v>329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9">
        <v>0</v>
      </c>
      <c r="P49" s="217"/>
      <c r="Q49" s="248">
        <f t="shared" si="38"/>
        <v>0</v>
      </c>
      <c r="R49" s="248">
        <f t="shared" si="44"/>
        <v>0</v>
      </c>
      <c r="S49" s="248">
        <f t="shared" si="45"/>
        <v>0</v>
      </c>
      <c r="T49" s="248">
        <f t="shared" si="46"/>
        <v>0</v>
      </c>
      <c r="U49" s="248">
        <f t="shared" si="47"/>
        <v>0</v>
      </c>
      <c r="V49" s="217"/>
      <c r="W49" s="217"/>
      <c r="X49" s="217"/>
      <c r="Y49" s="138">
        <v>0</v>
      </c>
      <c r="Z49" s="217"/>
    </row>
    <row r="50" spans="1:26" x14ac:dyDescent="0.25">
      <c r="E50" s="145">
        <v>71</v>
      </c>
      <c r="F50" s="144" t="s">
        <v>330</v>
      </c>
      <c r="G50" s="46" t="s">
        <v>854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9">
        <f>SUM(H50:L50)</f>
        <v>0</v>
      </c>
      <c r="P50" s="217"/>
      <c r="Q50" s="248">
        <f t="shared" si="38"/>
        <v>0</v>
      </c>
      <c r="R50" s="248">
        <f t="shared" si="44"/>
        <v>0</v>
      </c>
      <c r="S50" s="248">
        <f t="shared" si="45"/>
        <v>0</v>
      </c>
      <c r="T50" s="248">
        <f t="shared" si="46"/>
        <v>0</v>
      </c>
      <c r="U50" s="248">
        <f t="shared" si="47"/>
        <v>0</v>
      </c>
      <c r="V50" s="217"/>
      <c r="W50" s="217"/>
      <c r="X50" s="217"/>
      <c r="Y50" s="138">
        <v>0</v>
      </c>
      <c r="Z50" s="217"/>
    </row>
    <row r="51" spans="1:26" x14ac:dyDescent="0.25">
      <c r="E51" s="145">
        <v>72</v>
      </c>
      <c r="F51" s="144" t="s">
        <v>328</v>
      </c>
      <c r="G51" s="46" t="s">
        <v>853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9">
        <f>SUM(H51:L51)</f>
        <v>0</v>
      </c>
      <c r="P51" s="217"/>
      <c r="Q51" s="248">
        <f t="shared" si="38"/>
        <v>0</v>
      </c>
      <c r="R51" s="248">
        <f t="shared" si="44"/>
        <v>0</v>
      </c>
      <c r="S51" s="248">
        <f t="shared" si="45"/>
        <v>0</v>
      </c>
      <c r="T51" s="248">
        <f t="shared" si="46"/>
        <v>0</v>
      </c>
      <c r="U51" s="248">
        <f t="shared" si="47"/>
        <v>0</v>
      </c>
      <c r="V51" s="217"/>
      <c r="W51" s="217"/>
      <c r="X51" s="217"/>
      <c r="Y51" s="138">
        <v>0</v>
      </c>
      <c r="Z51" s="217"/>
    </row>
    <row r="52" spans="1:26" x14ac:dyDescent="0.25">
      <c r="E52" s="145">
        <v>73</v>
      </c>
      <c r="F52" s="144" t="s">
        <v>327</v>
      </c>
      <c r="G52" s="46" t="s">
        <v>852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9">
        <v>0</v>
      </c>
      <c r="P52" s="217"/>
      <c r="Q52" s="248">
        <f t="shared" si="38"/>
        <v>0</v>
      </c>
      <c r="R52" s="248">
        <f t="shared" si="44"/>
        <v>0</v>
      </c>
      <c r="S52" s="248">
        <f t="shared" si="45"/>
        <v>0</v>
      </c>
      <c r="T52" s="248">
        <f t="shared" si="46"/>
        <v>0</v>
      </c>
      <c r="U52" s="248">
        <f t="shared" si="47"/>
        <v>0</v>
      </c>
      <c r="V52" s="217"/>
      <c r="W52" s="217"/>
      <c r="X52" s="217"/>
      <c r="Y52" s="138">
        <v>0</v>
      </c>
      <c r="Z52" s="217"/>
    </row>
    <row r="53" spans="1:26" x14ac:dyDescent="0.25">
      <c r="E53" s="145">
        <v>74</v>
      </c>
      <c r="F53" s="144" t="s">
        <v>325</v>
      </c>
      <c r="G53" s="46" t="s">
        <v>326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9">
        <v>0</v>
      </c>
      <c r="P53" s="217"/>
      <c r="Q53" s="248">
        <f t="shared" si="38"/>
        <v>0</v>
      </c>
      <c r="R53" s="248">
        <f t="shared" si="44"/>
        <v>0</v>
      </c>
      <c r="S53" s="248">
        <f t="shared" si="45"/>
        <v>0</v>
      </c>
      <c r="T53" s="248">
        <f t="shared" si="46"/>
        <v>0</v>
      </c>
      <c r="U53" s="248">
        <f t="shared" si="47"/>
        <v>0</v>
      </c>
      <c r="V53" s="217"/>
      <c r="W53" s="217"/>
      <c r="X53" s="217"/>
      <c r="Y53" s="138">
        <v>0</v>
      </c>
      <c r="Z53" s="217"/>
    </row>
    <row r="54" spans="1:26" x14ac:dyDescent="0.25">
      <c r="E54" s="145">
        <v>75</v>
      </c>
      <c r="F54" s="144" t="s">
        <v>851</v>
      </c>
      <c r="G54" s="46" t="s">
        <v>324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9">
        <v>0</v>
      </c>
      <c r="P54" s="217"/>
      <c r="Q54" s="248">
        <f>Y54</f>
        <v>0</v>
      </c>
      <c r="R54" s="248">
        <f t="shared" si="44"/>
        <v>0</v>
      </c>
      <c r="S54" s="248">
        <f t="shared" si="45"/>
        <v>0</v>
      </c>
      <c r="T54" s="248">
        <f t="shared" si="46"/>
        <v>0</v>
      </c>
      <c r="U54" s="248">
        <f t="shared" si="47"/>
        <v>0</v>
      </c>
      <c r="V54" s="217"/>
      <c r="W54" s="217"/>
      <c r="X54" s="217"/>
      <c r="Y54" s="138">
        <v>0</v>
      </c>
      <c r="Z54" s="217"/>
    </row>
    <row r="55" spans="1:26" ht="34.5" customHeight="1" x14ac:dyDescent="0.25">
      <c r="A55" s="29"/>
      <c r="B55" s="29"/>
      <c r="C55" s="29"/>
      <c r="D55" s="29"/>
      <c r="E55" s="145">
        <v>76</v>
      </c>
      <c r="F55" s="144" t="s">
        <v>850</v>
      </c>
      <c r="G55" s="243" t="s">
        <v>952</v>
      </c>
      <c r="H55" s="9">
        <f t="shared" ref="H55:N55" si="49">H42+H46</f>
        <v>0</v>
      </c>
      <c r="I55" s="9">
        <f t="shared" si="49"/>
        <v>0</v>
      </c>
      <c r="J55" s="9">
        <f t="shared" si="49"/>
        <v>0</v>
      </c>
      <c r="K55" s="177">
        <f t="shared" si="49"/>
        <v>0</v>
      </c>
      <c r="L55" s="177">
        <f>L42+L46</f>
        <v>751.47500000000002</v>
      </c>
      <c r="M55" s="95">
        <f t="shared" si="49"/>
        <v>4504.0150000000003</v>
      </c>
      <c r="N55" s="95">
        <f t="shared" si="49"/>
        <v>4504.0150000000003</v>
      </c>
      <c r="O55" s="95">
        <f>SUM(H55:N55)</f>
        <v>9759.505000000001</v>
      </c>
      <c r="P55" s="156">
        <f t="shared" ref="P55:X55" si="50">P42+P46</f>
        <v>0</v>
      </c>
      <c r="Q55" s="177">
        <f t="shared" si="50"/>
        <v>83.26554999999999</v>
      </c>
      <c r="R55" s="156">
        <f t="shared" si="50"/>
        <v>0</v>
      </c>
      <c r="S55" s="156">
        <f t="shared" si="50"/>
        <v>83.26554999999999</v>
      </c>
      <c r="T55" s="156">
        <f t="shared" si="50"/>
        <v>0</v>
      </c>
      <c r="U55" s="156">
        <f t="shared" si="50"/>
        <v>257.02328</v>
      </c>
      <c r="V55" s="156">
        <f t="shared" si="50"/>
        <v>0</v>
      </c>
      <c r="W55" s="156">
        <f t="shared" si="50"/>
        <v>0</v>
      </c>
      <c r="X55" s="156">
        <f t="shared" si="50"/>
        <v>0</v>
      </c>
      <c r="Y55" s="177">
        <f>Y42+Y46</f>
        <v>0</v>
      </c>
      <c r="Z55" s="219"/>
    </row>
    <row r="58" spans="1:26" x14ac:dyDescent="0.25">
      <c r="E58" s="29" t="s">
        <v>945</v>
      </c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85" t="s">
        <v>908</v>
      </c>
    </row>
    <row r="59" spans="1:26" x14ac:dyDescent="0.25">
      <c r="E59" s="29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222"/>
    </row>
    <row r="60" spans="1:26" x14ac:dyDescent="0.25">
      <c r="E60" s="29" t="s">
        <v>946</v>
      </c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85" t="s">
        <v>911</v>
      </c>
    </row>
    <row r="61" spans="1:26" x14ac:dyDescent="0.25">
      <c r="E61" s="220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85"/>
    </row>
    <row r="62" spans="1:26" x14ac:dyDescent="0.25">
      <c r="E62" s="29" t="s">
        <v>914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85" t="s">
        <v>915</v>
      </c>
    </row>
    <row r="63" spans="1:26" x14ac:dyDescent="0.25">
      <c r="E63" s="220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26"/>
    </row>
    <row r="64" spans="1:26" x14ac:dyDescent="0.25">
      <c r="E64" s="29" t="s">
        <v>947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85" t="s">
        <v>949</v>
      </c>
    </row>
    <row r="65" spans="5:17" x14ac:dyDescent="0.25">
      <c r="E65" s="221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223"/>
    </row>
    <row r="66" spans="5:17" x14ac:dyDescent="0.25">
      <c r="E66" s="200" t="s">
        <v>948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211" t="s">
        <v>950</v>
      </c>
    </row>
  </sheetData>
  <mergeCells count="22">
    <mergeCell ref="E6:Z6"/>
    <mergeCell ref="F7:F9"/>
    <mergeCell ref="G7:G9"/>
    <mergeCell ref="P7:Y7"/>
    <mergeCell ref="Z7:Z10"/>
    <mergeCell ref="P8:Q8"/>
    <mergeCell ref="R8:S8"/>
    <mergeCell ref="T8:U8"/>
    <mergeCell ref="V8:W8"/>
    <mergeCell ref="X8:Y8"/>
    <mergeCell ref="E7:E9"/>
    <mergeCell ref="F41:O41"/>
    <mergeCell ref="O7:O8"/>
    <mergeCell ref="F11:O11"/>
    <mergeCell ref="F26:O26"/>
    <mergeCell ref="J7:J8"/>
    <mergeCell ref="K7:K8"/>
    <mergeCell ref="M7:M8"/>
    <mergeCell ref="N7:N8"/>
    <mergeCell ref="H7:H8"/>
    <mergeCell ref="I7:I8"/>
    <mergeCell ref="L7:L8"/>
  </mergeCells>
  <pageMargins left="0.25" right="0.25" top="0.75" bottom="0.75" header="0.3" footer="0.3"/>
  <pageSetup paperSize="9" fitToHeight="0" orientation="landscape" r:id="rId1"/>
  <headerFooter>
    <oddFooter xml:space="preserve">&amp;R&amp;16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GY108"/>
  <sheetViews>
    <sheetView topLeftCell="E1" zoomScaleNormal="100" zoomScaleSheetLayoutView="50" workbookViewId="0">
      <pane ySplit="10" topLeftCell="A11" activePane="bottomLeft" state="frozen"/>
      <selection activeCell="E1" sqref="E1"/>
      <selection pane="bottomLeft" activeCell="E6" sqref="E6:BQ6"/>
    </sheetView>
  </sheetViews>
  <sheetFormatPr defaultColWidth="9.140625" defaultRowHeight="15.75" x14ac:dyDescent="0.25"/>
  <cols>
    <col min="1" max="4" width="0" style="41" hidden="1" customWidth="1"/>
    <col min="5" max="5" width="8.7109375" style="41" customWidth="1"/>
    <col min="6" max="6" width="44.7109375" style="115" customWidth="1"/>
    <col min="7" max="7" width="29" style="41" hidden="1" customWidth="1"/>
    <col min="8" max="8" width="11" style="41" hidden="1" customWidth="1"/>
    <col min="9" max="9" width="18.42578125" style="41" hidden="1" customWidth="1"/>
    <col min="10" max="10" width="11.5703125" style="41" hidden="1" customWidth="1"/>
    <col min="11" max="11" width="15.85546875" style="41" hidden="1" customWidth="1"/>
    <col min="12" max="12" width="12.42578125" style="41" hidden="1" customWidth="1"/>
    <col min="13" max="13" width="16.140625" style="41" hidden="1" customWidth="1"/>
    <col min="14" max="14" width="9.5703125" style="41" hidden="1" customWidth="1"/>
    <col min="15" max="15" width="11" style="41" hidden="1" customWidth="1"/>
    <col min="16" max="16" width="18.42578125" style="41" hidden="1" customWidth="1"/>
    <col min="17" max="17" width="11.5703125" style="41" hidden="1" customWidth="1"/>
    <col min="18" max="19" width="10.7109375" style="41" hidden="1" customWidth="1"/>
    <col min="20" max="20" width="16.140625" style="41" hidden="1" customWidth="1"/>
    <col min="21" max="22" width="9.5703125" style="41" hidden="1" customWidth="1"/>
    <col min="23" max="23" width="18.42578125" style="41" hidden="1" customWidth="1"/>
    <col min="24" max="27" width="10.7109375" style="41" hidden="1" customWidth="1"/>
    <col min="28" max="29" width="9.28515625" style="41" hidden="1" customWidth="1"/>
    <col min="30" max="30" width="12.140625" style="41" hidden="1" customWidth="1"/>
    <col min="31" max="32" width="10.7109375" style="41" hidden="1" customWidth="1"/>
    <col min="33" max="33" width="9.5703125" style="41" hidden="1" customWidth="1"/>
    <col min="34" max="34" width="10.7109375" style="41" hidden="1" customWidth="1"/>
    <col min="35" max="36" width="9.5703125" style="41" hidden="1" customWidth="1"/>
    <col min="37" max="37" width="18.140625" style="41" hidden="1" customWidth="1"/>
    <col min="38" max="41" width="10.7109375" style="41" hidden="1" customWidth="1"/>
    <col min="42" max="42" width="9.5703125" style="41" hidden="1" customWidth="1"/>
    <col min="43" max="43" width="9.5703125" style="41" customWidth="1"/>
    <col min="44" max="44" width="18.140625" style="41" customWidth="1"/>
    <col min="45" max="48" width="10.7109375" style="41" customWidth="1"/>
    <col min="49" max="49" width="9.28515625" style="41" customWidth="1"/>
    <col min="50" max="50" width="9.28515625" style="41" hidden="1" customWidth="1"/>
    <col min="51" max="51" width="18.140625" style="41" hidden="1" customWidth="1"/>
    <col min="52" max="55" width="10.7109375" style="41" hidden="1" customWidth="1"/>
    <col min="56" max="56" width="9.85546875" style="41" hidden="1" customWidth="1"/>
    <col min="57" max="57" width="14.42578125" style="41" hidden="1" customWidth="1"/>
    <col min="58" max="58" width="11.85546875" style="41" hidden="1" customWidth="1"/>
    <col min="59" max="60" width="10.7109375" style="41" hidden="1" customWidth="1"/>
    <col min="61" max="61" width="12.7109375" style="41" hidden="1" customWidth="1"/>
    <col min="62" max="62" width="9.5703125" style="41" hidden="1" customWidth="1"/>
    <col min="63" max="63" width="9.28515625" style="41" customWidth="1"/>
    <col min="64" max="64" width="12.140625" style="41" customWidth="1"/>
    <col min="65" max="66" width="10.7109375" style="41" customWidth="1"/>
    <col min="67" max="67" width="10" style="41" customWidth="1"/>
    <col min="68" max="68" width="10.7109375" style="41" customWidth="1"/>
    <col min="69" max="69" width="9.5703125" style="41" customWidth="1"/>
    <col min="70" max="16384" width="9.140625" style="41"/>
  </cols>
  <sheetData>
    <row r="1" spans="1:207" x14ac:dyDescent="0.25">
      <c r="BQ1" s="390" t="s">
        <v>904</v>
      </c>
    </row>
    <row r="2" spans="1:207" x14ac:dyDescent="0.25">
      <c r="BQ2" s="390" t="s">
        <v>905</v>
      </c>
    </row>
    <row r="3" spans="1:207" x14ac:dyDescent="0.25">
      <c r="BQ3" s="225" t="s">
        <v>995</v>
      </c>
    </row>
    <row r="4" spans="1:207" x14ac:dyDescent="0.25">
      <c r="BQ4" s="225" t="s">
        <v>906</v>
      </c>
    </row>
    <row r="5" spans="1:207" ht="30" customHeight="1" x14ac:dyDescent="0.25">
      <c r="E5" s="698" t="s">
        <v>810</v>
      </c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  <c r="U5" s="698"/>
      <c r="V5" s="698"/>
      <c r="W5" s="698"/>
      <c r="X5" s="698"/>
      <c r="Y5" s="698"/>
      <c r="Z5" s="698"/>
      <c r="AA5" s="698"/>
      <c r="AB5" s="698"/>
      <c r="AC5" s="698"/>
      <c r="AD5" s="698"/>
      <c r="AE5" s="698"/>
      <c r="AF5" s="698"/>
      <c r="AG5" s="698"/>
      <c r="AH5" s="698"/>
      <c r="AI5" s="698"/>
      <c r="AJ5" s="698"/>
      <c r="AK5" s="698"/>
      <c r="AL5" s="698"/>
      <c r="AM5" s="698"/>
      <c r="AN5" s="698"/>
      <c r="AO5" s="698"/>
      <c r="AP5" s="698"/>
      <c r="AQ5" s="698"/>
      <c r="AR5" s="698"/>
      <c r="AS5" s="698"/>
      <c r="AT5" s="698"/>
      <c r="AU5" s="698"/>
      <c r="AV5" s="698"/>
      <c r="AW5" s="698"/>
      <c r="AX5" s="698"/>
      <c r="AY5" s="698"/>
      <c r="AZ5" s="698"/>
      <c r="BA5" s="698"/>
      <c r="BB5" s="698"/>
      <c r="BC5" s="698"/>
      <c r="BD5" s="698"/>
      <c r="BE5" s="698"/>
      <c r="BF5" s="698"/>
      <c r="BG5" s="698"/>
      <c r="BH5" s="698"/>
      <c r="BI5" s="698"/>
      <c r="BJ5" s="698"/>
      <c r="BK5" s="769"/>
      <c r="BL5" s="769"/>
      <c r="BM5" s="769"/>
      <c r="BN5" s="769"/>
      <c r="BO5" s="769"/>
      <c r="BP5" s="769"/>
      <c r="BQ5" s="769"/>
    </row>
    <row r="6" spans="1:207" ht="30.75" customHeight="1" x14ac:dyDescent="0.25">
      <c r="E6" s="698" t="s">
        <v>1044</v>
      </c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698"/>
      <c r="AX6" s="698"/>
      <c r="AY6" s="698"/>
      <c r="AZ6" s="698"/>
      <c r="BA6" s="698"/>
      <c r="BB6" s="698"/>
      <c r="BC6" s="698"/>
      <c r="BD6" s="698"/>
      <c r="BE6" s="698"/>
      <c r="BF6" s="698"/>
      <c r="BG6" s="698"/>
      <c r="BH6" s="698"/>
      <c r="BI6" s="698"/>
      <c r="BJ6" s="698"/>
      <c r="BK6" s="769"/>
      <c r="BL6" s="769"/>
      <c r="BM6" s="769"/>
      <c r="BN6" s="769"/>
      <c r="BO6" s="769"/>
      <c r="BP6" s="769"/>
      <c r="BQ6" s="769"/>
    </row>
    <row r="7" spans="1:207" s="43" customFormat="1" ht="35.25" customHeight="1" x14ac:dyDescent="0.25">
      <c r="E7" s="772" t="s">
        <v>408</v>
      </c>
      <c r="F7" s="531" t="s">
        <v>40</v>
      </c>
      <c r="G7" s="688" t="s">
        <v>409</v>
      </c>
      <c r="H7" s="695" t="s">
        <v>410</v>
      </c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696"/>
      <c r="AY7" s="696"/>
      <c r="AZ7" s="696"/>
      <c r="BA7" s="696"/>
      <c r="BB7" s="696"/>
      <c r="BC7" s="696"/>
      <c r="BD7" s="696"/>
      <c r="BE7" s="696"/>
      <c r="BF7" s="696"/>
      <c r="BG7" s="696"/>
      <c r="BH7" s="696"/>
      <c r="BI7" s="696"/>
      <c r="BJ7" s="697"/>
      <c r="BK7" s="688" t="s">
        <v>953</v>
      </c>
      <c r="BL7" s="688"/>
      <c r="BM7" s="688"/>
      <c r="BN7" s="688"/>
      <c r="BO7" s="688"/>
      <c r="BP7" s="688"/>
      <c r="BQ7" s="688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</row>
    <row r="8" spans="1:207" s="43" customFormat="1" ht="59.25" customHeight="1" x14ac:dyDescent="0.25">
      <c r="E8" s="772"/>
      <c r="F8" s="532"/>
      <c r="G8" s="688"/>
      <c r="H8" s="688" t="s">
        <v>411</v>
      </c>
      <c r="I8" s="44" t="s">
        <v>412</v>
      </c>
      <c r="J8" s="498" t="s">
        <v>413</v>
      </c>
      <c r="K8" s="498"/>
      <c r="L8" s="498"/>
      <c r="M8" s="498"/>
      <c r="N8" s="498"/>
      <c r="O8" s="688" t="s">
        <v>411</v>
      </c>
      <c r="P8" s="44" t="s">
        <v>412</v>
      </c>
      <c r="Q8" s="498" t="s">
        <v>413</v>
      </c>
      <c r="R8" s="498"/>
      <c r="S8" s="498"/>
      <c r="T8" s="498"/>
      <c r="U8" s="498"/>
      <c r="V8" s="498" t="s">
        <v>411</v>
      </c>
      <c r="W8" s="44" t="s">
        <v>412</v>
      </c>
      <c r="X8" s="498" t="s">
        <v>413</v>
      </c>
      <c r="Y8" s="498"/>
      <c r="Z8" s="498"/>
      <c r="AA8" s="498"/>
      <c r="AB8" s="498"/>
      <c r="AC8" s="498" t="s">
        <v>411</v>
      </c>
      <c r="AD8" s="44" t="s">
        <v>412</v>
      </c>
      <c r="AE8" s="498" t="s">
        <v>413</v>
      </c>
      <c r="AF8" s="498"/>
      <c r="AG8" s="498"/>
      <c r="AH8" s="498"/>
      <c r="AI8" s="498"/>
      <c r="AJ8" s="498" t="s">
        <v>411</v>
      </c>
      <c r="AK8" s="44" t="s">
        <v>412</v>
      </c>
      <c r="AL8" s="498" t="s">
        <v>413</v>
      </c>
      <c r="AM8" s="498"/>
      <c r="AN8" s="498"/>
      <c r="AO8" s="498"/>
      <c r="AP8" s="498"/>
      <c r="AQ8" s="498" t="s">
        <v>411</v>
      </c>
      <c r="AR8" s="44" t="s">
        <v>412</v>
      </c>
      <c r="AS8" s="498" t="s">
        <v>413</v>
      </c>
      <c r="AT8" s="498"/>
      <c r="AU8" s="498"/>
      <c r="AV8" s="498"/>
      <c r="AW8" s="498"/>
      <c r="AX8" s="498" t="s">
        <v>411</v>
      </c>
      <c r="AY8" s="44" t="s">
        <v>412</v>
      </c>
      <c r="AZ8" s="498" t="s">
        <v>413</v>
      </c>
      <c r="BA8" s="498"/>
      <c r="BB8" s="498"/>
      <c r="BC8" s="498"/>
      <c r="BD8" s="498"/>
      <c r="BE8" s="44" t="s">
        <v>412</v>
      </c>
      <c r="BF8" s="498" t="s">
        <v>413</v>
      </c>
      <c r="BG8" s="498"/>
      <c r="BH8" s="498"/>
      <c r="BI8" s="498"/>
      <c r="BJ8" s="498"/>
      <c r="BK8" s="498" t="s">
        <v>411</v>
      </c>
      <c r="BL8" s="44" t="s">
        <v>412</v>
      </c>
      <c r="BM8" s="498" t="s">
        <v>413</v>
      </c>
      <c r="BN8" s="498"/>
      <c r="BO8" s="498"/>
      <c r="BP8" s="498"/>
      <c r="BQ8" s="498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</row>
    <row r="9" spans="1:207" s="43" customFormat="1" ht="35.25" customHeight="1" x14ac:dyDescent="0.25">
      <c r="E9" s="772"/>
      <c r="F9" s="533"/>
      <c r="G9" s="688"/>
      <c r="H9" s="688"/>
      <c r="I9" s="43" t="s">
        <v>414</v>
      </c>
      <c r="J9" s="44" t="s">
        <v>414</v>
      </c>
      <c r="K9" s="43" t="s">
        <v>415</v>
      </c>
      <c r="L9" s="43" t="s">
        <v>416</v>
      </c>
      <c r="M9" s="44" t="s">
        <v>417</v>
      </c>
      <c r="N9" s="44" t="s">
        <v>418</v>
      </c>
      <c r="O9" s="688"/>
      <c r="P9" s="43" t="s">
        <v>414</v>
      </c>
      <c r="Q9" s="44" t="s">
        <v>414</v>
      </c>
      <c r="R9" s="43" t="s">
        <v>415</v>
      </c>
      <c r="S9" s="43" t="s">
        <v>416</v>
      </c>
      <c r="T9" s="44" t="s">
        <v>417</v>
      </c>
      <c r="U9" s="44" t="s">
        <v>418</v>
      </c>
      <c r="V9" s="498"/>
      <c r="W9" s="43" t="s">
        <v>414</v>
      </c>
      <c r="X9" s="44" t="s">
        <v>414</v>
      </c>
      <c r="Y9" s="43" t="s">
        <v>415</v>
      </c>
      <c r="Z9" s="43" t="s">
        <v>416</v>
      </c>
      <c r="AA9" s="44" t="s">
        <v>417</v>
      </c>
      <c r="AB9" s="44" t="s">
        <v>418</v>
      </c>
      <c r="AC9" s="498"/>
      <c r="AD9" s="44" t="s">
        <v>414</v>
      </c>
      <c r="AE9" s="44" t="s">
        <v>414</v>
      </c>
      <c r="AF9" s="43" t="s">
        <v>415</v>
      </c>
      <c r="AG9" s="43" t="s">
        <v>416</v>
      </c>
      <c r="AH9" s="44" t="s">
        <v>417</v>
      </c>
      <c r="AI9" s="44" t="s">
        <v>418</v>
      </c>
      <c r="AJ9" s="498"/>
      <c r="AK9" s="43" t="s">
        <v>414</v>
      </c>
      <c r="AL9" s="44" t="s">
        <v>414</v>
      </c>
      <c r="AM9" s="43" t="s">
        <v>415</v>
      </c>
      <c r="AN9" s="43" t="s">
        <v>416</v>
      </c>
      <c r="AO9" s="44" t="s">
        <v>417</v>
      </c>
      <c r="AP9" s="44" t="s">
        <v>418</v>
      </c>
      <c r="AQ9" s="498"/>
      <c r="AR9" s="43" t="s">
        <v>414</v>
      </c>
      <c r="AS9" s="44" t="s">
        <v>414</v>
      </c>
      <c r="AT9" s="43" t="s">
        <v>415</v>
      </c>
      <c r="AU9" s="43" t="s">
        <v>416</v>
      </c>
      <c r="AV9" s="44" t="s">
        <v>417</v>
      </c>
      <c r="AW9" s="44" t="s">
        <v>418</v>
      </c>
      <c r="AX9" s="498"/>
      <c r="AY9" s="43" t="s">
        <v>414</v>
      </c>
      <c r="AZ9" s="44" t="s">
        <v>414</v>
      </c>
      <c r="BA9" s="43" t="s">
        <v>415</v>
      </c>
      <c r="BB9" s="43" t="s">
        <v>416</v>
      </c>
      <c r="BC9" s="44" t="s">
        <v>417</v>
      </c>
      <c r="BD9" s="44" t="s">
        <v>418</v>
      </c>
      <c r="BE9" s="43" t="s">
        <v>414</v>
      </c>
      <c r="BF9" s="44" t="s">
        <v>414</v>
      </c>
      <c r="BG9" s="43" t="s">
        <v>415</v>
      </c>
      <c r="BH9" s="43" t="s">
        <v>416</v>
      </c>
      <c r="BI9" s="44" t="s">
        <v>417</v>
      </c>
      <c r="BJ9" s="44" t="s">
        <v>418</v>
      </c>
      <c r="BK9" s="498"/>
      <c r="BL9" s="44" t="s">
        <v>414</v>
      </c>
      <c r="BM9" s="44" t="s">
        <v>414</v>
      </c>
      <c r="BN9" s="43" t="s">
        <v>415</v>
      </c>
      <c r="BO9" s="43" t="s">
        <v>416</v>
      </c>
      <c r="BP9" s="44" t="s">
        <v>417</v>
      </c>
      <c r="BQ9" s="44" t="s">
        <v>418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</row>
    <row r="10" spans="1:207" s="43" customFormat="1" ht="18" customHeight="1" x14ac:dyDescent="0.25">
      <c r="E10" s="44">
        <v>1</v>
      </c>
      <c r="F10" s="43">
        <v>2</v>
      </c>
      <c r="AC10" s="43">
        <v>3</v>
      </c>
      <c r="AD10" s="43">
        <v>4</v>
      </c>
      <c r="AE10" s="43">
        <v>5</v>
      </c>
      <c r="AF10" s="43">
        <v>6</v>
      </c>
      <c r="AG10" s="43">
        <v>7</v>
      </c>
      <c r="AH10" s="43">
        <v>8</v>
      </c>
      <c r="AI10" s="43">
        <v>9</v>
      </c>
      <c r="AQ10" s="43">
        <v>3</v>
      </c>
      <c r="AR10" s="43">
        <v>4</v>
      </c>
      <c r="AS10" s="43">
        <v>5</v>
      </c>
      <c r="AT10" s="43">
        <v>6</v>
      </c>
      <c r="AU10" s="43">
        <v>7</v>
      </c>
      <c r="AV10" s="43">
        <v>8</v>
      </c>
      <c r="AW10" s="43">
        <v>9</v>
      </c>
      <c r="BK10" s="43">
        <v>10</v>
      </c>
      <c r="BL10" s="43">
        <v>11</v>
      </c>
      <c r="BM10" s="43">
        <v>12</v>
      </c>
      <c r="BN10" s="43">
        <v>13</v>
      </c>
      <c r="BO10" s="43">
        <v>14</v>
      </c>
      <c r="BP10" s="43">
        <v>15</v>
      </c>
      <c r="BQ10" s="43">
        <v>16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</row>
    <row r="11" spans="1:207" s="114" customFormat="1" ht="23.25" customHeight="1" x14ac:dyDescent="0.25">
      <c r="E11" s="763" t="s">
        <v>23</v>
      </c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764"/>
      <c r="AQ11" s="764"/>
      <c r="AR11" s="764"/>
      <c r="AS11" s="764"/>
      <c r="AT11" s="764"/>
      <c r="AU11" s="764"/>
      <c r="AV11" s="764"/>
      <c r="AW11" s="764"/>
      <c r="AX11" s="764"/>
      <c r="AY11" s="764"/>
      <c r="AZ11" s="764"/>
      <c r="BA11" s="764"/>
      <c r="BB11" s="764"/>
      <c r="BC11" s="764"/>
      <c r="BD11" s="764"/>
      <c r="BE11" s="764"/>
      <c r="BF11" s="764"/>
      <c r="BG11" s="764"/>
      <c r="BH11" s="764"/>
      <c r="BI11" s="764"/>
      <c r="BJ11" s="764"/>
      <c r="BK11" s="765"/>
      <c r="BL11" s="765"/>
      <c r="BM11" s="765"/>
      <c r="BN11" s="765"/>
      <c r="BO11" s="765"/>
      <c r="BP11" s="765"/>
      <c r="BQ11" s="76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</row>
    <row r="12" spans="1:207" s="114" customFormat="1" ht="23.25" customHeight="1" x14ac:dyDescent="0.25">
      <c r="E12" s="763" t="s">
        <v>24</v>
      </c>
      <c r="F12" s="764"/>
      <c r="G12" s="764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764"/>
      <c r="X12" s="764"/>
      <c r="Y12" s="764"/>
      <c r="Z12" s="764"/>
      <c r="AA12" s="764"/>
      <c r="AB12" s="764"/>
      <c r="AC12" s="764"/>
      <c r="AD12" s="764"/>
      <c r="AE12" s="764"/>
      <c r="AF12" s="764"/>
      <c r="AG12" s="764"/>
      <c r="AH12" s="764"/>
      <c r="AI12" s="764"/>
      <c r="AJ12" s="764"/>
      <c r="AK12" s="764"/>
      <c r="AL12" s="764"/>
      <c r="AM12" s="764"/>
      <c r="AN12" s="764"/>
      <c r="AO12" s="764"/>
      <c r="AP12" s="764"/>
      <c r="AQ12" s="764"/>
      <c r="AR12" s="764"/>
      <c r="AS12" s="764"/>
      <c r="AT12" s="764"/>
      <c r="AU12" s="764"/>
      <c r="AV12" s="764"/>
      <c r="AW12" s="764"/>
      <c r="AX12" s="764"/>
      <c r="AY12" s="764"/>
      <c r="AZ12" s="764"/>
      <c r="BA12" s="764"/>
      <c r="BB12" s="764"/>
      <c r="BC12" s="764"/>
      <c r="BD12" s="764"/>
      <c r="BE12" s="764"/>
      <c r="BF12" s="764"/>
      <c r="BG12" s="764"/>
      <c r="BH12" s="764"/>
      <c r="BI12" s="764"/>
      <c r="BJ12" s="764"/>
      <c r="BK12" s="765"/>
      <c r="BL12" s="765"/>
      <c r="BM12" s="765"/>
      <c r="BN12" s="765"/>
      <c r="BO12" s="765"/>
      <c r="BP12" s="765"/>
      <c r="BQ12" s="76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</row>
    <row r="13" spans="1:207" s="258" customFormat="1" ht="16.5" customHeight="1" x14ac:dyDescent="0.25">
      <c r="A13" s="256" t="s">
        <v>626</v>
      </c>
      <c r="B13" s="257"/>
      <c r="C13" s="257"/>
      <c r="D13" s="257"/>
      <c r="E13" s="259" t="s">
        <v>626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</row>
    <row r="14" spans="1:207" s="43" customFormat="1" ht="66" customHeight="1" x14ac:dyDescent="0.25">
      <c r="E14" s="59" t="s">
        <v>345</v>
      </c>
      <c r="F14" s="214" t="s">
        <v>627</v>
      </c>
      <c r="G14" s="59">
        <v>74.498999999999995</v>
      </c>
      <c r="H14" s="62" t="s">
        <v>430</v>
      </c>
      <c r="I14" s="105">
        <v>0</v>
      </c>
      <c r="J14" s="105">
        <v>24.18</v>
      </c>
      <c r="K14" s="105">
        <v>0</v>
      </c>
      <c r="L14" s="105">
        <v>0</v>
      </c>
      <c r="M14" s="105">
        <v>0</v>
      </c>
      <c r="N14" s="105">
        <v>0</v>
      </c>
      <c r="O14" s="61" t="s">
        <v>430</v>
      </c>
      <c r="P14" s="105">
        <v>0</v>
      </c>
      <c r="Q14" s="105">
        <v>24.18</v>
      </c>
      <c r="R14" s="105">
        <v>0</v>
      </c>
      <c r="S14" s="105">
        <v>0</v>
      </c>
      <c r="T14" s="105">
        <v>0</v>
      </c>
      <c r="U14" s="105">
        <v>0</v>
      </c>
      <c r="V14" s="61" t="s">
        <v>430</v>
      </c>
      <c r="W14" s="105">
        <v>0</v>
      </c>
      <c r="X14" s="105">
        <v>26.137</v>
      </c>
      <c r="Y14" s="105">
        <v>0</v>
      </c>
      <c r="Z14" s="105">
        <v>0</v>
      </c>
      <c r="AA14" s="105">
        <v>0</v>
      </c>
      <c r="AB14" s="105">
        <v>0</v>
      </c>
      <c r="AC14" s="62" t="s">
        <v>430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62" t="s">
        <v>430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62" t="s">
        <v>430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62" t="s">
        <v>430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f>I14+P14+W14+AD14+AK14+AR14+AY14</f>
        <v>0</v>
      </c>
      <c r="BF14" s="105">
        <f>J14+Q14+X14+AE14+AL14+AS14+AZ14</f>
        <v>74.497</v>
      </c>
      <c r="BG14" s="105">
        <v>0.75</v>
      </c>
      <c r="BH14" s="105">
        <v>1033</v>
      </c>
      <c r="BI14" s="105">
        <v>847</v>
      </c>
      <c r="BJ14" s="105">
        <v>0</v>
      </c>
      <c r="BK14" s="62" t="s">
        <v>430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</row>
    <row r="15" spans="1:207" s="43" customFormat="1" ht="81" customHeight="1" x14ac:dyDescent="0.25">
      <c r="E15" s="59" t="s">
        <v>344</v>
      </c>
      <c r="F15" s="214" t="s">
        <v>634</v>
      </c>
      <c r="G15" s="59">
        <v>204.84899999999999</v>
      </c>
      <c r="H15" s="62" t="s">
        <v>430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61" t="s">
        <v>430</v>
      </c>
      <c r="P15" s="105">
        <v>8.1910000000000007</v>
      </c>
      <c r="Q15" s="105">
        <v>195.48500000000001</v>
      </c>
      <c r="R15" s="105">
        <v>0</v>
      </c>
      <c r="S15" s="105">
        <v>0</v>
      </c>
      <c r="T15" s="105">
        <v>0</v>
      </c>
      <c r="U15" s="105">
        <v>0</v>
      </c>
      <c r="V15" s="61" t="s">
        <v>430</v>
      </c>
      <c r="W15" s="105">
        <v>1.1719999999999999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62" t="s">
        <v>430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62" t="s">
        <v>430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62" t="s">
        <v>430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62" t="s">
        <v>430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f t="shared" ref="BE15:BF16" si="0">I15+P15+W15+AD15+AK15+AR15+AY15</f>
        <v>9.3630000000000013</v>
      </c>
      <c r="BF15" s="105">
        <f t="shared" si="0"/>
        <v>195.48500000000001</v>
      </c>
      <c r="BG15" s="105" t="s">
        <v>296</v>
      </c>
      <c r="BH15" s="105" t="s">
        <v>296</v>
      </c>
      <c r="BI15" s="105">
        <v>1000</v>
      </c>
      <c r="BJ15" s="105">
        <v>0</v>
      </c>
      <c r="BK15" s="62" t="s">
        <v>430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</row>
    <row r="16" spans="1:207" s="43" customFormat="1" ht="84.75" customHeight="1" x14ac:dyDescent="0.25">
      <c r="E16" s="59" t="s">
        <v>811</v>
      </c>
      <c r="F16" s="214" t="s">
        <v>637</v>
      </c>
      <c r="G16" s="59">
        <v>7.5549999999999997</v>
      </c>
      <c r="H16" s="62" t="s">
        <v>430</v>
      </c>
      <c r="I16" s="105">
        <v>0.40300000000000002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61" t="s">
        <v>430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61" t="s">
        <v>430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62" t="s">
        <v>430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62" t="s">
        <v>430</v>
      </c>
      <c r="AK16" s="105">
        <v>0</v>
      </c>
      <c r="AL16" s="105">
        <v>6.5919999999999996</v>
      </c>
      <c r="AM16" s="105">
        <v>0</v>
      </c>
      <c r="AN16" s="105">
        <v>0</v>
      </c>
      <c r="AO16" s="105">
        <v>0</v>
      </c>
      <c r="AP16" s="105">
        <v>0</v>
      </c>
      <c r="AQ16" s="62" t="s">
        <v>430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62" t="s">
        <v>430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f t="shared" si="0"/>
        <v>0.40300000000000002</v>
      </c>
      <c r="BF16" s="105">
        <f t="shared" si="0"/>
        <v>6.5919999999999996</v>
      </c>
      <c r="BG16" s="105">
        <v>0.66666666666666663</v>
      </c>
      <c r="BH16" s="105">
        <v>1050</v>
      </c>
      <c r="BI16" s="105">
        <v>63</v>
      </c>
      <c r="BJ16" s="105">
        <v>0</v>
      </c>
      <c r="BK16" s="62" t="s">
        <v>430</v>
      </c>
      <c r="BL16" s="105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</row>
    <row r="17" spans="1:207" s="258" customFormat="1" ht="16.5" customHeight="1" x14ac:dyDescent="0.25">
      <c r="A17" s="256" t="s">
        <v>641</v>
      </c>
      <c r="B17" s="257"/>
      <c r="C17" s="257"/>
      <c r="D17" s="257"/>
      <c r="E17" s="259" t="s">
        <v>954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</row>
    <row r="18" spans="1:207" s="266" customFormat="1" ht="18" customHeight="1" x14ac:dyDescent="0.25">
      <c r="A18" s="264" t="s">
        <v>642</v>
      </c>
      <c r="B18" s="265"/>
      <c r="C18" s="265"/>
      <c r="D18" s="265"/>
      <c r="F18" s="265" t="s">
        <v>642</v>
      </c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</row>
    <row r="19" spans="1:207" s="114" customFormat="1" ht="23.25" customHeight="1" x14ac:dyDescent="0.25">
      <c r="E19" s="763" t="s">
        <v>27</v>
      </c>
      <c r="F19" s="764"/>
      <c r="G19" s="764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764"/>
      <c r="S19" s="764"/>
      <c r="T19" s="764"/>
      <c r="U19" s="764"/>
      <c r="V19" s="764"/>
      <c r="W19" s="764"/>
      <c r="X19" s="764"/>
      <c r="Y19" s="764"/>
      <c r="Z19" s="764"/>
      <c r="AA19" s="764"/>
      <c r="AB19" s="764"/>
      <c r="AC19" s="764"/>
      <c r="AD19" s="764"/>
      <c r="AE19" s="764"/>
      <c r="AF19" s="764"/>
      <c r="AG19" s="764"/>
      <c r="AH19" s="764"/>
      <c r="AI19" s="764"/>
      <c r="AJ19" s="764"/>
      <c r="AK19" s="764"/>
      <c r="AL19" s="764"/>
      <c r="AM19" s="764"/>
      <c r="AN19" s="764"/>
      <c r="AO19" s="764"/>
      <c r="AP19" s="764"/>
      <c r="AQ19" s="764"/>
      <c r="AR19" s="764"/>
      <c r="AS19" s="764"/>
      <c r="AT19" s="764"/>
      <c r="AU19" s="764"/>
      <c r="AV19" s="764"/>
      <c r="AW19" s="764"/>
      <c r="AX19" s="764"/>
      <c r="AY19" s="764"/>
      <c r="AZ19" s="764"/>
      <c r="BA19" s="764"/>
      <c r="BB19" s="764"/>
      <c r="BC19" s="764"/>
      <c r="BD19" s="764"/>
      <c r="BE19" s="764"/>
      <c r="BF19" s="764"/>
      <c r="BG19" s="764"/>
      <c r="BH19" s="764"/>
      <c r="BI19" s="764"/>
      <c r="BJ19" s="764"/>
      <c r="BK19" s="765"/>
      <c r="BL19" s="765"/>
      <c r="BM19" s="765"/>
      <c r="BN19" s="765"/>
      <c r="BO19" s="765"/>
      <c r="BP19" s="765"/>
      <c r="BQ19" s="76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</row>
    <row r="20" spans="1:207" s="258" customFormat="1" ht="16.5" customHeight="1" x14ac:dyDescent="0.25">
      <c r="A20" s="256" t="s">
        <v>626</v>
      </c>
      <c r="B20" s="257"/>
      <c r="C20" s="257"/>
      <c r="D20" s="257"/>
      <c r="E20" s="259" t="s">
        <v>626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</row>
    <row r="21" spans="1:207" s="43" customFormat="1" ht="30" customHeight="1" x14ac:dyDescent="0.25">
      <c r="E21" s="60" t="s">
        <v>341</v>
      </c>
      <c r="F21" s="214" t="s">
        <v>645</v>
      </c>
      <c r="G21" s="59">
        <v>21.626999999999999</v>
      </c>
      <c r="H21" s="62" t="s">
        <v>430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62" t="s">
        <v>430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62" t="s">
        <v>430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61" t="s">
        <v>430</v>
      </c>
      <c r="AD21" s="105">
        <v>1.821</v>
      </c>
      <c r="AE21" s="105">
        <v>19.806000000000001</v>
      </c>
      <c r="AF21" s="105">
        <v>0</v>
      </c>
      <c r="AG21" s="105">
        <v>0</v>
      </c>
      <c r="AH21" s="105">
        <v>0</v>
      </c>
      <c r="AI21" s="105">
        <v>0</v>
      </c>
      <c r="AJ21" s="61" t="s">
        <v>430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61" t="s">
        <v>430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61" t="s">
        <v>430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105">
        <f t="shared" ref="BE21:BF24" si="1">I21+P21+W21+AD21+AK21+AR21+AY21</f>
        <v>1.821</v>
      </c>
      <c r="BF21" s="105">
        <f t="shared" si="1"/>
        <v>19.806000000000001</v>
      </c>
      <c r="BG21" s="105" t="s">
        <v>296</v>
      </c>
      <c r="BH21" s="105" t="s">
        <v>296</v>
      </c>
      <c r="BI21" s="105">
        <v>900</v>
      </c>
      <c r="BJ21" s="105">
        <v>0</v>
      </c>
      <c r="BK21" s="61" t="s">
        <v>430</v>
      </c>
      <c r="BL21" s="105">
        <v>0</v>
      </c>
      <c r="BM21" s="105">
        <v>0</v>
      </c>
      <c r="BN21" s="105">
        <v>0</v>
      </c>
      <c r="BO21" s="105">
        <v>0</v>
      </c>
      <c r="BP21" s="105">
        <v>0</v>
      </c>
      <c r="BQ21" s="105">
        <v>0</v>
      </c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</row>
    <row r="22" spans="1:207" s="43" customFormat="1" ht="49.5" customHeight="1" x14ac:dyDescent="0.25">
      <c r="E22" s="60" t="s">
        <v>340</v>
      </c>
      <c r="F22" s="214" t="s">
        <v>648</v>
      </c>
      <c r="G22" s="59">
        <v>12.759</v>
      </c>
      <c r="H22" s="62" t="s">
        <v>430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62" t="s">
        <v>430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62" t="s">
        <v>430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61" t="s">
        <v>430</v>
      </c>
      <c r="AD22" s="105">
        <v>1.6519999999999999</v>
      </c>
      <c r="AE22" s="105">
        <v>11.106999999999999</v>
      </c>
      <c r="AF22" s="105">
        <v>0</v>
      </c>
      <c r="AG22" s="105">
        <v>0</v>
      </c>
      <c r="AH22" s="105">
        <v>0</v>
      </c>
      <c r="AI22" s="105">
        <v>0</v>
      </c>
      <c r="AJ22" s="61" t="s">
        <v>430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0</v>
      </c>
      <c r="AQ22" s="61" t="s">
        <v>430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61" t="s">
        <v>430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105">
        <f t="shared" si="1"/>
        <v>1.6519999999999999</v>
      </c>
      <c r="BF22" s="105">
        <f t="shared" si="1"/>
        <v>11.106999999999999</v>
      </c>
      <c r="BG22" s="105" t="s">
        <v>296</v>
      </c>
      <c r="BH22" s="105" t="s">
        <v>296</v>
      </c>
      <c r="BI22" s="105">
        <v>500</v>
      </c>
      <c r="BJ22" s="105">
        <v>0</v>
      </c>
      <c r="BK22" s="61" t="s">
        <v>430</v>
      </c>
      <c r="BL22" s="105">
        <v>0</v>
      </c>
      <c r="BM22" s="105">
        <v>0</v>
      </c>
      <c r="BN22" s="105">
        <v>0</v>
      </c>
      <c r="BO22" s="105">
        <v>0</v>
      </c>
      <c r="BP22" s="105">
        <v>0</v>
      </c>
      <c r="BQ22" s="105">
        <v>0</v>
      </c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</row>
    <row r="23" spans="1:207" s="43" customFormat="1" ht="34.5" customHeight="1" x14ac:dyDescent="0.25">
      <c r="E23" s="60" t="s">
        <v>339</v>
      </c>
      <c r="F23" s="214" t="s">
        <v>651</v>
      </c>
      <c r="G23" s="59">
        <v>12.759</v>
      </c>
      <c r="H23" s="62" t="s">
        <v>430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62" t="s">
        <v>430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62" t="s">
        <v>430</v>
      </c>
      <c r="W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61" t="s">
        <v>430</v>
      </c>
      <c r="AD23" s="105">
        <v>1.6519999999999999</v>
      </c>
      <c r="AE23" s="105">
        <v>11.106999999999999</v>
      </c>
      <c r="AF23" s="105">
        <v>0</v>
      </c>
      <c r="AG23" s="105">
        <v>0</v>
      </c>
      <c r="AH23" s="105">
        <v>0</v>
      </c>
      <c r="AI23" s="105">
        <v>0</v>
      </c>
      <c r="AJ23" s="61" t="s">
        <v>430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61" t="s">
        <v>430</v>
      </c>
      <c r="AR23" s="105">
        <v>0</v>
      </c>
      <c r="AS23" s="105">
        <v>0</v>
      </c>
      <c r="AT23" s="105">
        <v>0</v>
      </c>
      <c r="AU23" s="105">
        <v>0</v>
      </c>
      <c r="AV23" s="105">
        <v>0</v>
      </c>
      <c r="AW23" s="105">
        <v>0</v>
      </c>
      <c r="AX23" s="61" t="s">
        <v>430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  <c r="BE23" s="105">
        <f t="shared" si="1"/>
        <v>1.6519999999999999</v>
      </c>
      <c r="BF23" s="105">
        <f t="shared" si="1"/>
        <v>11.106999999999999</v>
      </c>
      <c r="BG23" s="105" t="s">
        <v>296</v>
      </c>
      <c r="BH23" s="105" t="s">
        <v>296</v>
      </c>
      <c r="BI23" s="105">
        <v>500</v>
      </c>
      <c r="BJ23" s="105">
        <v>0</v>
      </c>
      <c r="BK23" s="61" t="s">
        <v>430</v>
      </c>
      <c r="BL23" s="105">
        <v>0</v>
      </c>
      <c r="BM23" s="105">
        <v>0</v>
      </c>
      <c r="BN23" s="105">
        <v>0</v>
      </c>
      <c r="BO23" s="105">
        <v>0</v>
      </c>
      <c r="BP23" s="105">
        <v>0</v>
      </c>
      <c r="BQ23" s="105">
        <v>0</v>
      </c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</row>
    <row r="24" spans="1:207" s="43" customFormat="1" ht="30" customHeight="1" x14ac:dyDescent="0.25">
      <c r="E24" s="60" t="s">
        <v>653</v>
      </c>
      <c r="F24" s="214" t="s">
        <v>654</v>
      </c>
      <c r="G24" s="59">
        <v>199.01900000000001</v>
      </c>
      <c r="H24" s="61" t="s">
        <v>430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61" t="s">
        <v>430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61" t="s">
        <v>430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61" t="s">
        <v>430</v>
      </c>
      <c r="AD24" s="105">
        <v>0</v>
      </c>
      <c r="AE24" s="105">
        <v>0.1</v>
      </c>
      <c r="AF24" s="105">
        <v>0</v>
      </c>
      <c r="AG24" s="105">
        <v>0</v>
      </c>
      <c r="AH24" s="105">
        <v>0</v>
      </c>
      <c r="AI24" s="105">
        <v>0</v>
      </c>
      <c r="AJ24" s="61" t="s">
        <v>430</v>
      </c>
      <c r="AK24" s="105">
        <v>0</v>
      </c>
      <c r="AL24" s="105">
        <v>40.572000000000003</v>
      </c>
      <c r="AM24" s="105">
        <v>0</v>
      </c>
      <c r="AN24" s="105">
        <v>0</v>
      </c>
      <c r="AO24" s="105">
        <v>0</v>
      </c>
      <c r="AP24" s="105">
        <v>0</v>
      </c>
      <c r="AQ24" s="61" t="s">
        <v>430</v>
      </c>
      <c r="AR24" s="105">
        <v>0</v>
      </c>
      <c r="AS24" s="105">
        <v>50</v>
      </c>
      <c r="AT24" s="105">
        <v>0</v>
      </c>
      <c r="AU24" s="105">
        <v>0</v>
      </c>
      <c r="AV24" s="105">
        <v>0</v>
      </c>
      <c r="AW24" s="105">
        <v>0</v>
      </c>
      <c r="AX24" s="61" t="s">
        <v>430</v>
      </c>
      <c r="AY24" s="105">
        <v>0</v>
      </c>
      <c r="AZ24" s="105">
        <v>50</v>
      </c>
      <c r="BA24" s="105">
        <v>0</v>
      </c>
      <c r="BB24" s="105">
        <v>0</v>
      </c>
      <c r="BC24" s="105">
        <v>0</v>
      </c>
      <c r="BD24" s="105">
        <v>0</v>
      </c>
      <c r="BE24" s="105">
        <f t="shared" si="1"/>
        <v>0</v>
      </c>
      <c r="BF24" s="105">
        <f t="shared" si="1"/>
        <v>140.672</v>
      </c>
      <c r="BG24" s="105" t="s">
        <v>296</v>
      </c>
      <c r="BH24" s="105" t="s">
        <v>296</v>
      </c>
      <c r="BI24" s="105">
        <v>41000</v>
      </c>
      <c r="BJ24" s="105">
        <v>0</v>
      </c>
      <c r="BK24" s="61" t="s">
        <v>430</v>
      </c>
      <c r="BL24" s="105">
        <v>0</v>
      </c>
      <c r="BM24" s="105">
        <v>0</v>
      </c>
      <c r="BN24" s="105">
        <v>0</v>
      </c>
      <c r="BO24" s="105">
        <v>0</v>
      </c>
      <c r="BP24" s="105">
        <v>0</v>
      </c>
      <c r="BQ24" s="105">
        <v>0</v>
      </c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</row>
    <row r="25" spans="1:207" s="258" customFormat="1" ht="16.5" customHeight="1" x14ac:dyDescent="0.25">
      <c r="A25" s="256" t="s">
        <v>641</v>
      </c>
      <c r="B25" s="257"/>
      <c r="C25" s="257"/>
      <c r="D25" s="257"/>
      <c r="E25" s="259" t="s">
        <v>954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</row>
    <row r="26" spans="1:207" s="43" customFormat="1" ht="69" customHeight="1" x14ac:dyDescent="0.25">
      <c r="E26" s="60" t="s">
        <v>812</v>
      </c>
      <c r="F26" s="214" t="s">
        <v>659</v>
      </c>
      <c r="G26" s="59">
        <v>4.1669999999999998</v>
      </c>
      <c r="H26" s="62" t="s">
        <v>430</v>
      </c>
      <c r="I26" s="106">
        <v>0</v>
      </c>
      <c r="J26" s="106">
        <v>0</v>
      </c>
      <c r="K26" s="105">
        <v>0</v>
      </c>
      <c r="L26" s="105">
        <v>0</v>
      </c>
      <c r="M26" s="105">
        <v>0</v>
      </c>
      <c r="N26" s="105">
        <v>0</v>
      </c>
      <c r="O26" s="62" t="s">
        <v>430</v>
      </c>
      <c r="P26" s="106">
        <v>0</v>
      </c>
      <c r="Q26" s="106">
        <v>0</v>
      </c>
      <c r="R26" s="105">
        <v>0</v>
      </c>
      <c r="S26" s="105">
        <v>0</v>
      </c>
      <c r="T26" s="105">
        <v>0</v>
      </c>
      <c r="U26" s="105">
        <v>0</v>
      </c>
      <c r="V26" s="62" t="s">
        <v>430</v>
      </c>
      <c r="W26" s="106">
        <v>0</v>
      </c>
      <c r="X26" s="106">
        <v>0</v>
      </c>
      <c r="Y26" s="105">
        <v>0</v>
      </c>
      <c r="Z26" s="105">
        <v>0</v>
      </c>
      <c r="AA26" s="105">
        <v>0</v>
      </c>
      <c r="AB26" s="105">
        <v>0</v>
      </c>
      <c r="AC26" s="62" t="s">
        <v>430</v>
      </c>
      <c r="AD26" s="106">
        <v>0</v>
      </c>
      <c r="AE26" s="106">
        <v>0</v>
      </c>
      <c r="AF26" s="105">
        <v>0</v>
      </c>
      <c r="AG26" s="105">
        <v>0</v>
      </c>
      <c r="AH26" s="105">
        <v>0</v>
      </c>
      <c r="AI26" s="105">
        <v>0</v>
      </c>
      <c r="AJ26" s="62" t="s">
        <v>430</v>
      </c>
      <c r="AK26" s="105">
        <v>0.25</v>
      </c>
      <c r="AL26" s="106">
        <v>0</v>
      </c>
      <c r="AM26" s="105">
        <v>0</v>
      </c>
      <c r="AN26" s="105">
        <v>0</v>
      </c>
      <c r="AO26" s="105">
        <v>0</v>
      </c>
      <c r="AP26" s="105">
        <v>0</v>
      </c>
      <c r="AQ26" s="62" t="s">
        <v>430</v>
      </c>
      <c r="AR26" s="105">
        <v>1.958</v>
      </c>
      <c r="AS26" s="106">
        <v>0</v>
      </c>
      <c r="AT26" s="105">
        <v>0</v>
      </c>
      <c r="AU26" s="105">
        <v>0</v>
      </c>
      <c r="AV26" s="105">
        <v>0</v>
      </c>
      <c r="AW26" s="105">
        <v>0</v>
      </c>
      <c r="AX26" s="62" t="s">
        <v>430</v>
      </c>
      <c r="AY26" s="105">
        <v>1.958</v>
      </c>
      <c r="AZ26" s="106">
        <v>0</v>
      </c>
      <c r="BA26" s="105">
        <v>0</v>
      </c>
      <c r="BB26" s="105">
        <v>0</v>
      </c>
      <c r="BC26" s="105">
        <v>0</v>
      </c>
      <c r="BD26" s="105">
        <v>0</v>
      </c>
      <c r="BE26" s="105">
        <f>I26+P26+W26+AD26+AK26+AR26+AY26</f>
        <v>4.1660000000000004</v>
      </c>
      <c r="BF26" s="105">
        <f>J26+Q26+X26+AE26+AL26+AS26+AZ26</f>
        <v>0</v>
      </c>
      <c r="BG26" s="105" t="s">
        <v>296</v>
      </c>
      <c r="BH26" s="105" t="s">
        <v>296</v>
      </c>
      <c r="BI26" s="105" t="s">
        <v>663</v>
      </c>
      <c r="BJ26" s="105">
        <v>0</v>
      </c>
      <c r="BK26" s="62" t="s">
        <v>430</v>
      </c>
      <c r="BL26" s="106">
        <v>0</v>
      </c>
      <c r="BM26" s="106">
        <v>0</v>
      </c>
      <c r="BN26" s="105">
        <v>0</v>
      </c>
      <c r="BO26" s="105">
        <v>0</v>
      </c>
      <c r="BP26" s="105">
        <v>0</v>
      </c>
      <c r="BQ26" s="105">
        <v>0</v>
      </c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</row>
    <row r="27" spans="1:207" s="43" customFormat="1" ht="61.5" customHeight="1" x14ac:dyDescent="0.25">
      <c r="E27" s="60" t="s">
        <v>813</v>
      </c>
      <c r="F27" s="214" t="s">
        <v>665</v>
      </c>
      <c r="G27" s="59">
        <v>2.0830000000000002</v>
      </c>
      <c r="H27" s="61" t="s">
        <v>430</v>
      </c>
      <c r="I27" s="106">
        <v>0</v>
      </c>
      <c r="J27" s="106">
        <v>0</v>
      </c>
      <c r="K27" s="105">
        <v>0</v>
      </c>
      <c r="L27" s="105">
        <v>0</v>
      </c>
      <c r="M27" s="105">
        <v>0</v>
      </c>
      <c r="N27" s="105">
        <v>0</v>
      </c>
      <c r="O27" s="61" t="s">
        <v>430</v>
      </c>
      <c r="P27" s="106">
        <v>0</v>
      </c>
      <c r="Q27" s="106">
        <v>0</v>
      </c>
      <c r="R27" s="105">
        <v>0</v>
      </c>
      <c r="S27" s="105">
        <v>0</v>
      </c>
      <c r="T27" s="105">
        <v>0</v>
      </c>
      <c r="U27" s="105">
        <v>0</v>
      </c>
      <c r="V27" s="61" t="s">
        <v>430</v>
      </c>
      <c r="W27" s="106">
        <v>0</v>
      </c>
      <c r="X27" s="106">
        <v>0</v>
      </c>
      <c r="Y27" s="105">
        <v>0</v>
      </c>
      <c r="Z27" s="105">
        <v>0</v>
      </c>
      <c r="AA27" s="105">
        <v>0</v>
      </c>
      <c r="AB27" s="105">
        <v>0</v>
      </c>
      <c r="AC27" s="61" t="s">
        <v>430</v>
      </c>
      <c r="AD27" s="106">
        <v>0</v>
      </c>
      <c r="AE27" s="106">
        <v>0</v>
      </c>
      <c r="AF27" s="105">
        <v>0</v>
      </c>
      <c r="AG27" s="105">
        <v>0</v>
      </c>
      <c r="AH27" s="105">
        <v>0</v>
      </c>
      <c r="AI27" s="105">
        <v>0</v>
      </c>
      <c r="AJ27" s="61" t="s">
        <v>430</v>
      </c>
      <c r="AK27" s="105">
        <v>0.25</v>
      </c>
      <c r="AL27" s="106">
        <v>0</v>
      </c>
      <c r="AM27" s="105">
        <v>0</v>
      </c>
      <c r="AN27" s="105">
        <v>0</v>
      </c>
      <c r="AO27" s="105">
        <v>0</v>
      </c>
      <c r="AP27" s="105">
        <v>0</v>
      </c>
      <c r="AQ27" s="61" t="s">
        <v>430</v>
      </c>
      <c r="AR27" s="105">
        <v>0.91678999999999999</v>
      </c>
      <c r="AS27" s="106">
        <v>0</v>
      </c>
      <c r="AT27" s="105">
        <v>0</v>
      </c>
      <c r="AU27" s="105">
        <v>0</v>
      </c>
      <c r="AV27" s="105">
        <v>0</v>
      </c>
      <c r="AW27" s="105">
        <v>0</v>
      </c>
      <c r="AX27" s="61" t="s">
        <v>430</v>
      </c>
      <c r="AY27" s="105">
        <v>0.91678999999999999</v>
      </c>
      <c r="AZ27" s="106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f>I27+P27+W27+AD27+AK27+AR27+AY27</f>
        <v>2.08358</v>
      </c>
      <c r="BF27" s="105">
        <f>J27+Q27+X27+AE27+AL27+AS27+AZ27</f>
        <v>0</v>
      </c>
      <c r="BG27" s="105" t="s">
        <v>296</v>
      </c>
      <c r="BH27" s="105" t="s">
        <v>296</v>
      </c>
      <c r="BI27" s="105">
        <v>500</v>
      </c>
      <c r="BJ27" s="105">
        <v>0</v>
      </c>
      <c r="BK27" s="61" t="s">
        <v>430</v>
      </c>
      <c r="BL27" s="106">
        <v>0</v>
      </c>
      <c r="BM27" s="106">
        <v>0</v>
      </c>
      <c r="BN27" s="105">
        <v>0</v>
      </c>
      <c r="BO27" s="105">
        <v>0</v>
      </c>
      <c r="BP27" s="105">
        <v>0</v>
      </c>
      <c r="BQ27" s="105">
        <v>0</v>
      </c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</row>
    <row r="28" spans="1:207" s="114" customFormat="1" ht="23.25" customHeight="1" x14ac:dyDescent="0.25">
      <c r="E28" s="763" t="s">
        <v>25</v>
      </c>
      <c r="F28" s="764"/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64"/>
      <c r="AI28" s="764"/>
      <c r="AJ28" s="764"/>
      <c r="AK28" s="764"/>
      <c r="AL28" s="764"/>
      <c r="AM28" s="764"/>
      <c r="AN28" s="764"/>
      <c r="AO28" s="764"/>
      <c r="AP28" s="764"/>
      <c r="AQ28" s="764"/>
      <c r="AR28" s="764"/>
      <c r="AS28" s="764"/>
      <c r="AT28" s="764"/>
      <c r="AU28" s="764"/>
      <c r="AV28" s="764"/>
      <c r="AW28" s="764"/>
      <c r="AX28" s="764"/>
      <c r="AY28" s="764"/>
      <c r="AZ28" s="764"/>
      <c r="BA28" s="764"/>
      <c r="BB28" s="764"/>
      <c r="BC28" s="764"/>
      <c r="BD28" s="764"/>
      <c r="BE28" s="764"/>
      <c r="BF28" s="764"/>
      <c r="BG28" s="764"/>
      <c r="BH28" s="764"/>
      <c r="BI28" s="764"/>
      <c r="BJ28" s="764"/>
      <c r="BK28" s="765"/>
      <c r="BL28" s="765"/>
      <c r="BM28" s="765"/>
      <c r="BN28" s="765"/>
      <c r="BO28" s="765"/>
      <c r="BP28" s="765"/>
      <c r="BQ28" s="76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</row>
    <row r="29" spans="1:207" s="258" customFormat="1" ht="16.5" customHeight="1" x14ac:dyDescent="0.25">
      <c r="A29" s="256" t="s">
        <v>626</v>
      </c>
      <c r="B29" s="257"/>
      <c r="C29" s="257"/>
      <c r="D29" s="257"/>
      <c r="E29" s="259" t="s">
        <v>626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</row>
    <row r="30" spans="1:207" s="107" customFormat="1" ht="64.5" customHeight="1" x14ac:dyDescent="0.25">
      <c r="E30" s="108" t="s">
        <v>419</v>
      </c>
      <c r="F30" s="109" t="s">
        <v>669</v>
      </c>
      <c r="G30" s="110">
        <v>364.64400000000001</v>
      </c>
      <c r="H30" s="111" t="s">
        <v>430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11" t="s">
        <v>430</v>
      </c>
      <c r="P30" s="110" t="s">
        <v>814</v>
      </c>
      <c r="Q30" s="110">
        <v>0</v>
      </c>
      <c r="R30" s="105">
        <v>0</v>
      </c>
      <c r="S30" s="105">
        <v>0</v>
      </c>
      <c r="T30" s="105">
        <v>0</v>
      </c>
      <c r="U30" s="105">
        <v>0</v>
      </c>
      <c r="V30" s="111" t="s">
        <v>430</v>
      </c>
      <c r="W30" s="110">
        <v>0.67767999999999995</v>
      </c>
      <c r="X30" s="110">
        <v>0</v>
      </c>
      <c r="Y30" s="105">
        <v>0</v>
      </c>
      <c r="Z30" s="105">
        <v>0</v>
      </c>
      <c r="AA30" s="105">
        <v>0</v>
      </c>
      <c r="AB30" s="105">
        <v>0</v>
      </c>
      <c r="AC30" s="111" t="s">
        <v>430</v>
      </c>
      <c r="AD30" s="110" t="s">
        <v>815</v>
      </c>
      <c r="AE30" s="110" t="s">
        <v>816</v>
      </c>
      <c r="AF30" s="105">
        <v>0</v>
      </c>
      <c r="AG30" s="105">
        <v>0</v>
      </c>
      <c r="AH30" s="105">
        <v>0</v>
      </c>
      <c r="AI30" s="105">
        <v>0</v>
      </c>
      <c r="AJ30" s="111" t="s">
        <v>430</v>
      </c>
      <c r="AK30" s="110">
        <v>0</v>
      </c>
      <c r="AL30" s="110" t="s">
        <v>817</v>
      </c>
      <c r="AM30" s="105">
        <v>0</v>
      </c>
      <c r="AN30" s="105">
        <v>0</v>
      </c>
      <c r="AO30" s="105">
        <v>0</v>
      </c>
      <c r="AP30" s="105">
        <v>0</v>
      </c>
      <c r="AQ30" s="111" t="s">
        <v>430</v>
      </c>
      <c r="AR30" s="110">
        <v>0</v>
      </c>
      <c r="AS30" s="110" t="s">
        <v>818</v>
      </c>
      <c r="AT30" s="105">
        <v>0</v>
      </c>
      <c r="AU30" s="105">
        <v>0</v>
      </c>
      <c r="AV30" s="105">
        <v>0</v>
      </c>
      <c r="AW30" s="105">
        <v>0</v>
      </c>
      <c r="AX30" s="111" t="s">
        <v>430</v>
      </c>
      <c r="AY30" s="110">
        <v>0</v>
      </c>
      <c r="AZ30" s="110" t="s">
        <v>818</v>
      </c>
      <c r="BA30" s="105">
        <v>0</v>
      </c>
      <c r="BB30" s="105">
        <v>0</v>
      </c>
      <c r="BC30" s="105">
        <v>0</v>
      </c>
      <c r="BD30" s="105">
        <v>0</v>
      </c>
      <c r="BE30" s="105">
        <f>I30+P30+W30+AD30+AK30+AR30+AY30</f>
        <v>8.0546799999999994</v>
      </c>
      <c r="BF30" s="105">
        <f>J30+Q30+X30+AE30+AL30+AS30+AZ30</f>
        <v>349.99800000000005</v>
      </c>
      <c r="BG30" s="107" t="s">
        <v>670</v>
      </c>
      <c r="BH30" s="107" t="s">
        <v>671</v>
      </c>
      <c r="BI30" s="107" t="s">
        <v>672</v>
      </c>
      <c r="BJ30" s="105">
        <v>0</v>
      </c>
      <c r="BK30" s="111" t="s">
        <v>430</v>
      </c>
      <c r="BL30" s="110">
        <v>0</v>
      </c>
      <c r="BM30" s="110">
        <v>0</v>
      </c>
      <c r="BN30" s="105">
        <v>0</v>
      </c>
      <c r="BO30" s="105">
        <v>0</v>
      </c>
      <c r="BP30" s="105">
        <v>0</v>
      </c>
      <c r="BQ30" s="105">
        <v>0</v>
      </c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253"/>
      <c r="DV30" s="253"/>
      <c r="DW30" s="253"/>
      <c r="DX30" s="253"/>
      <c r="DY30" s="253"/>
      <c r="DZ30" s="253"/>
      <c r="EA30" s="253"/>
      <c r="EB30" s="253"/>
      <c r="EC30" s="253"/>
      <c r="ED30" s="253"/>
      <c r="EE30" s="253"/>
      <c r="EF30" s="253"/>
      <c r="EG30" s="253"/>
      <c r="EH30" s="253"/>
      <c r="EI30" s="253"/>
      <c r="EJ30" s="253"/>
      <c r="EK30" s="253"/>
    </row>
    <row r="31" spans="1:207" s="107" customFormat="1" ht="54" customHeight="1" x14ac:dyDescent="0.25">
      <c r="E31" s="108" t="s">
        <v>420</v>
      </c>
      <c r="F31" s="109" t="s">
        <v>674</v>
      </c>
      <c r="G31" s="110">
        <v>7.96</v>
      </c>
      <c r="H31" s="112" t="s">
        <v>430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12" t="s">
        <v>430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12" t="s">
        <v>430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12" t="s">
        <v>430</v>
      </c>
      <c r="AD31" s="105">
        <v>0</v>
      </c>
      <c r="AE31" s="105">
        <v>0</v>
      </c>
      <c r="AF31" s="105">
        <v>0</v>
      </c>
      <c r="AG31" s="105">
        <v>0</v>
      </c>
      <c r="AH31" s="105">
        <v>0</v>
      </c>
      <c r="AI31" s="105">
        <v>0</v>
      </c>
      <c r="AJ31" s="112" t="s">
        <v>430</v>
      </c>
      <c r="AK31" s="110">
        <v>7.96</v>
      </c>
      <c r="AL31" s="110">
        <v>0</v>
      </c>
      <c r="AM31" s="105">
        <v>0</v>
      </c>
      <c r="AN31" s="105">
        <v>0</v>
      </c>
      <c r="AO31" s="105">
        <v>0</v>
      </c>
      <c r="AP31" s="105">
        <v>0</v>
      </c>
      <c r="AQ31" s="112" t="s">
        <v>430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12" t="s">
        <v>430</v>
      </c>
      <c r="AY31" s="105">
        <v>0</v>
      </c>
      <c r="AZ31" s="105">
        <v>0</v>
      </c>
      <c r="BA31" s="105">
        <v>0</v>
      </c>
      <c r="BB31" s="105">
        <v>0</v>
      </c>
      <c r="BC31" s="105">
        <v>0</v>
      </c>
      <c r="BD31" s="105">
        <v>0</v>
      </c>
      <c r="BE31" s="105">
        <f>I31+P31+W31+AD31+AK31+AR31+AY31</f>
        <v>7.96</v>
      </c>
      <c r="BF31" s="105">
        <f>J31+Q31+X31+AE31+AL31+AS31+AZ31</f>
        <v>0</v>
      </c>
      <c r="BG31" s="107" t="s">
        <v>676</v>
      </c>
      <c r="BH31" s="107" t="s">
        <v>677</v>
      </c>
      <c r="BI31" s="107" t="s">
        <v>657</v>
      </c>
      <c r="BJ31" s="105">
        <v>0</v>
      </c>
      <c r="BK31" s="112" t="s">
        <v>430</v>
      </c>
      <c r="BL31" s="105">
        <v>0</v>
      </c>
      <c r="BM31" s="105">
        <v>0</v>
      </c>
      <c r="BN31" s="105">
        <v>0</v>
      </c>
      <c r="BO31" s="105">
        <v>0</v>
      </c>
      <c r="BP31" s="105">
        <v>0</v>
      </c>
      <c r="BQ31" s="105">
        <v>0</v>
      </c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3"/>
      <c r="DT31" s="253"/>
      <c r="DU31" s="253"/>
      <c r="DV31" s="253"/>
      <c r="DW31" s="253"/>
      <c r="DX31" s="253"/>
      <c r="DY31" s="253"/>
      <c r="DZ31" s="253"/>
      <c r="EA31" s="253"/>
      <c r="EB31" s="253"/>
      <c r="EC31" s="253"/>
      <c r="ED31" s="253"/>
      <c r="EE31" s="253"/>
      <c r="EF31" s="253"/>
      <c r="EG31" s="253"/>
      <c r="EH31" s="253"/>
      <c r="EI31" s="253"/>
      <c r="EJ31" s="253"/>
      <c r="EK31" s="253"/>
    </row>
    <row r="32" spans="1:207" s="258" customFormat="1" ht="16.5" customHeight="1" x14ac:dyDescent="0.25">
      <c r="A32" s="256" t="s">
        <v>641</v>
      </c>
      <c r="B32" s="257"/>
      <c r="C32" s="257"/>
      <c r="D32" s="257"/>
      <c r="E32" s="259" t="s">
        <v>954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</row>
    <row r="33" spans="1:141" s="43" customFormat="1" ht="78.75" x14ac:dyDescent="0.25">
      <c r="E33" s="60" t="s">
        <v>819</v>
      </c>
      <c r="F33" s="214" t="s">
        <v>680</v>
      </c>
      <c r="G33" s="59">
        <v>3.504</v>
      </c>
      <c r="H33" s="62" t="s">
        <v>430</v>
      </c>
      <c r="I33" s="106">
        <v>0</v>
      </c>
      <c r="J33" s="106">
        <v>0</v>
      </c>
      <c r="K33" s="105">
        <v>0</v>
      </c>
      <c r="L33" s="105">
        <v>0</v>
      </c>
      <c r="M33" s="105">
        <v>0</v>
      </c>
      <c r="N33" s="105">
        <v>0</v>
      </c>
      <c r="O33" s="62" t="s">
        <v>430</v>
      </c>
      <c r="P33" s="106">
        <v>0</v>
      </c>
      <c r="Q33" s="106">
        <v>0</v>
      </c>
      <c r="R33" s="105">
        <v>0</v>
      </c>
      <c r="S33" s="105">
        <v>0</v>
      </c>
      <c r="T33" s="105">
        <v>0</v>
      </c>
      <c r="U33" s="105">
        <v>0</v>
      </c>
      <c r="V33" s="62" t="s">
        <v>430</v>
      </c>
      <c r="W33" s="106">
        <v>0</v>
      </c>
      <c r="X33" s="106">
        <v>0</v>
      </c>
      <c r="Y33" s="105">
        <v>0</v>
      </c>
      <c r="Z33" s="105">
        <v>0</v>
      </c>
      <c r="AA33" s="105">
        <v>0</v>
      </c>
      <c r="AB33" s="105">
        <v>0</v>
      </c>
      <c r="AC33" s="62" t="s">
        <v>430</v>
      </c>
      <c r="AD33" s="106">
        <v>0</v>
      </c>
      <c r="AE33" s="106">
        <v>0</v>
      </c>
      <c r="AF33" s="105">
        <v>0</v>
      </c>
      <c r="AG33" s="105">
        <v>0</v>
      </c>
      <c r="AH33" s="105">
        <v>0</v>
      </c>
      <c r="AI33" s="105">
        <v>0</v>
      </c>
      <c r="AJ33" s="62" t="s">
        <v>430</v>
      </c>
      <c r="AK33" s="105">
        <v>0.25</v>
      </c>
      <c r="AL33" s="106">
        <v>0</v>
      </c>
      <c r="AM33" s="105">
        <v>0</v>
      </c>
      <c r="AN33" s="105">
        <v>0</v>
      </c>
      <c r="AO33" s="105">
        <v>0</v>
      </c>
      <c r="AP33" s="105">
        <v>0</v>
      </c>
      <c r="AQ33" s="62" t="s">
        <v>430</v>
      </c>
      <c r="AR33" s="105">
        <v>1.627</v>
      </c>
      <c r="AS33" s="106">
        <v>0</v>
      </c>
      <c r="AT33" s="105">
        <v>0</v>
      </c>
      <c r="AU33" s="105">
        <v>0</v>
      </c>
      <c r="AV33" s="105">
        <v>0</v>
      </c>
      <c r="AW33" s="105">
        <v>0</v>
      </c>
      <c r="AX33" s="62" t="s">
        <v>430</v>
      </c>
      <c r="AY33" s="105">
        <v>1.627</v>
      </c>
      <c r="AZ33" s="106">
        <v>0</v>
      </c>
      <c r="BA33" s="105">
        <v>0</v>
      </c>
      <c r="BB33" s="105">
        <v>0</v>
      </c>
      <c r="BC33" s="105">
        <v>0</v>
      </c>
      <c r="BD33" s="105">
        <v>0</v>
      </c>
      <c r="BE33" s="105">
        <f>I33+P33+W33+AD33+AK33+AR33+AY33</f>
        <v>3.504</v>
      </c>
      <c r="BF33" s="105">
        <f>J33+Q33+X33+AE33+AL33+AS33+AZ33</f>
        <v>0</v>
      </c>
      <c r="BG33" s="105">
        <v>300</v>
      </c>
      <c r="BH33" s="105">
        <v>1000</v>
      </c>
      <c r="BI33" s="105">
        <v>200</v>
      </c>
      <c r="BJ33" s="105">
        <v>0</v>
      </c>
      <c r="BK33" s="62" t="s">
        <v>430</v>
      </c>
      <c r="BL33" s="106">
        <v>0</v>
      </c>
      <c r="BM33" s="106">
        <v>0</v>
      </c>
      <c r="BN33" s="105">
        <v>0</v>
      </c>
      <c r="BO33" s="105">
        <v>0</v>
      </c>
      <c r="BP33" s="105">
        <v>0</v>
      </c>
      <c r="BQ33" s="105">
        <v>0</v>
      </c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</row>
    <row r="34" spans="1:141" s="114" customFormat="1" ht="23.25" customHeight="1" x14ac:dyDescent="0.25">
      <c r="E34" s="763" t="s">
        <v>26</v>
      </c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4"/>
      <c r="Q34" s="764"/>
      <c r="R34" s="764"/>
      <c r="S34" s="764"/>
      <c r="T34" s="764"/>
      <c r="U34" s="764"/>
      <c r="V34" s="764"/>
      <c r="W34" s="764"/>
      <c r="X34" s="764"/>
      <c r="Y34" s="764"/>
      <c r="Z34" s="764"/>
      <c r="AA34" s="764"/>
      <c r="AB34" s="764"/>
      <c r="AC34" s="764"/>
      <c r="AD34" s="764"/>
      <c r="AE34" s="764"/>
      <c r="AF34" s="764"/>
      <c r="AG34" s="764"/>
      <c r="AH34" s="764"/>
      <c r="AI34" s="764"/>
      <c r="AJ34" s="764"/>
      <c r="AK34" s="764"/>
      <c r="AL34" s="764"/>
      <c r="AM34" s="764"/>
      <c r="AN34" s="764"/>
      <c r="AO34" s="764"/>
      <c r="AP34" s="764"/>
      <c r="AQ34" s="764"/>
      <c r="AR34" s="764"/>
      <c r="AS34" s="764"/>
      <c r="AT34" s="764"/>
      <c r="AU34" s="764"/>
      <c r="AV34" s="764"/>
      <c r="AW34" s="764"/>
      <c r="AX34" s="764"/>
      <c r="AY34" s="764"/>
      <c r="AZ34" s="764"/>
      <c r="BA34" s="764"/>
      <c r="BB34" s="764"/>
      <c r="BC34" s="764"/>
      <c r="BD34" s="764"/>
      <c r="BE34" s="764"/>
      <c r="BF34" s="764"/>
      <c r="BG34" s="764"/>
      <c r="BH34" s="764"/>
      <c r="BI34" s="764"/>
      <c r="BJ34" s="764"/>
      <c r="BK34" s="765"/>
      <c r="BL34" s="765"/>
      <c r="BM34" s="765"/>
      <c r="BN34" s="765"/>
      <c r="BO34" s="765"/>
      <c r="BP34" s="765"/>
      <c r="BQ34" s="76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</row>
    <row r="35" spans="1:141" s="258" customFormat="1" ht="16.5" customHeight="1" x14ac:dyDescent="0.25">
      <c r="A35" s="256" t="s">
        <v>626</v>
      </c>
      <c r="B35" s="257"/>
      <c r="C35" s="257"/>
      <c r="D35" s="257"/>
      <c r="E35" s="259" t="s">
        <v>626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</row>
    <row r="36" spans="1:141" s="43" customFormat="1" ht="33" customHeight="1" x14ac:dyDescent="0.25">
      <c r="E36" s="60" t="s">
        <v>337</v>
      </c>
      <c r="F36" s="214" t="s">
        <v>685</v>
      </c>
      <c r="G36" s="59">
        <v>26.587</v>
      </c>
      <c r="H36" s="62" t="s">
        <v>430</v>
      </c>
      <c r="I36" s="106">
        <v>0</v>
      </c>
      <c r="J36" s="106">
        <v>0</v>
      </c>
      <c r="K36" s="105">
        <v>0</v>
      </c>
      <c r="L36" s="105">
        <v>0</v>
      </c>
      <c r="M36" s="105">
        <v>0</v>
      </c>
      <c r="N36" s="105">
        <v>0</v>
      </c>
      <c r="O36" s="62" t="s">
        <v>430</v>
      </c>
      <c r="P36" s="105">
        <v>0.41199999999999998</v>
      </c>
      <c r="Q36" s="106">
        <v>0</v>
      </c>
      <c r="R36" s="105">
        <v>0</v>
      </c>
      <c r="S36" s="105">
        <v>0</v>
      </c>
      <c r="T36" s="105">
        <v>0</v>
      </c>
      <c r="U36" s="105">
        <v>0</v>
      </c>
      <c r="V36" s="62" t="s">
        <v>430</v>
      </c>
      <c r="W36" s="105">
        <v>0.22900000000000001</v>
      </c>
      <c r="X36" s="106">
        <v>0</v>
      </c>
      <c r="Y36" s="105">
        <v>0</v>
      </c>
      <c r="Z36" s="105">
        <v>0</v>
      </c>
      <c r="AA36" s="105">
        <v>0</v>
      </c>
      <c r="AB36" s="105">
        <v>0</v>
      </c>
      <c r="AC36" s="62" t="s">
        <v>430</v>
      </c>
      <c r="AD36" s="105">
        <v>0.246</v>
      </c>
      <c r="AE36" s="106">
        <v>0</v>
      </c>
      <c r="AF36" s="105">
        <v>0</v>
      </c>
      <c r="AG36" s="105">
        <v>0</v>
      </c>
      <c r="AH36" s="105">
        <v>0</v>
      </c>
      <c r="AI36" s="105">
        <v>0</v>
      </c>
      <c r="AJ36" s="62" t="s">
        <v>430</v>
      </c>
      <c r="AK36" s="106">
        <v>0</v>
      </c>
      <c r="AL36" s="106">
        <v>0</v>
      </c>
      <c r="AM36" s="105">
        <v>0</v>
      </c>
      <c r="AN36" s="105">
        <v>0</v>
      </c>
      <c r="AO36" s="105">
        <v>0</v>
      </c>
      <c r="AP36" s="105">
        <v>0</v>
      </c>
      <c r="AQ36" s="62" t="s">
        <v>430</v>
      </c>
      <c r="AR36" s="106">
        <v>0</v>
      </c>
      <c r="AS36" s="106">
        <v>0</v>
      </c>
      <c r="AT36" s="105">
        <v>0</v>
      </c>
      <c r="AU36" s="105">
        <v>0</v>
      </c>
      <c r="AV36" s="105">
        <v>0</v>
      </c>
      <c r="AW36" s="105">
        <v>0</v>
      </c>
      <c r="AX36" s="62" t="s">
        <v>430</v>
      </c>
      <c r="AY36" s="106">
        <v>0</v>
      </c>
      <c r="AZ36" s="106">
        <v>0</v>
      </c>
      <c r="BA36" s="105">
        <v>0</v>
      </c>
      <c r="BB36" s="105">
        <v>0</v>
      </c>
      <c r="BC36" s="105">
        <v>0</v>
      </c>
      <c r="BD36" s="105">
        <v>0</v>
      </c>
      <c r="BE36" s="105">
        <f t="shared" ref="BE36:BF38" si="2">I36+P36+W36+AD36+AK36+AR36+AY36</f>
        <v>0.88700000000000001</v>
      </c>
      <c r="BF36" s="105">
        <f t="shared" si="2"/>
        <v>0</v>
      </c>
      <c r="BG36" s="105" t="s">
        <v>296</v>
      </c>
      <c r="BH36" s="105" t="s">
        <v>296</v>
      </c>
      <c r="BI36" s="105">
        <v>2400</v>
      </c>
      <c r="BJ36" s="105">
        <v>0</v>
      </c>
      <c r="BK36" s="62" t="s">
        <v>430</v>
      </c>
      <c r="BL36" s="105">
        <v>0</v>
      </c>
      <c r="BM36" s="106">
        <v>0</v>
      </c>
      <c r="BN36" s="105">
        <v>0</v>
      </c>
      <c r="BO36" s="105">
        <v>0</v>
      </c>
      <c r="BP36" s="105">
        <v>0</v>
      </c>
      <c r="BQ36" s="105">
        <v>0</v>
      </c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</row>
    <row r="37" spans="1:141" s="43" customFormat="1" ht="49.5" customHeight="1" x14ac:dyDescent="0.25">
      <c r="E37" s="60" t="s">
        <v>336</v>
      </c>
      <c r="F37" s="214" t="s">
        <v>688</v>
      </c>
      <c r="G37" s="59">
        <v>67.540999999999997</v>
      </c>
      <c r="H37" s="62" t="s">
        <v>430</v>
      </c>
      <c r="I37" s="106">
        <v>16.509</v>
      </c>
      <c r="J37" s="106">
        <v>0</v>
      </c>
      <c r="K37" s="105">
        <v>0</v>
      </c>
      <c r="L37" s="105">
        <v>0</v>
      </c>
      <c r="M37" s="105">
        <v>0</v>
      </c>
      <c r="N37" s="105">
        <v>0</v>
      </c>
      <c r="O37" s="62" t="s">
        <v>430</v>
      </c>
      <c r="P37" s="105">
        <v>0.8</v>
      </c>
      <c r="Q37" s="106">
        <v>0</v>
      </c>
      <c r="R37" s="105">
        <v>0</v>
      </c>
      <c r="S37" s="105">
        <v>0</v>
      </c>
      <c r="T37" s="105">
        <v>0</v>
      </c>
      <c r="U37" s="105">
        <v>0</v>
      </c>
      <c r="V37" s="62" t="s">
        <v>430</v>
      </c>
      <c r="W37" s="105">
        <v>6.4089999999999998</v>
      </c>
      <c r="X37" s="106">
        <v>0</v>
      </c>
      <c r="Y37" s="105">
        <v>0</v>
      </c>
      <c r="Z37" s="105">
        <v>0</v>
      </c>
      <c r="AA37" s="105">
        <v>0</v>
      </c>
      <c r="AB37" s="105">
        <v>0</v>
      </c>
      <c r="AC37" s="62" t="s">
        <v>430</v>
      </c>
      <c r="AD37" s="105">
        <v>27.314</v>
      </c>
      <c r="AE37" s="106">
        <v>0</v>
      </c>
      <c r="AF37" s="105">
        <v>0</v>
      </c>
      <c r="AG37" s="105">
        <v>0</v>
      </c>
      <c r="AH37" s="105">
        <v>0</v>
      </c>
      <c r="AI37" s="105">
        <v>0</v>
      </c>
      <c r="AJ37" s="62" t="s">
        <v>430</v>
      </c>
      <c r="AK37" s="106">
        <v>0</v>
      </c>
      <c r="AL37" s="106">
        <v>0</v>
      </c>
      <c r="AM37" s="105">
        <v>0</v>
      </c>
      <c r="AN37" s="105">
        <v>0</v>
      </c>
      <c r="AO37" s="105">
        <v>0</v>
      </c>
      <c r="AP37" s="105">
        <v>0</v>
      </c>
      <c r="AQ37" s="62" t="s">
        <v>430</v>
      </c>
      <c r="AR37" s="106">
        <v>0</v>
      </c>
      <c r="AS37" s="106">
        <v>0</v>
      </c>
      <c r="AT37" s="105">
        <v>0</v>
      </c>
      <c r="AU37" s="105">
        <v>0</v>
      </c>
      <c r="AV37" s="105">
        <v>0</v>
      </c>
      <c r="AW37" s="105">
        <v>0</v>
      </c>
      <c r="AX37" s="62" t="s">
        <v>430</v>
      </c>
      <c r="AY37" s="106">
        <v>0</v>
      </c>
      <c r="AZ37" s="106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f t="shared" si="2"/>
        <v>51.031999999999996</v>
      </c>
      <c r="BF37" s="105">
        <f t="shared" si="2"/>
        <v>0</v>
      </c>
      <c r="BG37" s="105" t="s">
        <v>296</v>
      </c>
      <c r="BH37" s="105" t="s">
        <v>296</v>
      </c>
      <c r="BI37" s="105">
        <v>250000</v>
      </c>
      <c r="BJ37" s="105">
        <v>0</v>
      </c>
      <c r="BK37" s="62" t="s">
        <v>430</v>
      </c>
      <c r="BL37" s="105">
        <v>0</v>
      </c>
      <c r="BM37" s="106">
        <v>0</v>
      </c>
      <c r="BN37" s="105">
        <v>0</v>
      </c>
      <c r="BO37" s="105">
        <v>0</v>
      </c>
      <c r="BP37" s="105">
        <v>0</v>
      </c>
      <c r="BQ37" s="105">
        <v>0</v>
      </c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</row>
    <row r="38" spans="1:141" s="43" customFormat="1" ht="34.5" customHeight="1" x14ac:dyDescent="0.25">
      <c r="E38" s="60" t="s">
        <v>820</v>
      </c>
      <c r="F38" s="214" t="s">
        <v>691</v>
      </c>
      <c r="G38" s="59">
        <v>10.005000000000001</v>
      </c>
      <c r="H38" s="62" t="s">
        <v>430</v>
      </c>
      <c r="I38" s="106">
        <v>0</v>
      </c>
      <c r="J38" s="106">
        <v>0</v>
      </c>
      <c r="K38" s="105">
        <v>0</v>
      </c>
      <c r="L38" s="105">
        <v>0</v>
      </c>
      <c r="M38" s="105">
        <v>0</v>
      </c>
      <c r="N38" s="105">
        <v>0</v>
      </c>
      <c r="O38" s="62" t="s">
        <v>430</v>
      </c>
      <c r="P38" s="105">
        <v>0.61199999999999999</v>
      </c>
      <c r="Q38" s="106">
        <v>0</v>
      </c>
      <c r="R38" s="105">
        <v>0</v>
      </c>
      <c r="S38" s="105">
        <v>0</v>
      </c>
      <c r="T38" s="105">
        <v>0</v>
      </c>
      <c r="U38" s="105">
        <v>0</v>
      </c>
      <c r="V38" s="62" t="s">
        <v>430</v>
      </c>
      <c r="W38" s="105">
        <v>8.1769999999999996</v>
      </c>
      <c r="X38" s="106">
        <v>0</v>
      </c>
      <c r="Y38" s="105">
        <v>0</v>
      </c>
      <c r="Z38" s="105">
        <v>0</v>
      </c>
      <c r="AA38" s="105">
        <v>0</v>
      </c>
      <c r="AB38" s="105">
        <v>0</v>
      </c>
      <c r="AC38" s="62" t="s">
        <v>430</v>
      </c>
      <c r="AD38" s="105">
        <v>1.2150000000000001</v>
      </c>
      <c r="AE38" s="106">
        <v>0</v>
      </c>
      <c r="AF38" s="105">
        <v>0</v>
      </c>
      <c r="AG38" s="105">
        <v>0</v>
      </c>
      <c r="AH38" s="105">
        <v>0</v>
      </c>
      <c r="AI38" s="105">
        <v>0</v>
      </c>
      <c r="AJ38" s="62" t="s">
        <v>430</v>
      </c>
      <c r="AK38" s="106">
        <v>0</v>
      </c>
      <c r="AL38" s="106">
        <v>0</v>
      </c>
      <c r="AM38" s="105">
        <v>0</v>
      </c>
      <c r="AN38" s="105">
        <v>0</v>
      </c>
      <c r="AO38" s="105">
        <v>0</v>
      </c>
      <c r="AP38" s="105">
        <v>0</v>
      </c>
      <c r="AQ38" s="62" t="s">
        <v>430</v>
      </c>
      <c r="AR38" s="106">
        <v>0</v>
      </c>
      <c r="AS38" s="106">
        <v>0</v>
      </c>
      <c r="AT38" s="105">
        <v>0</v>
      </c>
      <c r="AU38" s="105">
        <v>0</v>
      </c>
      <c r="AV38" s="105">
        <v>0</v>
      </c>
      <c r="AW38" s="105">
        <v>0</v>
      </c>
      <c r="AX38" s="62" t="s">
        <v>430</v>
      </c>
      <c r="AY38" s="106">
        <v>0</v>
      </c>
      <c r="AZ38" s="106">
        <v>0</v>
      </c>
      <c r="BA38" s="105">
        <v>0</v>
      </c>
      <c r="BB38" s="105">
        <v>0</v>
      </c>
      <c r="BC38" s="105">
        <v>0</v>
      </c>
      <c r="BD38" s="105">
        <v>0</v>
      </c>
      <c r="BE38" s="105">
        <f t="shared" si="2"/>
        <v>10.004</v>
      </c>
      <c r="BF38" s="105">
        <f t="shared" si="2"/>
        <v>0</v>
      </c>
      <c r="BG38" s="105" t="s">
        <v>296</v>
      </c>
      <c r="BH38" s="105" t="s">
        <v>296</v>
      </c>
      <c r="BI38" s="105">
        <v>300</v>
      </c>
      <c r="BJ38" s="105">
        <v>0</v>
      </c>
      <c r="BK38" s="62" t="s">
        <v>430</v>
      </c>
      <c r="BL38" s="105">
        <v>0</v>
      </c>
      <c r="BM38" s="106">
        <v>0</v>
      </c>
      <c r="BN38" s="105">
        <v>0</v>
      </c>
      <c r="BO38" s="105">
        <v>0</v>
      </c>
      <c r="BP38" s="105">
        <v>0</v>
      </c>
      <c r="BQ38" s="105">
        <v>0</v>
      </c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</row>
    <row r="39" spans="1:141" s="258" customFormat="1" ht="16.5" customHeight="1" x14ac:dyDescent="0.25">
      <c r="A39" s="256" t="s">
        <v>641</v>
      </c>
      <c r="B39" s="257"/>
      <c r="C39" s="257"/>
      <c r="D39" s="257"/>
      <c r="E39" s="259" t="s">
        <v>954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</row>
    <row r="40" spans="1:141" s="771" customFormat="1" ht="18" customHeight="1" x14ac:dyDescent="0.25">
      <c r="A40" s="771" t="s">
        <v>642</v>
      </c>
    </row>
    <row r="41" spans="1:141" s="114" customFormat="1" ht="23.25" customHeight="1" x14ac:dyDescent="0.25">
      <c r="E41" s="763" t="s">
        <v>28</v>
      </c>
      <c r="F41" s="764"/>
      <c r="G41" s="764"/>
      <c r="H41" s="764"/>
      <c r="I41" s="764"/>
      <c r="J41" s="764"/>
      <c r="K41" s="764"/>
      <c r="L41" s="764"/>
      <c r="M41" s="764"/>
      <c r="N41" s="764"/>
      <c r="O41" s="764"/>
      <c r="P41" s="764"/>
      <c r="Q41" s="764"/>
      <c r="R41" s="764"/>
      <c r="S41" s="764"/>
      <c r="T41" s="764"/>
      <c r="U41" s="764"/>
      <c r="V41" s="764"/>
      <c r="W41" s="764"/>
      <c r="X41" s="764"/>
      <c r="Y41" s="764"/>
      <c r="Z41" s="764"/>
      <c r="AA41" s="764"/>
      <c r="AB41" s="764"/>
      <c r="AC41" s="764"/>
      <c r="AD41" s="764"/>
      <c r="AE41" s="764"/>
      <c r="AF41" s="764"/>
      <c r="AG41" s="764"/>
      <c r="AH41" s="764"/>
      <c r="AI41" s="764"/>
      <c r="AJ41" s="764"/>
      <c r="AK41" s="764"/>
      <c r="AL41" s="764"/>
      <c r="AM41" s="764"/>
      <c r="AN41" s="764"/>
      <c r="AO41" s="764"/>
      <c r="AP41" s="764"/>
      <c r="AQ41" s="764"/>
      <c r="AR41" s="764"/>
      <c r="AS41" s="764"/>
      <c r="AT41" s="764"/>
      <c r="AU41" s="764"/>
      <c r="AV41" s="764"/>
      <c r="AW41" s="764"/>
      <c r="AX41" s="764"/>
      <c r="AY41" s="764"/>
      <c r="AZ41" s="764"/>
      <c r="BA41" s="764"/>
      <c r="BB41" s="764"/>
      <c r="BC41" s="764"/>
      <c r="BD41" s="764"/>
      <c r="BE41" s="764"/>
      <c r="BF41" s="764"/>
      <c r="BG41" s="764"/>
      <c r="BH41" s="764"/>
      <c r="BI41" s="764"/>
      <c r="BJ41" s="764"/>
      <c r="BK41" s="765"/>
      <c r="BL41" s="765"/>
      <c r="BM41" s="765"/>
      <c r="BN41" s="765"/>
      <c r="BO41" s="765"/>
      <c r="BP41" s="765"/>
      <c r="BQ41" s="76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</row>
    <row r="42" spans="1:141" s="114" customFormat="1" ht="23.25" customHeight="1" x14ac:dyDescent="0.25">
      <c r="E42" s="763" t="s">
        <v>29</v>
      </c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4"/>
      <c r="Y42" s="764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4"/>
      <c r="BF42" s="764"/>
      <c r="BG42" s="764"/>
      <c r="BH42" s="764"/>
      <c r="BI42" s="764"/>
      <c r="BJ42" s="764"/>
      <c r="BK42" s="765"/>
      <c r="BL42" s="765"/>
      <c r="BM42" s="765"/>
      <c r="BN42" s="765"/>
      <c r="BO42" s="765"/>
      <c r="BP42" s="765"/>
      <c r="BQ42" s="76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</row>
    <row r="43" spans="1:141" s="258" customFormat="1" ht="16.5" customHeight="1" x14ac:dyDescent="0.25">
      <c r="A43" s="256" t="s">
        <v>626</v>
      </c>
      <c r="B43" s="257"/>
      <c r="C43" s="257"/>
      <c r="D43" s="257"/>
      <c r="E43" s="259" t="s">
        <v>626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</row>
    <row r="44" spans="1:141" s="43" customFormat="1" ht="47.25" x14ac:dyDescent="0.25">
      <c r="E44" s="60" t="s">
        <v>421</v>
      </c>
      <c r="F44" s="214" t="s">
        <v>696</v>
      </c>
      <c r="G44" s="59">
        <v>84.153999999999996</v>
      </c>
      <c r="H44" s="62" t="s">
        <v>430</v>
      </c>
      <c r="I44" s="106">
        <v>5.37</v>
      </c>
      <c r="J44" s="106">
        <v>0</v>
      </c>
      <c r="K44" s="105">
        <v>0</v>
      </c>
      <c r="L44" s="105">
        <v>0</v>
      </c>
      <c r="M44" s="105">
        <v>0</v>
      </c>
      <c r="N44" s="105">
        <v>0</v>
      </c>
      <c r="O44" s="62" t="s">
        <v>430</v>
      </c>
      <c r="P44" s="105">
        <v>0.193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62" t="s">
        <v>430</v>
      </c>
      <c r="W44" s="105">
        <v>8.8999999999999996E-2</v>
      </c>
      <c r="X44" s="105">
        <v>78.466999999999999</v>
      </c>
      <c r="Y44" s="105">
        <v>0</v>
      </c>
      <c r="Z44" s="105">
        <v>0</v>
      </c>
      <c r="AA44" s="105">
        <v>0</v>
      </c>
      <c r="AB44" s="105">
        <v>0</v>
      </c>
      <c r="AC44" s="62" t="s">
        <v>430</v>
      </c>
      <c r="AD44" s="105">
        <v>0</v>
      </c>
      <c r="AE44" s="105">
        <v>0</v>
      </c>
      <c r="AF44" s="105">
        <v>0</v>
      </c>
      <c r="AG44" s="105">
        <v>0</v>
      </c>
      <c r="AH44" s="105">
        <v>0</v>
      </c>
      <c r="AI44" s="105">
        <v>0</v>
      </c>
      <c r="AJ44" s="62" t="s">
        <v>430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0</v>
      </c>
      <c r="AQ44" s="62" t="s">
        <v>430</v>
      </c>
      <c r="AR44" s="105">
        <v>0</v>
      </c>
      <c r="AS44" s="105">
        <v>0</v>
      </c>
      <c r="AT44" s="105">
        <v>0</v>
      </c>
      <c r="AU44" s="105">
        <v>0</v>
      </c>
      <c r="AV44" s="105">
        <v>0</v>
      </c>
      <c r="AW44" s="105">
        <v>0</v>
      </c>
      <c r="AX44" s="62" t="s">
        <v>430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  <c r="BE44" s="105">
        <f t="shared" ref="BE44:BF48" si="3">I44+P44+W44+AD44+AK44+AR44+AY44</f>
        <v>5.6520000000000001</v>
      </c>
      <c r="BF44" s="105">
        <f t="shared" si="3"/>
        <v>78.466999999999999</v>
      </c>
      <c r="BG44" s="105">
        <v>0.8</v>
      </c>
      <c r="BH44" s="105" t="s">
        <v>699</v>
      </c>
      <c r="BI44" s="105">
        <v>33000</v>
      </c>
      <c r="BJ44" s="105">
        <v>0</v>
      </c>
      <c r="BK44" s="62" t="s">
        <v>430</v>
      </c>
      <c r="BL44" s="105">
        <v>0</v>
      </c>
      <c r="BM44" s="105">
        <v>0</v>
      </c>
      <c r="BN44" s="105">
        <v>0</v>
      </c>
      <c r="BO44" s="105">
        <v>0</v>
      </c>
      <c r="BP44" s="105">
        <v>0</v>
      </c>
      <c r="BQ44" s="105">
        <v>0</v>
      </c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</row>
    <row r="45" spans="1:141" s="43" customFormat="1" ht="78.75" x14ac:dyDescent="0.25">
      <c r="E45" s="60" t="s">
        <v>422</v>
      </c>
      <c r="F45" s="214" t="s">
        <v>702</v>
      </c>
      <c r="G45" s="59">
        <v>3.75</v>
      </c>
      <c r="H45" s="62" t="s">
        <v>430</v>
      </c>
      <c r="I45" s="106">
        <v>1.639</v>
      </c>
      <c r="J45" s="106">
        <v>0</v>
      </c>
      <c r="K45" s="105">
        <v>0</v>
      </c>
      <c r="L45" s="105">
        <v>0</v>
      </c>
      <c r="M45" s="105">
        <v>0</v>
      </c>
      <c r="N45" s="105">
        <v>0</v>
      </c>
      <c r="O45" s="62" t="s">
        <v>430</v>
      </c>
      <c r="P45" s="106">
        <v>0</v>
      </c>
      <c r="Q45" s="106">
        <v>0</v>
      </c>
      <c r="R45" s="105">
        <v>0</v>
      </c>
      <c r="S45" s="105">
        <v>0</v>
      </c>
      <c r="T45" s="105">
        <v>0</v>
      </c>
      <c r="U45" s="105">
        <v>0</v>
      </c>
      <c r="V45" s="62" t="s">
        <v>430</v>
      </c>
      <c r="W45" s="106">
        <v>0</v>
      </c>
      <c r="X45" s="106">
        <v>0</v>
      </c>
      <c r="Y45" s="105">
        <v>0</v>
      </c>
      <c r="Z45" s="105">
        <v>0</v>
      </c>
      <c r="AA45" s="105">
        <v>0</v>
      </c>
      <c r="AB45" s="105">
        <v>0</v>
      </c>
      <c r="AC45" s="62" t="s">
        <v>430</v>
      </c>
      <c r="AD45" s="106">
        <v>0</v>
      </c>
      <c r="AE45" s="106">
        <v>0</v>
      </c>
      <c r="AF45" s="105">
        <v>0</v>
      </c>
      <c r="AG45" s="105">
        <v>0</v>
      </c>
      <c r="AH45" s="105">
        <v>0</v>
      </c>
      <c r="AI45" s="105">
        <v>0</v>
      </c>
      <c r="AJ45" s="62" t="s">
        <v>430</v>
      </c>
      <c r="AK45" s="106">
        <v>0</v>
      </c>
      <c r="AL45" s="106">
        <v>0</v>
      </c>
      <c r="AM45" s="105">
        <v>0</v>
      </c>
      <c r="AN45" s="105">
        <v>0</v>
      </c>
      <c r="AO45" s="105">
        <v>0</v>
      </c>
      <c r="AP45" s="105">
        <v>0</v>
      </c>
      <c r="AQ45" s="62" t="s">
        <v>430</v>
      </c>
      <c r="AR45" s="106">
        <v>0</v>
      </c>
      <c r="AS45" s="106">
        <v>0</v>
      </c>
      <c r="AT45" s="105">
        <v>0</v>
      </c>
      <c r="AU45" s="105">
        <v>0</v>
      </c>
      <c r="AV45" s="105">
        <v>0</v>
      </c>
      <c r="AW45" s="105">
        <v>0</v>
      </c>
      <c r="AX45" s="62" t="s">
        <v>430</v>
      </c>
      <c r="AY45" s="106">
        <v>0</v>
      </c>
      <c r="AZ45" s="106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f t="shared" si="3"/>
        <v>1.639</v>
      </c>
      <c r="BF45" s="105">
        <f t="shared" si="3"/>
        <v>0</v>
      </c>
      <c r="BG45" s="105">
        <v>1000</v>
      </c>
      <c r="BH45" s="105">
        <v>2488</v>
      </c>
      <c r="BI45" s="105">
        <v>33000</v>
      </c>
      <c r="BJ45" s="105">
        <v>0</v>
      </c>
      <c r="BK45" s="62" t="s">
        <v>430</v>
      </c>
      <c r="BL45" s="106">
        <v>0</v>
      </c>
      <c r="BM45" s="106">
        <v>0</v>
      </c>
      <c r="BN45" s="105">
        <v>0</v>
      </c>
      <c r="BO45" s="105">
        <v>0</v>
      </c>
      <c r="BP45" s="105">
        <v>0</v>
      </c>
      <c r="BQ45" s="105">
        <v>0</v>
      </c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</row>
    <row r="46" spans="1:141" s="43" customFormat="1" ht="94.5" x14ac:dyDescent="0.25">
      <c r="E46" s="60" t="s">
        <v>821</v>
      </c>
      <c r="F46" s="214" t="s">
        <v>706</v>
      </c>
      <c r="G46" s="59">
        <v>3.75</v>
      </c>
      <c r="H46" s="62" t="s">
        <v>430</v>
      </c>
      <c r="I46" s="106">
        <v>2.63</v>
      </c>
      <c r="J46" s="106">
        <v>0</v>
      </c>
      <c r="K46" s="105">
        <v>0</v>
      </c>
      <c r="L46" s="105">
        <v>0</v>
      </c>
      <c r="M46" s="105">
        <v>0</v>
      </c>
      <c r="N46" s="105">
        <v>0</v>
      </c>
      <c r="O46" s="62" t="s">
        <v>430</v>
      </c>
      <c r="P46" s="106">
        <v>0</v>
      </c>
      <c r="Q46" s="106">
        <v>0</v>
      </c>
      <c r="R46" s="105">
        <v>0</v>
      </c>
      <c r="S46" s="105">
        <v>0</v>
      </c>
      <c r="T46" s="105">
        <v>0</v>
      </c>
      <c r="U46" s="105">
        <v>0</v>
      </c>
      <c r="V46" s="62" t="s">
        <v>430</v>
      </c>
      <c r="W46" s="106">
        <v>0</v>
      </c>
      <c r="X46" s="106">
        <v>0</v>
      </c>
      <c r="Y46" s="105">
        <v>0</v>
      </c>
      <c r="Z46" s="105">
        <v>0</v>
      </c>
      <c r="AA46" s="105">
        <v>0</v>
      </c>
      <c r="AB46" s="105">
        <v>0</v>
      </c>
      <c r="AC46" s="62" t="s">
        <v>430</v>
      </c>
      <c r="AD46" s="106">
        <v>0</v>
      </c>
      <c r="AE46" s="106">
        <v>0</v>
      </c>
      <c r="AF46" s="105">
        <v>0</v>
      </c>
      <c r="AG46" s="105">
        <v>0</v>
      </c>
      <c r="AH46" s="105">
        <v>0</v>
      </c>
      <c r="AI46" s="105">
        <v>0</v>
      </c>
      <c r="AJ46" s="62" t="s">
        <v>430</v>
      </c>
      <c r="AK46" s="106">
        <v>0</v>
      </c>
      <c r="AL46" s="106">
        <v>0</v>
      </c>
      <c r="AM46" s="105">
        <v>0</v>
      </c>
      <c r="AN46" s="105">
        <v>0</v>
      </c>
      <c r="AO46" s="105">
        <v>0</v>
      </c>
      <c r="AP46" s="105">
        <v>0</v>
      </c>
      <c r="AQ46" s="62" t="s">
        <v>430</v>
      </c>
      <c r="AR46" s="106">
        <v>0</v>
      </c>
      <c r="AS46" s="106">
        <v>0</v>
      </c>
      <c r="AT46" s="105">
        <v>0</v>
      </c>
      <c r="AU46" s="105">
        <v>0</v>
      </c>
      <c r="AV46" s="105">
        <v>0</v>
      </c>
      <c r="AW46" s="105">
        <v>0</v>
      </c>
      <c r="AX46" s="62" t="s">
        <v>430</v>
      </c>
      <c r="AY46" s="106">
        <v>0</v>
      </c>
      <c r="AZ46" s="106">
        <v>0</v>
      </c>
      <c r="BA46" s="105">
        <v>0</v>
      </c>
      <c r="BB46" s="105">
        <v>0</v>
      </c>
      <c r="BC46" s="105">
        <v>0</v>
      </c>
      <c r="BD46" s="105">
        <v>0</v>
      </c>
      <c r="BE46" s="105">
        <f t="shared" si="3"/>
        <v>2.63</v>
      </c>
      <c r="BF46" s="105">
        <f t="shared" si="3"/>
        <v>0</v>
      </c>
      <c r="BG46" s="105">
        <v>1000</v>
      </c>
      <c r="BH46" s="105">
        <v>2488</v>
      </c>
      <c r="BI46" s="105">
        <v>133.80000000000001</v>
      </c>
      <c r="BJ46" s="105">
        <v>0</v>
      </c>
      <c r="BK46" s="62" t="s">
        <v>430</v>
      </c>
      <c r="BL46" s="106">
        <v>0</v>
      </c>
      <c r="BM46" s="106">
        <v>0</v>
      </c>
      <c r="BN46" s="105">
        <v>0</v>
      </c>
      <c r="BO46" s="105">
        <v>0</v>
      </c>
      <c r="BP46" s="105">
        <v>0</v>
      </c>
      <c r="BQ46" s="105">
        <v>0</v>
      </c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</row>
    <row r="47" spans="1:141" s="43" customFormat="1" ht="63" x14ac:dyDescent="0.25">
      <c r="E47" s="60" t="s">
        <v>822</v>
      </c>
      <c r="F47" s="214" t="s">
        <v>711</v>
      </c>
      <c r="G47" s="59">
        <v>22.631</v>
      </c>
      <c r="H47" s="62" t="s">
        <v>430</v>
      </c>
      <c r="I47" s="106">
        <v>1.246</v>
      </c>
      <c r="J47" s="106">
        <v>0</v>
      </c>
      <c r="K47" s="105">
        <v>0</v>
      </c>
      <c r="L47" s="105">
        <v>0</v>
      </c>
      <c r="M47" s="105">
        <v>0</v>
      </c>
      <c r="N47" s="105">
        <v>0</v>
      </c>
      <c r="O47" s="62" t="s">
        <v>430</v>
      </c>
      <c r="P47" s="106">
        <v>0</v>
      </c>
      <c r="Q47" s="106">
        <v>0</v>
      </c>
      <c r="R47" s="105">
        <v>0</v>
      </c>
      <c r="S47" s="105">
        <v>0</v>
      </c>
      <c r="T47" s="105">
        <v>0</v>
      </c>
      <c r="U47" s="105">
        <v>0</v>
      </c>
      <c r="V47" s="62" t="s">
        <v>430</v>
      </c>
      <c r="W47" s="106">
        <v>0</v>
      </c>
      <c r="X47" s="106">
        <v>0</v>
      </c>
      <c r="Y47" s="105">
        <v>0</v>
      </c>
      <c r="Z47" s="105">
        <v>0</v>
      </c>
      <c r="AA47" s="105">
        <v>0</v>
      </c>
      <c r="AB47" s="105">
        <v>0</v>
      </c>
      <c r="AC47" s="62" t="s">
        <v>430</v>
      </c>
      <c r="AD47" s="106">
        <v>0</v>
      </c>
      <c r="AE47" s="106">
        <v>0</v>
      </c>
      <c r="AF47" s="105">
        <v>0</v>
      </c>
      <c r="AG47" s="105">
        <v>0</v>
      </c>
      <c r="AH47" s="105">
        <v>0</v>
      </c>
      <c r="AI47" s="105">
        <v>0</v>
      </c>
      <c r="AJ47" s="62" t="s">
        <v>430</v>
      </c>
      <c r="AK47" s="106">
        <v>0</v>
      </c>
      <c r="AL47" s="105">
        <v>21.288</v>
      </c>
      <c r="AM47" s="105">
        <v>0</v>
      </c>
      <c r="AN47" s="105">
        <v>0</v>
      </c>
      <c r="AO47" s="105">
        <v>0</v>
      </c>
      <c r="AP47" s="105">
        <v>0</v>
      </c>
      <c r="AQ47" s="62" t="s">
        <v>430</v>
      </c>
      <c r="AR47" s="106">
        <v>0</v>
      </c>
      <c r="AS47" s="106">
        <v>0</v>
      </c>
      <c r="AT47" s="105">
        <v>0</v>
      </c>
      <c r="AU47" s="105">
        <v>0</v>
      </c>
      <c r="AV47" s="105">
        <v>0</v>
      </c>
      <c r="AW47" s="105">
        <v>0</v>
      </c>
      <c r="AX47" s="62" t="s">
        <v>430</v>
      </c>
      <c r="AY47" s="106">
        <v>0</v>
      </c>
      <c r="AZ47" s="106">
        <v>0</v>
      </c>
      <c r="BA47" s="105">
        <v>0</v>
      </c>
      <c r="BB47" s="105">
        <v>0</v>
      </c>
      <c r="BC47" s="105">
        <v>0</v>
      </c>
      <c r="BD47" s="105">
        <v>0</v>
      </c>
      <c r="BE47" s="105">
        <f t="shared" si="3"/>
        <v>1.246</v>
      </c>
      <c r="BF47" s="105">
        <f t="shared" si="3"/>
        <v>21.288</v>
      </c>
      <c r="BG47" s="105" t="s">
        <v>713</v>
      </c>
      <c r="BH47" s="105">
        <v>1033</v>
      </c>
      <c r="BI47" s="105">
        <v>63</v>
      </c>
      <c r="BJ47" s="105">
        <v>0</v>
      </c>
      <c r="BK47" s="62" t="s">
        <v>430</v>
      </c>
      <c r="BL47" s="106">
        <v>0</v>
      </c>
      <c r="BM47" s="106">
        <v>0</v>
      </c>
      <c r="BN47" s="105">
        <v>0</v>
      </c>
      <c r="BO47" s="105">
        <v>0</v>
      </c>
      <c r="BP47" s="105">
        <v>0</v>
      </c>
      <c r="BQ47" s="105">
        <v>0</v>
      </c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</row>
    <row r="48" spans="1:141" s="43" customFormat="1" ht="63" x14ac:dyDescent="0.25">
      <c r="E48" s="60" t="s">
        <v>823</v>
      </c>
      <c r="F48" s="214" t="s">
        <v>715</v>
      </c>
      <c r="G48" s="59">
        <v>2.8780000000000001</v>
      </c>
      <c r="H48" s="62" t="s">
        <v>430</v>
      </c>
      <c r="I48" s="106">
        <v>0</v>
      </c>
      <c r="J48" s="106">
        <v>0</v>
      </c>
      <c r="K48" s="105">
        <v>0</v>
      </c>
      <c r="L48" s="105">
        <v>0</v>
      </c>
      <c r="M48" s="105">
        <v>0</v>
      </c>
      <c r="N48" s="105">
        <v>0</v>
      </c>
      <c r="O48" s="62" t="s">
        <v>430</v>
      </c>
      <c r="P48" s="106">
        <v>0</v>
      </c>
      <c r="Q48" s="106">
        <v>0</v>
      </c>
      <c r="R48" s="105">
        <v>0</v>
      </c>
      <c r="S48" s="105">
        <v>0</v>
      </c>
      <c r="T48" s="105">
        <v>0</v>
      </c>
      <c r="U48" s="105">
        <v>0</v>
      </c>
      <c r="V48" s="62" t="s">
        <v>430</v>
      </c>
      <c r="W48" s="106">
        <v>0</v>
      </c>
      <c r="X48" s="106">
        <v>0</v>
      </c>
      <c r="Y48" s="105">
        <v>0</v>
      </c>
      <c r="Z48" s="105">
        <v>0</v>
      </c>
      <c r="AA48" s="105">
        <v>0</v>
      </c>
      <c r="AB48" s="105">
        <v>0</v>
      </c>
      <c r="AC48" s="62" t="s">
        <v>430</v>
      </c>
      <c r="AD48" s="106">
        <v>0</v>
      </c>
      <c r="AE48" s="105">
        <v>2.8780000000000001</v>
      </c>
      <c r="AF48" s="105">
        <v>0</v>
      </c>
      <c r="AG48" s="105">
        <v>0</v>
      </c>
      <c r="AH48" s="105">
        <v>0</v>
      </c>
      <c r="AI48" s="105">
        <v>0</v>
      </c>
      <c r="AJ48" s="62" t="s">
        <v>430</v>
      </c>
      <c r="AK48" s="106">
        <v>0</v>
      </c>
      <c r="AL48" s="106">
        <v>0</v>
      </c>
      <c r="AM48" s="105">
        <v>0</v>
      </c>
      <c r="AN48" s="105">
        <v>0</v>
      </c>
      <c r="AO48" s="105">
        <v>0</v>
      </c>
      <c r="AP48" s="105">
        <v>0</v>
      </c>
      <c r="AQ48" s="62" t="s">
        <v>430</v>
      </c>
      <c r="AR48" s="106">
        <v>0</v>
      </c>
      <c r="AS48" s="106">
        <v>0</v>
      </c>
      <c r="AT48" s="105">
        <v>0</v>
      </c>
      <c r="AU48" s="105">
        <v>0</v>
      </c>
      <c r="AV48" s="105">
        <v>0</v>
      </c>
      <c r="AW48" s="105">
        <v>0</v>
      </c>
      <c r="AX48" s="62" t="s">
        <v>430</v>
      </c>
      <c r="AY48" s="106">
        <v>0</v>
      </c>
      <c r="AZ48" s="106">
        <v>0</v>
      </c>
      <c r="BA48" s="105">
        <v>0</v>
      </c>
      <c r="BB48" s="105">
        <v>0</v>
      </c>
      <c r="BC48" s="105">
        <v>0</v>
      </c>
      <c r="BD48" s="105">
        <v>0</v>
      </c>
      <c r="BE48" s="105">
        <f t="shared" si="3"/>
        <v>0</v>
      </c>
      <c r="BF48" s="105">
        <f t="shared" si="3"/>
        <v>2.8780000000000001</v>
      </c>
      <c r="BG48" s="105">
        <v>200</v>
      </c>
      <c r="BH48" s="105">
        <v>355</v>
      </c>
      <c r="BI48" s="105">
        <v>63</v>
      </c>
      <c r="BJ48" s="105">
        <v>0</v>
      </c>
      <c r="BK48" s="62" t="s">
        <v>430</v>
      </c>
      <c r="BL48" s="106">
        <v>0</v>
      </c>
      <c r="BM48" s="105">
        <v>0</v>
      </c>
      <c r="BN48" s="105">
        <v>0</v>
      </c>
      <c r="BO48" s="105">
        <v>0</v>
      </c>
      <c r="BP48" s="105">
        <v>0</v>
      </c>
      <c r="BQ48" s="105">
        <v>0</v>
      </c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</row>
    <row r="49" spans="1:141" s="258" customFormat="1" ht="16.5" customHeight="1" x14ac:dyDescent="0.25">
      <c r="A49" s="256" t="s">
        <v>641</v>
      </c>
      <c r="B49" s="257"/>
      <c r="C49" s="257"/>
      <c r="D49" s="257"/>
      <c r="E49" s="259" t="s">
        <v>954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</row>
    <row r="50" spans="1:141" s="43" customFormat="1" ht="47.25" x14ac:dyDescent="0.25">
      <c r="E50" s="60" t="s">
        <v>824</v>
      </c>
      <c r="F50" s="214" t="s">
        <v>720</v>
      </c>
      <c r="G50" s="59">
        <v>3.738</v>
      </c>
      <c r="H50" s="62" t="s">
        <v>430</v>
      </c>
      <c r="I50" s="106">
        <v>0</v>
      </c>
      <c r="J50" s="106">
        <v>0</v>
      </c>
      <c r="K50" s="105">
        <v>0</v>
      </c>
      <c r="L50" s="105">
        <v>0</v>
      </c>
      <c r="M50" s="105">
        <v>0</v>
      </c>
      <c r="N50" s="105">
        <v>0</v>
      </c>
      <c r="O50" s="62" t="s">
        <v>430</v>
      </c>
      <c r="P50" s="106">
        <v>0</v>
      </c>
      <c r="Q50" s="106">
        <v>0</v>
      </c>
      <c r="R50" s="105">
        <v>0</v>
      </c>
      <c r="S50" s="105">
        <v>0</v>
      </c>
      <c r="T50" s="105">
        <v>0</v>
      </c>
      <c r="U50" s="105">
        <v>0</v>
      </c>
      <c r="V50" s="62" t="s">
        <v>430</v>
      </c>
      <c r="W50" s="106">
        <v>0</v>
      </c>
      <c r="X50" s="106">
        <v>0</v>
      </c>
      <c r="Y50" s="105">
        <v>0</v>
      </c>
      <c r="Z50" s="105">
        <v>0</v>
      </c>
      <c r="AA50" s="105">
        <v>0</v>
      </c>
      <c r="AB50" s="105">
        <v>0</v>
      </c>
      <c r="AC50" s="62" t="s">
        <v>430</v>
      </c>
      <c r="AD50" s="106">
        <v>0</v>
      </c>
      <c r="AE50" s="106">
        <v>0</v>
      </c>
      <c r="AF50" s="105">
        <v>0</v>
      </c>
      <c r="AG50" s="105">
        <v>0</v>
      </c>
      <c r="AH50" s="105">
        <v>0</v>
      </c>
      <c r="AI50" s="105">
        <v>0</v>
      </c>
      <c r="AJ50" s="62" t="s">
        <v>430</v>
      </c>
      <c r="AK50" s="105">
        <v>0.74</v>
      </c>
      <c r="AL50" s="106">
        <v>0</v>
      </c>
      <c r="AM50" s="105"/>
      <c r="AN50" s="105"/>
      <c r="AO50" s="105"/>
      <c r="AP50" s="105"/>
      <c r="AQ50" s="62" t="s">
        <v>430</v>
      </c>
      <c r="AR50" s="105">
        <v>0.74</v>
      </c>
      <c r="AS50" s="106">
        <v>0</v>
      </c>
      <c r="AT50" s="105"/>
      <c r="AU50" s="105"/>
      <c r="AV50" s="105"/>
      <c r="AW50" s="105"/>
      <c r="AX50" s="62" t="s">
        <v>430</v>
      </c>
      <c r="AY50" s="105">
        <v>0.74</v>
      </c>
      <c r="AZ50" s="106">
        <v>0</v>
      </c>
      <c r="BA50" s="105"/>
      <c r="BB50" s="105"/>
      <c r="BC50" s="105"/>
      <c r="BD50" s="105"/>
      <c r="BE50" s="105">
        <f>I50+P50+W50+AD50+AK50+AR50+AY50</f>
        <v>2.2199999999999998</v>
      </c>
      <c r="BF50" s="105">
        <f>J50+Q50+X50+AE50+AL50+AS50+AZ50</f>
        <v>0</v>
      </c>
      <c r="BG50" s="105">
        <v>315</v>
      </c>
      <c r="BH50" s="105">
        <v>1200</v>
      </c>
      <c r="BI50" s="105">
        <v>150</v>
      </c>
      <c r="BJ50" s="105">
        <v>0</v>
      </c>
      <c r="BK50" s="62" t="s">
        <v>430</v>
      </c>
      <c r="BL50" s="106">
        <v>0</v>
      </c>
      <c r="BM50" s="106">
        <v>0</v>
      </c>
      <c r="BN50" s="105">
        <v>0</v>
      </c>
      <c r="BO50" s="105">
        <v>0</v>
      </c>
      <c r="BP50" s="105">
        <v>0</v>
      </c>
      <c r="BQ50" s="105">
        <v>0</v>
      </c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</row>
    <row r="51" spans="1:141" s="114" customFormat="1" ht="23.25" customHeight="1" x14ac:dyDescent="0.25">
      <c r="E51" s="763" t="s">
        <v>30</v>
      </c>
      <c r="F51" s="764"/>
      <c r="G51" s="764"/>
      <c r="H51" s="764"/>
      <c r="I51" s="764"/>
      <c r="J51" s="764"/>
      <c r="K51" s="764"/>
      <c r="L51" s="764"/>
      <c r="M51" s="764"/>
      <c r="N51" s="764"/>
      <c r="O51" s="764"/>
      <c r="P51" s="764"/>
      <c r="Q51" s="764"/>
      <c r="R51" s="764"/>
      <c r="S51" s="764"/>
      <c r="T51" s="764"/>
      <c r="U51" s="764"/>
      <c r="V51" s="764"/>
      <c r="W51" s="764"/>
      <c r="X51" s="764"/>
      <c r="Y51" s="764"/>
      <c r="Z51" s="764"/>
      <c r="AA51" s="764"/>
      <c r="AB51" s="764"/>
      <c r="AC51" s="764"/>
      <c r="AD51" s="764"/>
      <c r="AE51" s="764"/>
      <c r="AF51" s="764"/>
      <c r="AG51" s="764"/>
      <c r="AH51" s="764"/>
      <c r="AI51" s="764"/>
      <c r="AJ51" s="764"/>
      <c r="AK51" s="764"/>
      <c r="AL51" s="764"/>
      <c r="AM51" s="764"/>
      <c r="AN51" s="764"/>
      <c r="AO51" s="764"/>
      <c r="AP51" s="764"/>
      <c r="AQ51" s="764"/>
      <c r="AR51" s="764"/>
      <c r="AS51" s="764"/>
      <c r="AT51" s="764"/>
      <c r="AU51" s="764"/>
      <c r="AV51" s="764"/>
      <c r="AW51" s="764"/>
      <c r="AX51" s="764"/>
      <c r="AY51" s="764"/>
      <c r="AZ51" s="764"/>
      <c r="BA51" s="764"/>
      <c r="BB51" s="764"/>
      <c r="BC51" s="764"/>
      <c r="BD51" s="764"/>
      <c r="BE51" s="764"/>
      <c r="BF51" s="764"/>
      <c r="BG51" s="764"/>
      <c r="BH51" s="764"/>
      <c r="BI51" s="764"/>
      <c r="BJ51" s="764"/>
      <c r="BK51" s="765"/>
      <c r="BL51" s="765"/>
      <c r="BM51" s="765"/>
      <c r="BN51" s="765"/>
      <c r="BO51" s="765"/>
      <c r="BP51" s="765"/>
      <c r="BQ51" s="76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</row>
    <row r="52" spans="1:141" s="258" customFormat="1" ht="16.5" customHeight="1" x14ac:dyDescent="0.25">
      <c r="A52" s="256" t="s">
        <v>626</v>
      </c>
      <c r="B52" s="257"/>
      <c r="C52" s="257"/>
      <c r="D52" s="257"/>
      <c r="E52" s="259" t="s">
        <v>626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</row>
    <row r="53" spans="1:141" s="43" customFormat="1" ht="51" customHeight="1" x14ac:dyDescent="0.25">
      <c r="E53" s="59" t="s">
        <v>423</v>
      </c>
      <c r="F53" s="214" t="s">
        <v>725</v>
      </c>
      <c r="G53" s="59">
        <v>6.6959999999999997</v>
      </c>
      <c r="H53" s="62" t="s">
        <v>430</v>
      </c>
      <c r="I53" s="106">
        <v>0</v>
      </c>
      <c r="J53" s="106">
        <v>0</v>
      </c>
      <c r="K53" s="105">
        <v>0</v>
      </c>
      <c r="L53" s="105">
        <v>0</v>
      </c>
      <c r="M53" s="105">
        <v>0</v>
      </c>
      <c r="N53" s="105">
        <v>0</v>
      </c>
      <c r="O53" s="62" t="s">
        <v>430</v>
      </c>
      <c r="P53" s="59" t="s">
        <v>825</v>
      </c>
      <c r="Q53" s="106">
        <v>0</v>
      </c>
      <c r="R53" s="105">
        <v>0</v>
      </c>
      <c r="S53" s="105">
        <v>0</v>
      </c>
      <c r="T53" s="105">
        <v>0</v>
      </c>
      <c r="U53" s="105">
        <v>0</v>
      </c>
      <c r="V53" s="62" t="s">
        <v>430</v>
      </c>
      <c r="W53" s="106">
        <v>0</v>
      </c>
      <c r="X53" s="59" t="s">
        <v>826</v>
      </c>
      <c r="Y53" s="105">
        <v>0</v>
      </c>
      <c r="Z53" s="105">
        <v>0</v>
      </c>
      <c r="AA53" s="105">
        <v>0</v>
      </c>
      <c r="AB53" s="105">
        <v>0</v>
      </c>
      <c r="AC53" s="62" t="s">
        <v>430</v>
      </c>
      <c r="AD53" s="106">
        <v>0</v>
      </c>
      <c r="AE53" s="106">
        <v>0</v>
      </c>
      <c r="AF53" s="105">
        <v>0</v>
      </c>
      <c r="AG53" s="105">
        <v>0</v>
      </c>
      <c r="AH53" s="105">
        <v>0</v>
      </c>
      <c r="AI53" s="105">
        <v>0</v>
      </c>
      <c r="AJ53" s="62" t="s">
        <v>430</v>
      </c>
      <c r="AK53" s="106">
        <v>0</v>
      </c>
      <c r="AL53" s="106">
        <v>0</v>
      </c>
      <c r="AM53" s="105">
        <v>0</v>
      </c>
      <c r="AN53" s="105">
        <v>0</v>
      </c>
      <c r="AO53" s="105">
        <v>0</v>
      </c>
      <c r="AP53" s="105">
        <v>0</v>
      </c>
      <c r="AQ53" s="62" t="s">
        <v>430</v>
      </c>
      <c r="AR53" s="106">
        <v>0</v>
      </c>
      <c r="AS53" s="106">
        <v>0</v>
      </c>
      <c r="AT53" s="105">
        <v>0</v>
      </c>
      <c r="AU53" s="105">
        <v>0</v>
      </c>
      <c r="AV53" s="105">
        <v>0</v>
      </c>
      <c r="AW53" s="105">
        <v>0</v>
      </c>
      <c r="AX53" s="62" t="s">
        <v>430</v>
      </c>
      <c r="AY53" s="106">
        <v>0</v>
      </c>
      <c r="AZ53" s="106">
        <v>0</v>
      </c>
      <c r="BA53" s="105">
        <v>0</v>
      </c>
      <c r="BB53" s="105">
        <v>0</v>
      </c>
      <c r="BC53" s="105">
        <v>0</v>
      </c>
      <c r="BD53" s="105">
        <v>0</v>
      </c>
      <c r="BE53" s="105">
        <f t="shared" ref="BE53:BF58" si="4">I53+P53+W53+AD53+AK53+AR53+AY53</f>
        <v>2.081</v>
      </c>
      <c r="BF53" s="105">
        <f t="shared" si="4"/>
        <v>4.6139999999999999</v>
      </c>
      <c r="BG53" s="105" t="s">
        <v>377</v>
      </c>
      <c r="BH53" s="105" t="s">
        <v>727</v>
      </c>
      <c r="BI53" s="105" t="s">
        <v>676</v>
      </c>
      <c r="BJ53" s="105">
        <v>0</v>
      </c>
      <c r="BK53" s="62" t="s">
        <v>430</v>
      </c>
      <c r="BL53" s="106">
        <v>0</v>
      </c>
      <c r="BM53" s="106">
        <v>0</v>
      </c>
      <c r="BN53" s="105">
        <v>0</v>
      </c>
      <c r="BO53" s="105">
        <v>0</v>
      </c>
      <c r="BP53" s="105">
        <v>0</v>
      </c>
      <c r="BQ53" s="105">
        <v>0</v>
      </c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</row>
    <row r="54" spans="1:141" s="43" customFormat="1" ht="37.5" customHeight="1" x14ac:dyDescent="0.25">
      <c r="E54" s="59" t="s">
        <v>424</v>
      </c>
      <c r="F54" s="214" t="s">
        <v>729</v>
      </c>
      <c r="G54" s="59">
        <v>0.81299999999999994</v>
      </c>
      <c r="H54" s="62" t="s">
        <v>430</v>
      </c>
      <c r="I54" s="106">
        <v>0</v>
      </c>
      <c r="J54" s="106">
        <v>0</v>
      </c>
      <c r="K54" s="105">
        <v>0</v>
      </c>
      <c r="L54" s="105">
        <v>0</v>
      </c>
      <c r="M54" s="105">
        <v>0</v>
      </c>
      <c r="N54" s="105">
        <v>0</v>
      </c>
      <c r="O54" s="62" t="s">
        <v>430</v>
      </c>
      <c r="P54" s="106">
        <v>0</v>
      </c>
      <c r="Q54" s="106">
        <v>0</v>
      </c>
      <c r="R54" s="105">
        <v>0</v>
      </c>
      <c r="S54" s="105">
        <v>0</v>
      </c>
      <c r="T54" s="105">
        <v>0</v>
      </c>
      <c r="U54" s="105">
        <v>0</v>
      </c>
      <c r="V54" s="62" t="s">
        <v>430</v>
      </c>
      <c r="W54" s="106">
        <v>0</v>
      </c>
      <c r="X54" s="106">
        <v>0</v>
      </c>
      <c r="Y54" s="105">
        <v>0</v>
      </c>
      <c r="Z54" s="105">
        <v>0</v>
      </c>
      <c r="AA54" s="105">
        <v>0</v>
      </c>
      <c r="AB54" s="105">
        <v>0</v>
      </c>
      <c r="AC54" s="62" t="s">
        <v>430</v>
      </c>
      <c r="AD54" s="59" t="s">
        <v>827</v>
      </c>
      <c r="AE54" s="106">
        <v>0</v>
      </c>
      <c r="AF54" s="105">
        <v>0</v>
      </c>
      <c r="AG54" s="105">
        <v>0</v>
      </c>
      <c r="AH54" s="105">
        <v>0</v>
      </c>
      <c r="AI54" s="105">
        <v>0</v>
      </c>
      <c r="AJ54" s="62" t="s">
        <v>430</v>
      </c>
      <c r="AK54" s="106">
        <v>0</v>
      </c>
      <c r="AL54" s="59" t="s">
        <v>828</v>
      </c>
      <c r="AM54" s="105">
        <v>0</v>
      </c>
      <c r="AN54" s="105">
        <v>0</v>
      </c>
      <c r="AO54" s="105">
        <v>0</v>
      </c>
      <c r="AP54" s="105">
        <v>0</v>
      </c>
      <c r="AQ54" s="62" t="s">
        <v>430</v>
      </c>
      <c r="AR54" s="106">
        <v>0</v>
      </c>
      <c r="AS54" s="106">
        <v>0</v>
      </c>
      <c r="AT54" s="105">
        <v>0</v>
      </c>
      <c r="AU54" s="105">
        <v>0</v>
      </c>
      <c r="AV54" s="105">
        <v>0</v>
      </c>
      <c r="AW54" s="105">
        <v>0</v>
      </c>
      <c r="AX54" s="62" t="s">
        <v>430</v>
      </c>
      <c r="AY54" s="106">
        <v>0</v>
      </c>
      <c r="AZ54" s="106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f t="shared" si="4"/>
        <v>2.7000000000000001E-3</v>
      </c>
      <c r="BF54" s="105">
        <f t="shared" si="4"/>
        <v>0.81</v>
      </c>
      <c r="BG54" s="105" t="s">
        <v>58</v>
      </c>
      <c r="BH54" s="105" t="s">
        <v>316</v>
      </c>
      <c r="BI54" s="105" t="s">
        <v>302</v>
      </c>
      <c r="BJ54" s="105">
        <v>0</v>
      </c>
      <c r="BK54" s="62" t="s">
        <v>430</v>
      </c>
      <c r="BL54" s="59" t="s">
        <v>59</v>
      </c>
      <c r="BM54" s="106">
        <v>0</v>
      </c>
      <c r="BN54" s="105">
        <v>0</v>
      </c>
      <c r="BO54" s="105">
        <v>0</v>
      </c>
      <c r="BP54" s="105">
        <v>0</v>
      </c>
      <c r="BQ54" s="105">
        <v>0</v>
      </c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</row>
    <row r="55" spans="1:141" s="43" customFormat="1" ht="31.5" customHeight="1" x14ac:dyDescent="0.25">
      <c r="E55" s="59" t="s">
        <v>829</v>
      </c>
      <c r="F55" s="214" t="s">
        <v>732</v>
      </c>
      <c r="G55" s="59">
        <v>2.899</v>
      </c>
      <c r="H55" s="62" t="s">
        <v>430</v>
      </c>
      <c r="I55" s="106">
        <v>0</v>
      </c>
      <c r="J55" s="106">
        <v>0</v>
      </c>
      <c r="K55" s="105">
        <v>0</v>
      </c>
      <c r="L55" s="105">
        <v>0</v>
      </c>
      <c r="M55" s="105">
        <v>0</v>
      </c>
      <c r="N55" s="105">
        <v>0</v>
      </c>
      <c r="O55" s="62" t="s">
        <v>430</v>
      </c>
      <c r="P55" s="106">
        <v>0</v>
      </c>
      <c r="Q55" s="106">
        <v>0</v>
      </c>
      <c r="R55" s="105">
        <v>0</v>
      </c>
      <c r="S55" s="105">
        <v>0</v>
      </c>
      <c r="T55" s="105">
        <v>0</v>
      </c>
      <c r="U55" s="105">
        <v>0</v>
      </c>
      <c r="V55" s="62" t="s">
        <v>430</v>
      </c>
      <c r="W55" s="106">
        <v>0</v>
      </c>
      <c r="X55" s="106">
        <v>0</v>
      </c>
      <c r="Y55" s="105">
        <v>0</v>
      </c>
      <c r="Z55" s="105">
        <v>0</v>
      </c>
      <c r="AA55" s="105">
        <v>0</v>
      </c>
      <c r="AB55" s="105">
        <v>0</v>
      </c>
      <c r="AC55" s="62" t="s">
        <v>430</v>
      </c>
      <c r="AD55" s="106">
        <v>0</v>
      </c>
      <c r="AE55" s="106">
        <v>0</v>
      </c>
      <c r="AF55" s="105">
        <v>0</v>
      </c>
      <c r="AG55" s="105">
        <v>0</v>
      </c>
      <c r="AH55" s="105">
        <v>0</v>
      </c>
      <c r="AI55" s="105">
        <v>0</v>
      </c>
      <c r="AJ55" s="62" t="s">
        <v>430</v>
      </c>
      <c r="AK55" s="59">
        <v>2.899</v>
      </c>
      <c r="AL55" s="106">
        <v>0</v>
      </c>
      <c r="AM55" s="105">
        <v>0</v>
      </c>
      <c r="AN55" s="105">
        <v>0</v>
      </c>
      <c r="AO55" s="105">
        <v>0</v>
      </c>
      <c r="AP55" s="105">
        <v>0</v>
      </c>
      <c r="AQ55" s="62" t="s">
        <v>430</v>
      </c>
      <c r="AR55" s="106">
        <v>0</v>
      </c>
      <c r="AS55" s="106">
        <v>0</v>
      </c>
      <c r="AT55" s="105">
        <v>0</v>
      </c>
      <c r="AU55" s="105">
        <v>0</v>
      </c>
      <c r="AV55" s="105">
        <v>0</v>
      </c>
      <c r="AW55" s="105">
        <v>0</v>
      </c>
      <c r="AX55" s="62" t="s">
        <v>430</v>
      </c>
      <c r="AY55" s="106">
        <v>0</v>
      </c>
      <c r="AZ55" s="106">
        <v>0</v>
      </c>
      <c r="BA55" s="105">
        <v>0</v>
      </c>
      <c r="BB55" s="105">
        <v>0</v>
      </c>
      <c r="BC55" s="105">
        <v>0</v>
      </c>
      <c r="BD55" s="105">
        <v>0</v>
      </c>
      <c r="BE55" s="105">
        <f t="shared" si="4"/>
        <v>2.899</v>
      </c>
      <c r="BF55" s="105">
        <f t="shared" si="4"/>
        <v>0</v>
      </c>
      <c r="BG55" s="105" t="s">
        <v>722</v>
      </c>
      <c r="BH55" s="105" t="s">
        <v>734</v>
      </c>
      <c r="BI55" s="105" t="s">
        <v>305</v>
      </c>
      <c r="BJ55" s="105">
        <v>0</v>
      </c>
      <c r="BK55" s="62" t="s">
        <v>430</v>
      </c>
      <c r="BL55" s="106">
        <v>0</v>
      </c>
      <c r="BM55" s="106">
        <v>0</v>
      </c>
      <c r="BN55" s="105">
        <v>0</v>
      </c>
      <c r="BO55" s="105">
        <v>0</v>
      </c>
      <c r="BP55" s="105">
        <v>0</v>
      </c>
      <c r="BQ55" s="105">
        <v>0</v>
      </c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</row>
    <row r="56" spans="1:141" s="43" customFormat="1" ht="88.5" customHeight="1" x14ac:dyDescent="0.25">
      <c r="E56" s="59" t="s">
        <v>830</v>
      </c>
      <c r="F56" s="214" t="s">
        <v>736</v>
      </c>
      <c r="G56" s="59">
        <v>7.5</v>
      </c>
      <c r="H56" s="62" t="s">
        <v>430</v>
      </c>
      <c r="I56" s="106">
        <v>0</v>
      </c>
      <c r="J56" s="106">
        <v>0</v>
      </c>
      <c r="K56" s="105">
        <v>0</v>
      </c>
      <c r="L56" s="105">
        <v>0</v>
      </c>
      <c r="M56" s="105">
        <v>0</v>
      </c>
      <c r="N56" s="105">
        <v>0</v>
      </c>
      <c r="O56" s="62" t="s">
        <v>430</v>
      </c>
      <c r="P56" s="106">
        <v>0</v>
      </c>
      <c r="Q56" s="106">
        <v>0</v>
      </c>
      <c r="R56" s="105">
        <v>0</v>
      </c>
      <c r="S56" s="105">
        <v>0</v>
      </c>
      <c r="T56" s="105">
        <v>0</v>
      </c>
      <c r="U56" s="105">
        <v>0</v>
      </c>
      <c r="V56" s="62" t="s">
        <v>430</v>
      </c>
      <c r="W56" s="106">
        <v>0</v>
      </c>
      <c r="X56" s="106">
        <v>0</v>
      </c>
      <c r="Y56" s="105">
        <v>0</v>
      </c>
      <c r="Z56" s="105">
        <v>0</v>
      </c>
      <c r="AA56" s="105">
        <v>0</v>
      </c>
      <c r="AB56" s="105">
        <v>0</v>
      </c>
      <c r="AC56" s="62" t="s">
        <v>430</v>
      </c>
      <c r="AD56" s="106">
        <v>0</v>
      </c>
      <c r="AE56" s="106">
        <v>0</v>
      </c>
      <c r="AF56" s="105">
        <v>0</v>
      </c>
      <c r="AG56" s="105">
        <v>0</v>
      </c>
      <c r="AH56" s="105">
        <v>0</v>
      </c>
      <c r="AI56" s="105">
        <v>0</v>
      </c>
      <c r="AJ56" s="62" t="s">
        <v>430</v>
      </c>
      <c r="AK56" s="59">
        <v>7.5</v>
      </c>
      <c r="AL56" s="106">
        <v>0</v>
      </c>
      <c r="AM56" s="105">
        <v>0</v>
      </c>
      <c r="AN56" s="105">
        <v>0</v>
      </c>
      <c r="AO56" s="105">
        <v>0</v>
      </c>
      <c r="AP56" s="105">
        <v>0</v>
      </c>
      <c r="AQ56" s="62" t="s">
        <v>430</v>
      </c>
      <c r="AR56" s="106">
        <v>0</v>
      </c>
      <c r="AS56" s="106">
        <v>0</v>
      </c>
      <c r="AT56" s="105">
        <v>0</v>
      </c>
      <c r="AU56" s="105">
        <v>0</v>
      </c>
      <c r="AV56" s="105">
        <v>0</v>
      </c>
      <c r="AW56" s="105">
        <v>0</v>
      </c>
      <c r="AX56" s="62" t="s">
        <v>430</v>
      </c>
      <c r="AY56" s="106">
        <v>0</v>
      </c>
      <c r="AZ56" s="106">
        <v>0</v>
      </c>
      <c r="BA56" s="105">
        <v>0</v>
      </c>
      <c r="BB56" s="105">
        <v>0</v>
      </c>
      <c r="BC56" s="105">
        <v>0</v>
      </c>
      <c r="BD56" s="105">
        <v>0</v>
      </c>
      <c r="BE56" s="105">
        <f t="shared" si="4"/>
        <v>7.5</v>
      </c>
      <c r="BF56" s="105">
        <f t="shared" si="4"/>
        <v>0</v>
      </c>
      <c r="BG56" s="105" t="s">
        <v>58</v>
      </c>
      <c r="BH56" s="105" t="s">
        <v>738</v>
      </c>
      <c r="BI56" s="105" t="s">
        <v>374</v>
      </c>
      <c r="BJ56" s="105">
        <v>0</v>
      </c>
      <c r="BK56" s="62" t="s">
        <v>430</v>
      </c>
      <c r="BL56" s="106">
        <v>0</v>
      </c>
      <c r="BM56" s="106">
        <v>0</v>
      </c>
      <c r="BN56" s="105">
        <v>0</v>
      </c>
      <c r="BO56" s="105">
        <v>0</v>
      </c>
      <c r="BP56" s="105">
        <v>0</v>
      </c>
      <c r="BQ56" s="105">
        <v>0</v>
      </c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</row>
    <row r="57" spans="1:141" s="43" customFormat="1" ht="73.5" customHeight="1" x14ac:dyDescent="0.25">
      <c r="E57" s="59" t="s">
        <v>831</v>
      </c>
      <c r="F57" s="214" t="s">
        <v>740</v>
      </c>
      <c r="G57" s="59">
        <v>6.4340000000000002</v>
      </c>
      <c r="H57" s="62" t="s">
        <v>430</v>
      </c>
      <c r="I57" s="106">
        <v>0</v>
      </c>
      <c r="J57" s="106">
        <v>0</v>
      </c>
      <c r="K57" s="105">
        <v>0</v>
      </c>
      <c r="L57" s="105">
        <v>0</v>
      </c>
      <c r="M57" s="105">
        <v>0</v>
      </c>
      <c r="N57" s="105">
        <v>0</v>
      </c>
      <c r="O57" s="62" t="s">
        <v>430</v>
      </c>
      <c r="P57" s="106">
        <v>0</v>
      </c>
      <c r="Q57" s="106">
        <v>0</v>
      </c>
      <c r="R57" s="105">
        <v>0</v>
      </c>
      <c r="S57" s="105">
        <v>0</v>
      </c>
      <c r="T57" s="105">
        <v>0</v>
      </c>
      <c r="U57" s="105">
        <v>0</v>
      </c>
      <c r="V57" s="62" t="s">
        <v>430</v>
      </c>
      <c r="W57" s="106">
        <v>0</v>
      </c>
      <c r="X57" s="106">
        <v>0</v>
      </c>
      <c r="Y57" s="105">
        <v>0</v>
      </c>
      <c r="Z57" s="105">
        <v>0</v>
      </c>
      <c r="AA57" s="105">
        <v>0</v>
      </c>
      <c r="AB57" s="105">
        <v>0</v>
      </c>
      <c r="AC57" s="62" t="s">
        <v>430</v>
      </c>
      <c r="AD57" s="106">
        <v>0</v>
      </c>
      <c r="AE57" s="106">
        <v>0</v>
      </c>
      <c r="AF57" s="105">
        <v>0</v>
      </c>
      <c r="AG57" s="105">
        <v>0</v>
      </c>
      <c r="AH57" s="105">
        <v>0</v>
      </c>
      <c r="AI57" s="105">
        <v>0</v>
      </c>
      <c r="AJ57" s="62" t="s">
        <v>430</v>
      </c>
      <c r="AK57" s="59">
        <v>6.4340000000000002</v>
      </c>
      <c r="AL57" s="106">
        <v>0</v>
      </c>
      <c r="AM57" s="105">
        <v>0</v>
      </c>
      <c r="AN57" s="105">
        <v>0</v>
      </c>
      <c r="AO57" s="105">
        <v>0</v>
      </c>
      <c r="AP57" s="105">
        <v>0</v>
      </c>
      <c r="AQ57" s="62" t="s">
        <v>430</v>
      </c>
      <c r="AR57" s="106">
        <v>0</v>
      </c>
      <c r="AS57" s="106">
        <v>0</v>
      </c>
      <c r="AT57" s="105">
        <v>0</v>
      </c>
      <c r="AU57" s="105">
        <v>0</v>
      </c>
      <c r="AV57" s="105">
        <v>0</v>
      </c>
      <c r="AW57" s="105">
        <v>0</v>
      </c>
      <c r="AX57" s="62" t="s">
        <v>430</v>
      </c>
      <c r="AY57" s="106">
        <v>0</v>
      </c>
      <c r="AZ57" s="106">
        <v>0</v>
      </c>
      <c r="BA57" s="105">
        <v>0</v>
      </c>
      <c r="BB57" s="105">
        <v>0</v>
      </c>
      <c r="BC57" s="105">
        <v>0</v>
      </c>
      <c r="BD57" s="105">
        <v>0</v>
      </c>
      <c r="BE57" s="105">
        <f t="shared" si="4"/>
        <v>6.4340000000000002</v>
      </c>
      <c r="BF57" s="105">
        <f t="shared" si="4"/>
        <v>0</v>
      </c>
      <c r="BG57" s="105" t="s">
        <v>722</v>
      </c>
      <c r="BH57" s="105" t="s">
        <v>742</v>
      </c>
      <c r="BI57" s="105" t="s">
        <v>365</v>
      </c>
      <c r="BJ57" s="105">
        <v>0</v>
      </c>
      <c r="BK57" s="62" t="s">
        <v>430</v>
      </c>
      <c r="BL57" s="106">
        <v>0</v>
      </c>
      <c r="BM57" s="106">
        <v>0</v>
      </c>
      <c r="BN57" s="105">
        <v>0</v>
      </c>
      <c r="BO57" s="105">
        <v>0</v>
      </c>
      <c r="BP57" s="105">
        <v>0</v>
      </c>
      <c r="BQ57" s="105">
        <v>0</v>
      </c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</row>
    <row r="58" spans="1:141" s="43" customFormat="1" ht="70.5" customHeight="1" x14ac:dyDescent="0.25">
      <c r="E58" s="59" t="s">
        <v>832</v>
      </c>
      <c r="F58" s="214" t="s">
        <v>744</v>
      </c>
      <c r="G58" s="59">
        <v>6.375</v>
      </c>
      <c r="H58" s="62" t="s">
        <v>430</v>
      </c>
      <c r="I58" s="106">
        <v>0</v>
      </c>
      <c r="J58" s="106">
        <v>0</v>
      </c>
      <c r="K58" s="105">
        <v>0</v>
      </c>
      <c r="L58" s="105">
        <v>0</v>
      </c>
      <c r="M58" s="105">
        <v>0</v>
      </c>
      <c r="N58" s="105">
        <v>0</v>
      </c>
      <c r="O58" s="62" t="s">
        <v>430</v>
      </c>
      <c r="P58" s="106">
        <v>0</v>
      </c>
      <c r="Q58" s="106">
        <v>0</v>
      </c>
      <c r="R58" s="105">
        <v>0</v>
      </c>
      <c r="S58" s="105">
        <v>0</v>
      </c>
      <c r="T58" s="105">
        <v>0</v>
      </c>
      <c r="U58" s="105">
        <v>0</v>
      </c>
      <c r="V58" s="62" t="s">
        <v>430</v>
      </c>
      <c r="W58" s="106">
        <v>0</v>
      </c>
      <c r="X58" s="106">
        <v>0</v>
      </c>
      <c r="Y58" s="105">
        <v>0</v>
      </c>
      <c r="Z58" s="105">
        <v>0</v>
      </c>
      <c r="AA58" s="105">
        <v>0</v>
      </c>
      <c r="AB58" s="105">
        <v>0</v>
      </c>
      <c r="AC58" s="62" t="s">
        <v>430</v>
      </c>
      <c r="AD58" s="106">
        <v>0</v>
      </c>
      <c r="AE58" s="106">
        <v>0</v>
      </c>
      <c r="AF58" s="105">
        <v>0</v>
      </c>
      <c r="AG58" s="105">
        <v>0</v>
      </c>
      <c r="AH58" s="105">
        <v>0</v>
      </c>
      <c r="AI58" s="105">
        <v>0</v>
      </c>
      <c r="AJ58" s="62" t="s">
        <v>430</v>
      </c>
      <c r="AK58" s="59">
        <v>6.375</v>
      </c>
      <c r="AL58" s="106">
        <v>0</v>
      </c>
      <c r="AM58" s="105">
        <v>0</v>
      </c>
      <c r="AN58" s="105">
        <v>0</v>
      </c>
      <c r="AO58" s="105">
        <v>0</v>
      </c>
      <c r="AP58" s="105">
        <v>0</v>
      </c>
      <c r="AQ58" s="62" t="s">
        <v>430</v>
      </c>
      <c r="AR58" s="106">
        <v>0</v>
      </c>
      <c r="AS58" s="106">
        <v>0</v>
      </c>
      <c r="AT58" s="105">
        <v>0</v>
      </c>
      <c r="AU58" s="105">
        <v>0</v>
      </c>
      <c r="AV58" s="105">
        <v>0</v>
      </c>
      <c r="AW58" s="105">
        <v>0</v>
      </c>
      <c r="AX58" s="62" t="s">
        <v>430</v>
      </c>
      <c r="AY58" s="106">
        <v>0</v>
      </c>
      <c r="AZ58" s="106">
        <v>0</v>
      </c>
      <c r="BA58" s="105">
        <v>0</v>
      </c>
      <c r="BB58" s="105">
        <v>0</v>
      </c>
      <c r="BC58" s="105">
        <v>0</v>
      </c>
      <c r="BD58" s="105">
        <v>0</v>
      </c>
      <c r="BE58" s="105">
        <f t="shared" si="4"/>
        <v>6.375</v>
      </c>
      <c r="BF58" s="105">
        <f t="shared" si="4"/>
        <v>0</v>
      </c>
      <c r="BG58" s="105" t="s">
        <v>722</v>
      </c>
      <c r="BH58" s="105" t="s">
        <v>746</v>
      </c>
      <c r="BI58" s="105" t="s">
        <v>682</v>
      </c>
      <c r="BJ58" s="105">
        <v>0</v>
      </c>
      <c r="BK58" s="62" t="s">
        <v>430</v>
      </c>
      <c r="BL58" s="106">
        <v>0</v>
      </c>
      <c r="BM58" s="106">
        <v>0</v>
      </c>
      <c r="BN58" s="105">
        <v>0</v>
      </c>
      <c r="BO58" s="105">
        <v>0</v>
      </c>
      <c r="BP58" s="105">
        <v>0</v>
      </c>
      <c r="BQ58" s="105">
        <v>0</v>
      </c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</row>
    <row r="59" spans="1:141" s="258" customFormat="1" ht="16.5" customHeight="1" x14ac:dyDescent="0.25">
      <c r="A59" s="256" t="s">
        <v>641</v>
      </c>
      <c r="B59" s="257"/>
      <c r="C59" s="257"/>
      <c r="D59" s="257"/>
      <c r="E59" s="259" t="s">
        <v>954</v>
      </c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</row>
    <row r="60" spans="1:141" s="759" customFormat="1" ht="18" customHeight="1" x14ac:dyDescent="0.25">
      <c r="A60" s="760" t="s">
        <v>642</v>
      </c>
      <c r="B60" s="761"/>
      <c r="C60" s="761"/>
      <c r="D60" s="761"/>
      <c r="E60" s="761"/>
      <c r="F60" s="761"/>
      <c r="G60" s="761"/>
      <c r="H60" s="761"/>
      <c r="I60" s="761"/>
      <c r="J60" s="761"/>
      <c r="K60" s="761"/>
      <c r="L60" s="761"/>
      <c r="M60" s="761"/>
      <c r="N60" s="761"/>
      <c r="O60" s="761"/>
      <c r="P60" s="761"/>
      <c r="Q60" s="761"/>
      <c r="R60" s="761"/>
      <c r="S60" s="761"/>
      <c r="T60" s="761"/>
      <c r="U60" s="761"/>
      <c r="V60" s="761"/>
      <c r="W60" s="761"/>
      <c r="X60" s="761"/>
      <c r="Y60" s="761"/>
      <c r="Z60" s="761"/>
      <c r="AA60" s="761"/>
      <c r="AB60" s="761"/>
      <c r="AC60" s="761"/>
      <c r="AD60" s="761"/>
      <c r="AE60" s="761"/>
      <c r="AF60" s="761"/>
      <c r="AG60" s="761"/>
      <c r="AH60" s="761"/>
      <c r="AI60" s="761"/>
      <c r="AJ60" s="761"/>
      <c r="AK60" s="761"/>
      <c r="AL60" s="761"/>
      <c r="AM60" s="761"/>
      <c r="AN60" s="761"/>
      <c r="AO60" s="761"/>
      <c r="AP60" s="761"/>
      <c r="AQ60" s="761"/>
      <c r="AR60" s="761"/>
      <c r="AS60" s="761"/>
      <c r="AT60" s="761"/>
      <c r="AU60" s="761"/>
      <c r="AV60" s="761"/>
      <c r="AW60" s="761"/>
      <c r="AX60" s="761"/>
      <c r="AY60" s="761"/>
      <c r="AZ60" s="761"/>
      <c r="BA60" s="761"/>
      <c r="BB60" s="761"/>
      <c r="BC60" s="761"/>
      <c r="BD60" s="761"/>
      <c r="BE60" s="761"/>
      <c r="BF60" s="761"/>
      <c r="BG60" s="761"/>
      <c r="BH60" s="761"/>
      <c r="BI60" s="761"/>
      <c r="BJ60" s="762"/>
    </row>
    <row r="61" spans="1:141" s="114" customFormat="1" ht="23.25" customHeight="1" x14ac:dyDescent="0.25">
      <c r="E61" s="763" t="s">
        <v>31</v>
      </c>
      <c r="F61" s="764"/>
      <c r="G61" s="764"/>
      <c r="H61" s="764"/>
      <c r="I61" s="764"/>
      <c r="J61" s="764"/>
      <c r="K61" s="764"/>
      <c r="L61" s="764"/>
      <c r="M61" s="764"/>
      <c r="N61" s="764"/>
      <c r="O61" s="764"/>
      <c r="P61" s="764"/>
      <c r="Q61" s="764"/>
      <c r="R61" s="764"/>
      <c r="S61" s="764"/>
      <c r="T61" s="764"/>
      <c r="U61" s="764"/>
      <c r="V61" s="764"/>
      <c r="W61" s="764"/>
      <c r="X61" s="764"/>
      <c r="Y61" s="764"/>
      <c r="Z61" s="764"/>
      <c r="AA61" s="764"/>
      <c r="AB61" s="764"/>
      <c r="AC61" s="764"/>
      <c r="AD61" s="764"/>
      <c r="AE61" s="764"/>
      <c r="AF61" s="764"/>
      <c r="AG61" s="764"/>
      <c r="AH61" s="764"/>
      <c r="AI61" s="764"/>
      <c r="AJ61" s="764"/>
      <c r="AK61" s="764"/>
      <c r="AL61" s="764"/>
      <c r="AM61" s="764"/>
      <c r="AN61" s="764"/>
      <c r="AO61" s="764"/>
      <c r="AP61" s="764"/>
      <c r="AQ61" s="764"/>
      <c r="AR61" s="764"/>
      <c r="AS61" s="764"/>
      <c r="AT61" s="764"/>
      <c r="AU61" s="764"/>
      <c r="AV61" s="764"/>
      <c r="AW61" s="764"/>
      <c r="AX61" s="764"/>
      <c r="AY61" s="764"/>
      <c r="AZ61" s="764"/>
      <c r="BA61" s="764"/>
      <c r="BB61" s="764"/>
      <c r="BC61" s="764"/>
      <c r="BD61" s="764"/>
      <c r="BE61" s="764"/>
      <c r="BF61" s="764"/>
      <c r="BG61" s="764"/>
      <c r="BH61" s="764"/>
      <c r="BI61" s="764"/>
      <c r="BJ61" s="764"/>
      <c r="BK61" s="765"/>
      <c r="BL61" s="765"/>
      <c r="BM61" s="765"/>
      <c r="BN61" s="765"/>
      <c r="BO61" s="765"/>
      <c r="BP61" s="765"/>
      <c r="BQ61" s="76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</row>
    <row r="62" spans="1:141" s="114" customFormat="1" ht="23.25" customHeight="1" x14ac:dyDescent="0.25">
      <c r="E62" s="763" t="s">
        <v>33</v>
      </c>
      <c r="F62" s="764"/>
      <c r="G62" s="764"/>
      <c r="H62" s="764"/>
      <c r="I62" s="764"/>
      <c r="J62" s="764"/>
      <c r="K62" s="764"/>
      <c r="L62" s="764"/>
      <c r="M62" s="764"/>
      <c r="N62" s="764"/>
      <c r="O62" s="764"/>
      <c r="P62" s="764"/>
      <c r="Q62" s="764"/>
      <c r="R62" s="764"/>
      <c r="S62" s="764"/>
      <c r="T62" s="764"/>
      <c r="U62" s="764"/>
      <c r="V62" s="764"/>
      <c r="W62" s="764"/>
      <c r="X62" s="764"/>
      <c r="Y62" s="764"/>
      <c r="Z62" s="764"/>
      <c r="AA62" s="764"/>
      <c r="AB62" s="764"/>
      <c r="AC62" s="764"/>
      <c r="AD62" s="764"/>
      <c r="AE62" s="764"/>
      <c r="AF62" s="764"/>
      <c r="AG62" s="764"/>
      <c r="AH62" s="764"/>
      <c r="AI62" s="764"/>
      <c r="AJ62" s="764"/>
      <c r="AK62" s="764"/>
      <c r="AL62" s="764"/>
      <c r="AM62" s="764"/>
      <c r="AN62" s="764"/>
      <c r="AO62" s="764"/>
      <c r="AP62" s="764"/>
      <c r="AQ62" s="764"/>
      <c r="AR62" s="764"/>
      <c r="AS62" s="764"/>
      <c r="AT62" s="764"/>
      <c r="AU62" s="764"/>
      <c r="AV62" s="764"/>
      <c r="AW62" s="764"/>
      <c r="AX62" s="764"/>
      <c r="AY62" s="764"/>
      <c r="AZ62" s="764"/>
      <c r="BA62" s="764"/>
      <c r="BB62" s="764"/>
      <c r="BC62" s="764"/>
      <c r="BD62" s="764"/>
      <c r="BE62" s="764"/>
      <c r="BF62" s="764"/>
      <c r="BG62" s="764"/>
      <c r="BH62" s="764"/>
      <c r="BI62" s="764"/>
      <c r="BJ62" s="764"/>
      <c r="BK62" s="765"/>
      <c r="BL62" s="765"/>
      <c r="BM62" s="765"/>
      <c r="BN62" s="765"/>
      <c r="BO62" s="765"/>
      <c r="BP62" s="765"/>
      <c r="BQ62" s="76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</row>
    <row r="63" spans="1:141" s="258" customFormat="1" ht="16.5" customHeight="1" x14ac:dyDescent="0.25">
      <c r="A63" s="256" t="s">
        <v>626</v>
      </c>
      <c r="B63" s="257"/>
      <c r="C63" s="257"/>
      <c r="D63" s="257"/>
      <c r="E63" s="259" t="s">
        <v>626</v>
      </c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</row>
    <row r="64" spans="1:141" s="43" customFormat="1" ht="67.5" customHeight="1" x14ac:dyDescent="0.25">
      <c r="E64" s="59" t="s">
        <v>425</v>
      </c>
      <c r="F64" s="214" t="s">
        <v>203</v>
      </c>
      <c r="G64" s="59">
        <v>4.9589999999999996</v>
      </c>
      <c r="H64" s="62" t="s">
        <v>430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62" t="s">
        <v>430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62" t="s">
        <v>430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62" t="s">
        <v>430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62" t="s">
        <v>430</v>
      </c>
      <c r="AK64" s="105">
        <v>4.9589999999999996</v>
      </c>
      <c r="AL64" s="105">
        <v>0</v>
      </c>
      <c r="AM64" s="105">
        <v>0</v>
      </c>
      <c r="AN64" s="105">
        <v>0</v>
      </c>
      <c r="AO64" s="105">
        <v>0</v>
      </c>
      <c r="AP64" s="105">
        <v>0</v>
      </c>
      <c r="AQ64" s="62" t="s">
        <v>430</v>
      </c>
      <c r="AR64" s="105">
        <v>0</v>
      </c>
      <c r="AS64" s="105">
        <v>0</v>
      </c>
      <c r="AT64" s="105">
        <v>0</v>
      </c>
      <c r="AU64" s="105">
        <v>0</v>
      </c>
      <c r="AV64" s="105">
        <v>0</v>
      </c>
      <c r="AW64" s="105">
        <v>0</v>
      </c>
      <c r="AX64" s="62" t="s">
        <v>430</v>
      </c>
      <c r="AY64" s="105">
        <v>0</v>
      </c>
      <c r="AZ64" s="105">
        <v>0</v>
      </c>
      <c r="BA64" s="105">
        <v>0</v>
      </c>
      <c r="BB64" s="105">
        <v>0</v>
      </c>
      <c r="BC64" s="105">
        <v>0</v>
      </c>
      <c r="BD64" s="105">
        <v>0</v>
      </c>
      <c r="BE64" s="105">
        <f t="shared" ref="BE64:BF66" si="5">I64+P64+W64+AD64+AK64+AR64+AY64</f>
        <v>4.9589999999999996</v>
      </c>
      <c r="BF64" s="105">
        <f t="shared" si="5"/>
        <v>0</v>
      </c>
      <c r="BG64" s="105" t="s">
        <v>751</v>
      </c>
      <c r="BH64" s="105">
        <v>488</v>
      </c>
      <c r="BI64" s="105">
        <v>10000</v>
      </c>
      <c r="BJ64" s="105">
        <v>0</v>
      </c>
      <c r="BK64" s="62" t="s">
        <v>430</v>
      </c>
      <c r="BL64" s="105">
        <v>0</v>
      </c>
      <c r="BM64" s="105">
        <v>0</v>
      </c>
      <c r="BN64" s="105">
        <v>0</v>
      </c>
      <c r="BO64" s="105">
        <v>0</v>
      </c>
      <c r="BP64" s="105">
        <v>0</v>
      </c>
      <c r="BQ64" s="105">
        <v>0</v>
      </c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</row>
    <row r="65" spans="1:141" s="43" customFormat="1" ht="67.5" customHeight="1" x14ac:dyDescent="0.25">
      <c r="E65" s="59" t="s">
        <v>426</v>
      </c>
      <c r="F65" s="214" t="s">
        <v>755</v>
      </c>
      <c r="G65" s="59">
        <v>6.8620000000000001</v>
      </c>
      <c r="H65" s="62" t="s">
        <v>430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62" t="s">
        <v>430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62" t="s">
        <v>430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62" t="s">
        <v>430</v>
      </c>
      <c r="AD65" s="105">
        <v>2.4</v>
      </c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  <c r="AJ65" s="62" t="s">
        <v>430</v>
      </c>
      <c r="AK65" s="105">
        <v>0</v>
      </c>
      <c r="AL65" s="105">
        <v>4.4619999999999997</v>
      </c>
      <c r="AM65" s="105">
        <v>0</v>
      </c>
      <c r="AN65" s="105">
        <v>0</v>
      </c>
      <c r="AO65" s="105">
        <v>0</v>
      </c>
      <c r="AP65" s="105">
        <v>0</v>
      </c>
      <c r="AQ65" s="62" t="s">
        <v>430</v>
      </c>
      <c r="AR65" s="105">
        <v>0</v>
      </c>
      <c r="AS65" s="105">
        <v>0</v>
      </c>
      <c r="AT65" s="105">
        <v>0</v>
      </c>
      <c r="AU65" s="105">
        <v>0</v>
      </c>
      <c r="AV65" s="105">
        <v>0</v>
      </c>
      <c r="AW65" s="105">
        <v>0</v>
      </c>
      <c r="AX65" s="62" t="s">
        <v>430</v>
      </c>
      <c r="AY65" s="105">
        <v>0</v>
      </c>
      <c r="AZ65" s="105">
        <v>0</v>
      </c>
      <c r="BA65" s="105">
        <v>0</v>
      </c>
      <c r="BB65" s="105">
        <v>0</v>
      </c>
      <c r="BC65" s="105">
        <v>0</v>
      </c>
      <c r="BD65" s="105">
        <v>0</v>
      </c>
      <c r="BE65" s="105">
        <f t="shared" si="5"/>
        <v>2.4</v>
      </c>
      <c r="BF65" s="105">
        <f t="shared" si="5"/>
        <v>4.4619999999999997</v>
      </c>
      <c r="BG65" s="105">
        <v>300</v>
      </c>
      <c r="BH65" s="105">
        <v>488</v>
      </c>
      <c r="BI65" s="105">
        <v>500</v>
      </c>
      <c r="BJ65" s="105">
        <v>0</v>
      </c>
      <c r="BK65" s="62" t="s">
        <v>430</v>
      </c>
      <c r="BL65" s="105">
        <v>0</v>
      </c>
      <c r="BM65" s="105">
        <v>0</v>
      </c>
      <c r="BN65" s="105">
        <v>0</v>
      </c>
      <c r="BO65" s="105">
        <v>0</v>
      </c>
      <c r="BP65" s="105">
        <v>0</v>
      </c>
      <c r="BQ65" s="105">
        <v>0</v>
      </c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</row>
    <row r="66" spans="1:141" s="43" customFormat="1" ht="48" customHeight="1" x14ac:dyDescent="0.25">
      <c r="E66" s="59" t="s">
        <v>757</v>
      </c>
      <c r="F66" s="214" t="s">
        <v>758</v>
      </c>
      <c r="G66" s="59">
        <v>13.855</v>
      </c>
      <c r="H66" s="62" t="s">
        <v>430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62" t="s">
        <v>430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62" t="s">
        <v>430</v>
      </c>
      <c r="W66" s="105">
        <v>0</v>
      </c>
      <c r="X66" s="105">
        <v>0</v>
      </c>
      <c r="Y66" s="105">
        <v>0</v>
      </c>
      <c r="Z66" s="105">
        <v>0</v>
      </c>
      <c r="AA66" s="105">
        <v>0</v>
      </c>
      <c r="AB66" s="105">
        <v>0</v>
      </c>
      <c r="AC66" s="62" t="s">
        <v>430</v>
      </c>
      <c r="AD66" s="105">
        <v>2.8039999999999998</v>
      </c>
      <c r="AE66" s="105">
        <v>0</v>
      </c>
      <c r="AF66" s="105">
        <v>0</v>
      </c>
      <c r="AG66" s="105">
        <v>0</v>
      </c>
      <c r="AH66" s="105">
        <v>0</v>
      </c>
      <c r="AI66" s="105">
        <v>0</v>
      </c>
      <c r="AJ66" s="62" t="s">
        <v>430</v>
      </c>
      <c r="AK66" s="105">
        <v>0</v>
      </c>
      <c r="AL66" s="105">
        <v>11.051</v>
      </c>
      <c r="AM66" s="105">
        <v>0</v>
      </c>
      <c r="AN66" s="105">
        <v>0</v>
      </c>
      <c r="AO66" s="105">
        <v>0</v>
      </c>
      <c r="AP66" s="105">
        <v>0</v>
      </c>
      <c r="AQ66" s="62" t="s">
        <v>430</v>
      </c>
      <c r="AR66" s="105">
        <v>0</v>
      </c>
      <c r="AS66" s="105">
        <v>0</v>
      </c>
      <c r="AT66" s="105">
        <v>0</v>
      </c>
      <c r="AU66" s="105">
        <v>0</v>
      </c>
      <c r="AV66" s="105">
        <v>0</v>
      </c>
      <c r="AW66" s="105">
        <v>0</v>
      </c>
      <c r="AX66" s="62" t="s">
        <v>430</v>
      </c>
      <c r="AY66" s="105">
        <v>0</v>
      </c>
      <c r="AZ66" s="105">
        <v>0</v>
      </c>
      <c r="BA66" s="105">
        <v>0</v>
      </c>
      <c r="BB66" s="105">
        <v>0</v>
      </c>
      <c r="BC66" s="105">
        <v>0</v>
      </c>
      <c r="BD66" s="105">
        <v>0</v>
      </c>
      <c r="BE66" s="105">
        <f t="shared" si="5"/>
        <v>2.8039999999999998</v>
      </c>
      <c r="BF66" s="105">
        <f t="shared" si="5"/>
        <v>11.051</v>
      </c>
      <c r="BG66" s="105">
        <v>200</v>
      </c>
      <c r="BH66" s="105">
        <v>1500</v>
      </c>
      <c r="BI66" s="105">
        <v>500</v>
      </c>
      <c r="BJ66" s="105">
        <v>0</v>
      </c>
      <c r="BK66" s="62" t="s">
        <v>430</v>
      </c>
      <c r="BL66" s="105">
        <v>0</v>
      </c>
      <c r="BM66" s="105">
        <v>0</v>
      </c>
      <c r="BN66" s="105">
        <v>0</v>
      </c>
      <c r="BO66" s="105">
        <v>0</v>
      </c>
      <c r="BP66" s="105">
        <v>0</v>
      </c>
      <c r="BQ66" s="105">
        <v>0</v>
      </c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</row>
    <row r="67" spans="1:141" s="258" customFormat="1" ht="16.5" customHeight="1" x14ac:dyDescent="0.25">
      <c r="A67" s="256" t="s">
        <v>641</v>
      </c>
      <c r="B67" s="257"/>
      <c r="C67" s="257"/>
      <c r="D67" s="257"/>
      <c r="E67" s="259" t="s">
        <v>954</v>
      </c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</row>
    <row r="68" spans="1:141" s="43" customFormat="1" ht="30" customHeight="1" x14ac:dyDescent="0.25">
      <c r="E68" s="59" t="s">
        <v>833</v>
      </c>
      <c r="F68" s="214" t="s">
        <v>761</v>
      </c>
      <c r="G68" s="59">
        <v>15.35</v>
      </c>
      <c r="H68" s="62" t="s">
        <v>430</v>
      </c>
      <c r="I68" s="106">
        <v>0</v>
      </c>
      <c r="J68" s="106">
        <v>0</v>
      </c>
      <c r="K68" s="105">
        <v>0</v>
      </c>
      <c r="L68" s="105">
        <v>0</v>
      </c>
      <c r="M68" s="105">
        <v>0</v>
      </c>
      <c r="N68" s="105">
        <v>0</v>
      </c>
      <c r="O68" s="62" t="s">
        <v>430</v>
      </c>
      <c r="P68" s="106">
        <v>0</v>
      </c>
      <c r="Q68" s="106">
        <v>0</v>
      </c>
      <c r="R68" s="105">
        <v>0</v>
      </c>
      <c r="S68" s="105">
        <v>0</v>
      </c>
      <c r="T68" s="105">
        <v>0</v>
      </c>
      <c r="U68" s="105">
        <v>0</v>
      </c>
      <c r="V68" s="62" t="s">
        <v>430</v>
      </c>
      <c r="W68" s="106">
        <v>0</v>
      </c>
      <c r="X68" s="106">
        <v>0</v>
      </c>
      <c r="Y68" s="105">
        <v>0</v>
      </c>
      <c r="Z68" s="105">
        <v>0</v>
      </c>
      <c r="AA68" s="105">
        <v>0</v>
      </c>
      <c r="AB68" s="105">
        <v>0</v>
      </c>
      <c r="AC68" s="62" t="s">
        <v>430</v>
      </c>
      <c r="AD68" s="106">
        <v>0</v>
      </c>
      <c r="AE68" s="106">
        <v>0</v>
      </c>
      <c r="AF68" s="105">
        <v>0</v>
      </c>
      <c r="AG68" s="105">
        <v>0</v>
      </c>
      <c r="AH68" s="105">
        <v>0</v>
      </c>
      <c r="AI68" s="105">
        <v>0</v>
      </c>
      <c r="AJ68" s="62" t="s">
        <v>430</v>
      </c>
      <c r="AK68" s="105">
        <v>0.74</v>
      </c>
      <c r="AL68" s="106">
        <v>0</v>
      </c>
      <c r="AM68" s="105">
        <v>0</v>
      </c>
      <c r="AN68" s="105">
        <v>0</v>
      </c>
      <c r="AO68" s="105">
        <v>0</v>
      </c>
      <c r="AP68" s="105">
        <v>0</v>
      </c>
      <c r="AQ68" s="62" t="s">
        <v>430</v>
      </c>
      <c r="AR68" s="105">
        <v>0.74</v>
      </c>
      <c r="AS68" s="106">
        <v>0</v>
      </c>
      <c r="AT68" s="105">
        <v>0</v>
      </c>
      <c r="AU68" s="105">
        <v>0</v>
      </c>
      <c r="AV68" s="105">
        <v>0</v>
      </c>
      <c r="AW68" s="105">
        <v>0</v>
      </c>
      <c r="AX68" s="62" t="s">
        <v>430</v>
      </c>
      <c r="AY68" s="105">
        <v>0.74</v>
      </c>
      <c r="AZ68" s="106">
        <v>0</v>
      </c>
      <c r="BA68" s="105">
        <v>0</v>
      </c>
      <c r="BB68" s="105">
        <v>0</v>
      </c>
      <c r="BC68" s="105">
        <v>0</v>
      </c>
      <c r="BD68" s="105">
        <v>0</v>
      </c>
      <c r="BE68" s="105">
        <f>I68+P68+W68+AD68+AK68+AR68+AY68</f>
        <v>2.2199999999999998</v>
      </c>
      <c r="BF68" s="105">
        <f>J68+Q68+X68+AE68+AL68+AS68+AZ68</f>
        <v>0</v>
      </c>
      <c r="BG68" s="105">
        <v>315</v>
      </c>
      <c r="BH68" s="105">
        <v>8500</v>
      </c>
      <c r="BI68" s="105">
        <v>500</v>
      </c>
      <c r="BJ68" s="105">
        <v>0</v>
      </c>
      <c r="BK68" s="62" t="s">
        <v>430</v>
      </c>
      <c r="BL68" s="106">
        <v>0</v>
      </c>
      <c r="BM68" s="106">
        <v>0</v>
      </c>
      <c r="BN68" s="105">
        <v>0</v>
      </c>
      <c r="BO68" s="105">
        <v>0</v>
      </c>
      <c r="BP68" s="105">
        <v>0</v>
      </c>
      <c r="BQ68" s="105">
        <v>0</v>
      </c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</row>
    <row r="69" spans="1:141" s="114" customFormat="1" ht="23.25" customHeight="1" x14ac:dyDescent="0.25">
      <c r="E69" s="763" t="s">
        <v>32</v>
      </c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5"/>
      <c r="BL69" s="765"/>
      <c r="BM69" s="765"/>
      <c r="BN69" s="765"/>
      <c r="BO69" s="765"/>
      <c r="BP69" s="765"/>
      <c r="BQ69" s="76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</row>
    <row r="70" spans="1:141" s="258" customFormat="1" ht="16.5" customHeight="1" x14ac:dyDescent="0.25">
      <c r="A70" s="256" t="s">
        <v>626</v>
      </c>
      <c r="B70" s="257"/>
      <c r="C70" s="257"/>
      <c r="D70" s="257"/>
      <c r="E70" s="259" t="s">
        <v>626</v>
      </c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</row>
    <row r="71" spans="1:141" s="43" customFormat="1" ht="49.5" customHeight="1" x14ac:dyDescent="0.25">
      <c r="E71" s="59" t="s">
        <v>427</v>
      </c>
      <c r="F71" s="214" t="s">
        <v>764</v>
      </c>
      <c r="G71" s="59">
        <v>5.6109999999999998</v>
      </c>
      <c r="H71" s="62" t="s">
        <v>430</v>
      </c>
      <c r="I71" s="106">
        <v>0</v>
      </c>
      <c r="J71" s="106">
        <v>0</v>
      </c>
      <c r="K71" s="105">
        <v>0</v>
      </c>
      <c r="L71" s="105">
        <v>0</v>
      </c>
      <c r="M71" s="105">
        <v>0</v>
      </c>
      <c r="N71" s="105">
        <v>0</v>
      </c>
      <c r="O71" s="62" t="s">
        <v>430</v>
      </c>
      <c r="P71" s="105">
        <v>5.0369999999999999</v>
      </c>
      <c r="Q71" s="106">
        <v>0</v>
      </c>
      <c r="R71" s="105">
        <v>0</v>
      </c>
      <c r="S71" s="105">
        <v>0</v>
      </c>
      <c r="T71" s="105">
        <v>0</v>
      </c>
      <c r="U71" s="105">
        <v>0</v>
      </c>
      <c r="V71" s="62" t="s">
        <v>430</v>
      </c>
      <c r="W71" s="105">
        <v>0.157</v>
      </c>
      <c r="X71" s="106">
        <v>0</v>
      </c>
      <c r="Y71" s="105">
        <v>0</v>
      </c>
      <c r="Z71" s="105">
        <v>0</v>
      </c>
      <c r="AA71" s="105">
        <v>0</v>
      </c>
      <c r="AB71" s="105">
        <v>0</v>
      </c>
      <c r="AC71" s="62" t="s">
        <v>430</v>
      </c>
      <c r="AD71" s="105">
        <v>0.41599999999999998</v>
      </c>
      <c r="AE71" s="106">
        <v>0</v>
      </c>
      <c r="AF71" s="105">
        <v>0</v>
      </c>
      <c r="AG71" s="105">
        <v>0</v>
      </c>
      <c r="AH71" s="105">
        <v>0</v>
      </c>
      <c r="AI71" s="105">
        <v>0</v>
      </c>
      <c r="AJ71" s="62" t="s">
        <v>430</v>
      </c>
      <c r="AK71" s="106">
        <v>0</v>
      </c>
      <c r="AL71" s="106">
        <v>0</v>
      </c>
      <c r="AM71" s="105">
        <v>0</v>
      </c>
      <c r="AN71" s="105">
        <v>0</v>
      </c>
      <c r="AO71" s="105">
        <v>0</v>
      </c>
      <c r="AP71" s="105">
        <v>0</v>
      </c>
      <c r="AQ71" s="62" t="s">
        <v>430</v>
      </c>
      <c r="AR71" s="106">
        <v>0</v>
      </c>
      <c r="AS71" s="106">
        <v>0</v>
      </c>
      <c r="AT71" s="105">
        <v>0</v>
      </c>
      <c r="AU71" s="105">
        <v>0</v>
      </c>
      <c r="AV71" s="105">
        <v>0</v>
      </c>
      <c r="AW71" s="105">
        <v>0</v>
      </c>
      <c r="AX71" s="62" t="s">
        <v>430</v>
      </c>
      <c r="AY71" s="106">
        <v>0</v>
      </c>
      <c r="AZ71" s="106">
        <v>0</v>
      </c>
      <c r="BA71" s="105">
        <v>0</v>
      </c>
      <c r="BB71" s="105">
        <v>0</v>
      </c>
      <c r="BC71" s="105">
        <v>0</v>
      </c>
      <c r="BD71" s="105">
        <v>0</v>
      </c>
      <c r="BE71" s="105">
        <f t="shared" ref="BE71:BF81" si="6">I71+P71+W71+AD71+AK71+AR71+AY71</f>
        <v>5.61</v>
      </c>
      <c r="BF71" s="105">
        <f t="shared" si="6"/>
        <v>0</v>
      </c>
      <c r="BG71" s="105" t="s">
        <v>296</v>
      </c>
      <c r="BH71" s="105" t="s">
        <v>296</v>
      </c>
      <c r="BI71" s="105">
        <v>250000</v>
      </c>
      <c r="BJ71" s="105">
        <v>0</v>
      </c>
      <c r="BK71" s="62" t="s">
        <v>430</v>
      </c>
      <c r="BL71" s="105">
        <v>0</v>
      </c>
      <c r="BM71" s="106">
        <v>0</v>
      </c>
      <c r="BN71" s="105">
        <v>0</v>
      </c>
      <c r="BO71" s="105">
        <v>0</v>
      </c>
      <c r="BP71" s="105">
        <v>0</v>
      </c>
      <c r="BQ71" s="105">
        <v>0</v>
      </c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</row>
    <row r="72" spans="1:141" s="43" customFormat="1" ht="58.5" customHeight="1" x14ac:dyDescent="0.25">
      <c r="E72" s="59" t="s">
        <v>428</v>
      </c>
      <c r="F72" s="214" t="s">
        <v>767</v>
      </c>
      <c r="G72" s="59">
        <v>140.749</v>
      </c>
      <c r="H72" s="62" t="s">
        <v>430</v>
      </c>
      <c r="I72" s="105">
        <v>1.825</v>
      </c>
      <c r="J72" s="106">
        <v>0</v>
      </c>
      <c r="K72" s="105">
        <v>0</v>
      </c>
      <c r="L72" s="105">
        <v>0</v>
      </c>
      <c r="M72" s="105">
        <v>0</v>
      </c>
      <c r="N72" s="105">
        <v>0</v>
      </c>
      <c r="O72" s="62" t="s">
        <v>430</v>
      </c>
      <c r="P72" s="105">
        <v>0.57599999999999996</v>
      </c>
      <c r="Q72" s="106">
        <v>56.899000000000001</v>
      </c>
      <c r="R72" s="105">
        <v>0</v>
      </c>
      <c r="S72" s="105">
        <v>0</v>
      </c>
      <c r="T72" s="105">
        <v>0</v>
      </c>
      <c r="U72" s="105">
        <v>0</v>
      </c>
      <c r="V72" s="62" t="s">
        <v>430</v>
      </c>
      <c r="W72" s="106">
        <v>0</v>
      </c>
      <c r="X72" s="106">
        <v>30.283999999999999</v>
      </c>
      <c r="Y72" s="105">
        <v>0</v>
      </c>
      <c r="Z72" s="105">
        <v>0</v>
      </c>
      <c r="AA72" s="105">
        <v>0</v>
      </c>
      <c r="AB72" s="105">
        <v>0</v>
      </c>
      <c r="AC72" s="62" t="s">
        <v>430</v>
      </c>
      <c r="AD72" s="106">
        <v>0</v>
      </c>
      <c r="AE72" s="106">
        <v>13.866</v>
      </c>
      <c r="AF72" s="105">
        <v>0</v>
      </c>
      <c r="AG72" s="105">
        <v>0</v>
      </c>
      <c r="AH72" s="105">
        <v>0</v>
      </c>
      <c r="AI72" s="105">
        <v>0</v>
      </c>
      <c r="AJ72" s="62" t="s">
        <v>430</v>
      </c>
      <c r="AK72" s="106">
        <v>0</v>
      </c>
      <c r="AL72" s="106">
        <v>3.339</v>
      </c>
      <c r="AM72" s="105">
        <v>0</v>
      </c>
      <c r="AN72" s="105">
        <v>0</v>
      </c>
      <c r="AO72" s="105">
        <v>0</v>
      </c>
      <c r="AP72" s="105">
        <v>0</v>
      </c>
      <c r="AQ72" s="62" t="s">
        <v>430</v>
      </c>
      <c r="AR72" s="106">
        <v>0</v>
      </c>
      <c r="AS72" s="106">
        <v>8</v>
      </c>
      <c r="AT72" s="105">
        <v>0</v>
      </c>
      <c r="AU72" s="105">
        <v>0</v>
      </c>
      <c r="AV72" s="105">
        <v>0</v>
      </c>
      <c r="AW72" s="105">
        <v>0</v>
      </c>
      <c r="AX72" s="62" t="s">
        <v>430</v>
      </c>
      <c r="AY72" s="106">
        <v>0</v>
      </c>
      <c r="AZ72" s="106">
        <v>8</v>
      </c>
      <c r="BA72" s="105">
        <v>0</v>
      </c>
      <c r="BB72" s="105">
        <v>0</v>
      </c>
      <c r="BC72" s="105">
        <v>0</v>
      </c>
      <c r="BD72" s="105">
        <v>0</v>
      </c>
      <c r="BE72" s="105">
        <f t="shared" si="6"/>
        <v>2.4009999999999998</v>
      </c>
      <c r="BF72" s="105">
        <f t="shared" si="6"/>
        <v>120.38799999999999</v>
      </c>
      <c r="BG72" s="105" t="s">
        <v>296</v>
      </c>
      <c r="BH72" s="105" t="s">
        <v>296</v>
      </c>
      <c r="BI72" s="105">
        <v>250000</v>
      </c>
      <c r="BJ72" s="105">
        <v>0</v>
      </c>
      <c r="BK72" s="62" t="s">
        <v>430</v>
      </c>
      <c r="BL72" s="106">
        <v>0</v>
      </c>
      <c r="BM72" s="106">
        <v>0</v>
      </c>
      <c r="BN72" s="105">
        <v>0</v>
      </c>
      <c r="BO72" s="105">
        <v>0</v>
      </c>
      <c r="BP72" s="105">
        <v>0</v>
      </c>
      <c r="BQ72" s="105">
        <v>0</v>
      </c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</row>
    <row r="73" spans="1:141" s="43" customFormat="1" ht="61.5" customHeight="1" x14ac:dyDescent="0.25">
      <c r="E73" s="59" t="s">
        <v>834</v>
      </c>
      <c r="F73" s="214" t="s">
        <v>769</v>
      </c>
      <c r="G73" s="59">
        <v>27.018999999999998</v>
      </c>
      <c r="H73" s="62" t="s">
        <v>430</v>
      </c>
      <c r="I73" s="106">
        <v>0</v>
      </c>
      <c r="J73" s="105">
        <v>27.018999999999998</v>
      </c>
      <c r="K73" s="105">
        <v>0</v>
      </c>
      <c r="L73" s="105">
        <v>0</v>
      </c>
      <c r="M73" s="105">
        <v>0</v>
      </c>
      <c r="N73" s="105">
        <v>0</v>
      </c>
      <c r="O73" s="62" t="s">
        <v>430</v>
      </c>
      <c r="P73" s="106">
        <v>0</v>
      </c>
      <c r="Q73" s="106">
        <v>0</v>
      </c>
      <c r="R73" s="105">
        <v>0</v>
      </c>
      <c r="S73" s="105">
        <v>0</v>
      </c>
      <c r="T73" s="105">
        <v>0</v>
      </c>
      <c r="U73" s="105">
        <v>0</v>
      </c>
      <c r="V73" s="62" t="s">
        <v>430</v>
      </c>
      <c r="W73" s="106">
        <v>0</v>
      </c>
      <c r="X73" s="106">
        <v>0</v>
      </c>
      <c r="Y73" s="105">
        <v>0</v>
      </c>
      <c r="Z73" s="105">
        <v>0</v>
      </c>
      <c r="AA73" s="105">
        <v>0</v>
      </c>
      <c r="AB73" s="105">
        <v>0</v>
      </c>
      <c r="AC73" s="62" t="s">
        <v>430</v>
      </c>
      <c r="AD73" s="106">
        <v>0</v>
      </c>
      <c r="AE73" s="106">
        <v>0</v>
      </c>
      <c r="AF73" s="105">
        <v>0</v>
      </c>
      <c r="AG73" s="105">
        <v>0</v>
      </c>
      <c r="AH73" s="105">
        <v>0</v>
      </c>
      <c r="AI73" s="105">
        <v>0</v>
      </c>
      <c r="AJ73" s="62" t="s">
        <v>430</v>
      </c>
      <c r="AK73" s="106">
        <v>0</v>
      </c>
      <c r="AL73" s="106">
        <v>0</v>
      </c>
      <c r="AM73" s="105">
        <v>0</v>
      </c>
      <c r="AN73" s="105">
        <v>0</v>
      </c>
      <c r="AO73" s="105">
        <v>0</v>
      </c>
      <c r="AP73" s="105">
        <v>0</v>
      </c>
      <c r="AQ73" s="62" t="s">
        <v>430</v>
      </c>
      <c r="AR73" s="106">
        <v>0</v>
      </c>
      <c r="AS73" s="106">
        <v>0</v>
      </c>
      <c r="AT73" s="105">
        <v>0</v>
      </c>
      <c r="AU73" s="105">
        <v>0</v>
      </c>
      <c r="AV73" s="105">
        <v>0</v>
      </c>
      <c r="AW73" s="105">
        <v>0</v>
      </c>
      <c r="AX73" s="62" t="s">
        <v>430</v>
      </c>
      <c r="AY73" s="106">
        <v>0</v>
      </c>
      <c r="AZ73" s="106">
        <v>0</v>
      </c>
      <c r="BA73" s="105">
        <v>0</v>
      </c>
      <c r="BB73" s="105">
        <v>0</v>
      </c>
      <c r="BC73" s="105">
        <v>0</v>
      </c>
      <c r="BD73" s="105">
        <v>0</v>
      </c>
      <c r="BE73" s="105">
        <f t="shared" si="6"/>
        <v>0</v>
      </c>
      <c r="BF73" s="105">
        <f t="shared" si="6"/>
        <v>27.018999999999998</v>
      </c>
      <c r="BG73" s="105" t="s">
        <v>296</v>
      </c>
      <c r="BH73" s="105" t="s">
        <v>296</v>
      </c>
      <c r="BI73" s="105">
        <v>7200</v>
      </c>
      <c r="BJ73" s="105">
        <v>0</v>
      </c>
      <c r="BK73" s="62" t="s">
        <v>430</v>
      </c>
      <c r="BL73" s="106">
        <v>0</v>
      </c>
      <c r="BM73" s="106">
        <v>0</v>
      </c>
      <c r="BN73" s="105">
        <v>0</v>
      </c>
      <c r="BO73" s="105">
        <v>0</v>
      </c>
      <c r="BP73" s="105">
        <v>0</v>
      </c>
      <c r="BQ73" s="105">
        <v>0</v>
      </c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</row>
    <row r="74" spans="1:141" s="43" customFormat="1" ht="76.5" customHeight="1" x14ac:dyDescent="0.25">
      <c r="E74" s="60" t="s">
        <v>835</v>
      </c>
      <c r="F74" s="214" t="s">
        <v>774</v>
      </c>
      <c r="G74" s="59">
        <v>36.412999999999997</v>
      </c>
      <c r="H74" s="62" t="s">
        <v>430</v>
      </c>
      <c r="I74" s="106">
        <v>0</v>
      </c>
      <c r="J74" s="106">
        <v>0</v>
      </c>
      <c r="K74" s="105">
        <v>0</v>
      </c>
      <c r="L74" s="105">
        <v>0</v>
      </c>
      <c r="M74" s="105">
        <v>0</v>
      </c>
      <c r="N74" s="105">
        <v>0</v>
      </c>
      <c r="O74" s="62" t="s">
        <v>430</v>
      </c>
      <c r="P74" s="106">
        <v>0</v>
      </c>
      <c r="Q74" s="105">
        <v>33.892000000000003</v>
      </c>
      <c r="R74" s="105">
        <v>0</v>
      </c>
      <c r="S74" s="105">
        <v>0</v>
      </c>
      <c r="T74" s="105">
        <v>0</v>
      </c>
      <c r="U74" s="105">
        <v>0</v>
      </c>
      <c r="V74" s="62" t="s">
        <v>430</v>
      </c>
      <c r="W74" s="105">
        <v>2.5207099999999998</v>
      </c>
      <c r="X74" s="106">
        <v>0</v>
      </c>
      <c r="Y74" s="105">
        <v>0</v>
      </c>
      <c r="Z74" s="105">
        <v>0</v>
      </c>
      <c r="AA74" s="105">
        <v>0</v>
      </c>
      <c r="AB74" s="105">
        <v>0</v>
      </c>
      <c r="AC74" s="62" t="s">
        <v>430</v>
      </c>
      <c r="AD74" s="106">
        <v>0</v>
      </c>
      <c r="AE74" s="106">
        <v>0</v>
      </c>
      <c r="AF74" s="105">
        <v>0</v>
      </c>
      <c r="AG74" s="105">
        <v>0</v>
      </c>
      <c r="AH74" s="105">
        <v>0</v>
      </c>
      <c r="AI74" s="105">
        <v>0</v>
      </c>
      <c r="AJ74" s="62" t="s">
        <v>430</v>
      </c>
      <c r="AK74" s="106">
        <v>0</v>
      </c>
      <c r="AL74" s="106">
        <v>0</v>
      </c>
      <c r="AM74" s="105">
        <v>0</v>
      </c>
      <c r="AN74" s="105">
        <v>0</v>
      </c>
      <c r="AO74" s="105">
        <v>0</v>
      </c>
      <c r="AP74" s="105">
        <v>0</v>
      </c>
      <c r="AQ74" s="62" t="s">
        <v>430</v>
      </c>
      <c r="AR74" s="106">
        <v>0</v>
      </c>
      <c r="AS74" s="106">
        <v>0</v>
      </c>
      <c r="AT74" s="105">
        <v>0</v>
      </c>
      <c r="AU74" s="105">
        <v>0</v>
      </c>
      <c r="AV74" s="105">
        <v>0</v>
      </c>
      <c r="AW74" s="105">
        <v>0</v>
      </c>
      <c r="AX74" s="62" t="s">
        <v>430</v>
      </c>
      <c r="AY74" s="106">
        <v>0</v>
      </c>
      <c r="AZ74" s="106">
        <v>0</v>
      </c>
      <c r="BA74" s="105">
        <v>0</v>
      </c>
      <c r="BB74" s="105">
        <v>0</v>
      </c>
      <c r="BC74" s="105">
        <v>0</v>
      </c>
      <c r="BD74" s="105">
        <v>0</v>
      </c>
      <c r="BE74" s="105">
        <f t="shared" si="6"/>
        <v>2.5207099999999998</v>
      </c>
      <c r="BF74" s="105">
        <f t="shared" si="6"/>
        <v>33.892000000000003</v>
      </c>
      <c r="BG74" s="105">
        <v>315</v>
      </c>
      <c r="BH74" s="105">
        <v>1.2500000000000001E-2</v>
      </c>
      <c r="BI74" s="105">
        <v>300</v>
      </c>
      <c r="BJ74" s="105">
        <v>0</v>
      </c>
      <c r="BK74" s="62" t="s">
        <v>430</v>
      </c>
      <c r="BL74" s="106">
        <v>0</v>
      </c>
      <c r="BM74" s="106">
        <v>0</v>
      </c>
      <c r="BN74" s="105">
        <v>0</v>
      </c>
      <c r="BO74" s="105">
        <v>0</v>
      </c>
      <c r="BP74" s="105">
        <v>0</v>
      </c>
      <c r="BQ74" s="105">
        <v>0</v>
      </c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</row>
    <row r="75" spans="1:141" s="43" customFormat="1" ht="43.5" customHeight="1" x14ac:dyDescent="0.25">
      <c r="E75" s="59" t="s">
        <v>836</v>
      </c>
      <c r="F75" s="214" t="s">
        <v>778</v>
      </c>
      <c r="G75" s="59">
        <v>6.4619999999999997</v>
      </c>
      <c r="H75" s="62" t="s">
        <v>430</v>
      </c>
      <c r="I75" s="106">
        <v>0</v>
      </c>
      <c r="J75" s="106">
        <v>0</v>
      </c>
      <c r="K75" s="105">
        <v>0</v>
      </c>
      <c r="L75" s="105">
        <v>0</v>
      </c>
      <c r="M75" s="105">
        <v>0</v>
      </c>
      <c r="N75" s="105">
        <v>0</v>
      </c>
      <c r="O75" s="62" t="s">
        <v>430</v>
      </c>
      <c r="P75" s="106">
        <v>0</v>
      </c>
      <c r="Q75" s="106">
        <v>0</v>
      </c>
      <c r="R75" s="105">
        <v>0</v>
      </c>
      <c r="S75" s="105">
        <v>0</v>
      </c>
      <c r="T75" s="105">
        <v>0</v>
      </c>
      <c r="U75" s="105">
        <v>0</v>
      </c>
      <c r="V75" s="62" t="s">
        <v>430</v>
      </c>
      <c r="W75" s="105">
        <v>6.4619999999999997</v>
      </c>
      <c r="X75" s="105">
        <v>0</v>
      </c>
      <c r="Y75" s="105">
        <v>0</v>
      </c>
      <c r="Z75" s="105">
        <v>0</v>
      </c>
      <c r="AA75" s="105">
        <v>0</v>
      </c>
      <c r="AB75" s="105">
        <v>0</v>
      </c>
      <c r="AC75" s="62" t="s">
        <v>430</v>
      </c>
      <c r="AD75" s="106">
        <v>0</v>
      </c>
      <c r="AE75" s="106">
        <v>0</v>
      </c>
      <c r="AF75" s="105">
        <v>0</v>
      </c>
      <c r="AG75" s="105">
        <v>0</v>
      </c>
      <c r="AH75" s="105">
        <v>0</v>
      </c>
      <c r="AI75" s="105">
        <v>0</v>
      </c>
      <c r="AJ75" s="62" t="s">
        <v>430</v>
      </c>
      <c r="AK75" s="106">
        <v>0</v>
      </c>
      <c r="AL75" s="106">
        <v>0</v>
      </c>
      <c r="AM75" s="105">
        <v>0</v>
      </c>
      <c r="AN75" s="105">
        <v>0</v>
      </c>
      <c r="AO75" s="105">
        <v>0</v>
      </c>
      <c r="AP75" s="105">
        <v>0</v>
      </c>
      <c r="AQ75" s="62" t="s">
        <v>430</v>
      </c>
      <c r="AR75" s="106">
        <v>0</v>
      </c>
      <c r="AS75" s="106">
        <v>0</v>
      </c>
      <c r="AT75" s="105">
        <v>0</v>
      </c>
      <c r="AU75" s="105">
        <v>0</v>
      </c>
      <c r="AV75" s="105">
        <v>0</v>
      </c>
      <c r="AW75" s="105">
        <v>0</v>
      </c>
      <c r="AX75" s="62" t="s">
        <v>430</v>
      </c>
      <c r="AY75" s="106">
        <v>0</v>
      </c>
      <c r="AZ75" s="106">
        <v>0</v>
      </c>
      <c r="BA75" s="105">
        <v>0</v>
      </c>
      <c r="BB75" s="105">
        <v>0</v>
      </c>
      <c r="BC75" s="105">
        <v>0</v>
      </c>
      <c r="BD75" s="105">
        <v>0</v>
      </c>
      <c r="BE75" s="105">
        <f t="shared" si="6"/>
        <v>6.4619999999999997</v>
      </c>
      <c r="BF75" s="105">
        <f t="shared" si="6"/>
        <v>0</v>
      </c>
      <c r="BG75" s="105" t="s">
        <v>296</v>
      </c>
      <c r="BH75" s="105" t="s">
        <v>296</v>
      </c>
      <c r="BI75" s="105">
        <v>20400</v>
      </c>
      <c r="BJ75" s="105">
        <v>0</v>
      </c>
      <c r="BK75" s="62" t="s">
        <v>430</v>
      </c>
      <c r="BL75" s="106">
        <v>0</v>
      </c>
      <c r="BM75" s="106">
        <v>0</v>
      </c>
      <c r="BN75" s="105">
        <v>0</v>
      </c>
      <c r="BO75" s="105">
        <v>0</v>
      </c>
      <c r="BP75" s="105">
        <v>0</v>
      </c>
      <c r="BQ75" s="105">
        <v>0</v>
      </c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</row>
    <row r="76" spans="1:141" s="43" customFormat="1" ht="51" customHeight="1" x14ac:dyDescent="0.25">
      <c r="E76" s="59" t="s">
        <v>837</v>
      </c>
      <c r="F76" s="214" t="s">
        <v>782</v>
      </c>
      <c r="G76" s="59">
        <v>47.296999999999997</v>
      </c>
      <c r="H76" s="62" t="s">
        <v>430</v>
      </c>
      <c r="I76" s="105">
        <v>3.3480000000000003E-2</v>
      </c>
      <c r="J76" s="106">
        <v>0</v>
      </c>
      <c r="K76" s="105">
        <v>0</v>
      </c>
      <c r="L76" s="105">
        <v>0</v>
      </c>
      <c r="M76" s="105">
        <v>0</v>
      </c>
      <c r="N76" s="105">
        <v>0</v>
      </c>
      <c r="O76" s="62" t="s">
        <v>430</v>
      </c>
      <c r="P76" s="105">
        <v>7.0439999999999996</v>
      </c>
      <c r="Q76" s="106">
        <v>0</v>
      </c>
      <c r="R76" s="105">
        <v>0</v>
      </c>
      <c r="S76" s="105">
        <v>0</v>
      </c>
      <c r="T76" s="105">
        <v>0</v>
      </c>
      <c r="U76" s="105">
        <v>0</v>
      </c>
      <c r="V76" s="62" t="s">
        <v>430</v>
      </c>
      <c r="W76" s="106">
        <v>0</v>
      </c>
      <c r="X76" s="106">
        <v>0</v>
      </c>
      <c r="Y76" s="105">
        <v>0</v>
      </c>
      <c r="Z76" s="105">
        <v>0</v>
      </c>
      <c r="AA76" s="105">
        <v>0</v>
      </c>
      <c r="AB76" s="105">
        <v>0</v>
      </c>
      <c r="AC76" s="62" t="s">
        <v>430</v>
      </c>
      <c r="AD76" s="106">
        <v>0</v>
      </c>
      <c r="AE76" s="105">
        <v>40.219000000000001</v>
      </c>
      <c r="AF76" s="105">
        <v>0</v>
      </c>
      <c r="AG76" s="105">
        <v>0</v>
      </c>
      <c r="AH76" s="105">
        <v>0</v>
      </c>
      <c r="AI76" s="105">
        <v>0</v>
      </c>
      <c r="AJ76" s="62" t="s">
        <v>430</v>
      </c>
      <c r="AK76" s="106">
        <v>0</v>
      </c>
      <c r="AL76" s="106">
        <v>0</v>
      </c>
      <c r="AM76" s="105">
        <v>0</v>
      </c>
      <c r="AN76" s="105">
        <v>0</v>
      </c>
      <c r="AO76" s="105">
        <v>0</v>
      </c>
      <c r="AP76" s="105">
        <v>0</v>
      </c>
      <c r="AQ76" s="62" t="s">
        <v>430</v>
      </c>
      <c r="AR76" s="106">
        <v>0</v>
      </c>
      <c r="AS76" s="106">
        <v>0</v>
      </c>
      <c r="AT76" s="105">
        <v>0</v>
      </c>
      <c r="AU76" s="105">
        <v>0</v>
      </c>
      <c r="AV76" s="105">
        <v>0</v>
      </c>
      <c r="AW76" s="105">
        <v>0</v>
      </c>
      <c r="AX76" s="62" t="s">
        <v>430</v>
      </c>
      <c r="AY76" s="106">
        <v>0</v>
      </c>
      <c r="AZ76" s="106">
        <v>0</v>
      </c>
      <c r="BA76" s="105">
        <v>0</v>
      </c>
      <c r="BB76" s="105">
        <v>0</v>
      </c>
      <c r="BC76" s="105">
        <v>0</v>
      </c>
      <c r="BD76" s="105">
        <v>0</v>
      </c>
      <c r="BE76" s="105">
        <f t="shared" si="6"/>
        <v>7.0774799999999995</v>
      </c>
      <c r="BF76" s="105">
        <f t="shared" si="6"/>
        <v>40.219000000000001</v>
      </c>
      <c r="BG76" s="105">
        <v>160</v>
      </c>
      <c r="BH76" s="105">
        <v>5300</v>
      </c>
      <c r="BI76" s="105">
        <v>600</v>
      </c>
      <c r="BJ76" s="105">
        <v>0</v>
      </c>
      <c r="BK76" s="62" t="s">
        <v>430</v>
      </c>
      <c r="BL76" s="106">
        <v>0</v>
      </c>
      <c r="BM76" s="105">
        <v>0</v>
      </c>
      <c r="BN76" s="105">
        <v>0</v>
      </c>
      <c r="BO76" s="105">
        <v>0</v>
      </c>
      <c r="BP76" s="105">
        <v>0</v>
      </c>
      <c r="BQ76" s="105">
        <v>0</v>
      </c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</row>
    <row r="77" spans="1:141" s="43" customFormat="1" ht="73.5" customHeight="1" x14ac:dyDescent="0.25">
      <c r="E77" s="59" t="s">
        <v>838</v>
      </c>
      <c r="F77" s="214" t="s">
        <v>786</v>
      </c>
      <c r="G77" s="59">
        <v>47.436999999999998</v>
      </c>
      <c r="H77" s="62" t="s">
        <v>430</v>
      </c>
      <c r="I77" s="105">
        <v>2.7610000000000001</v>
      </c>
      <c r="J77" s="106">
        <v>0</v>
      </c>
      <c r="K77" s="105">
        <v>0</v>
      </c>
      <c r="L77" s="105">
        <v>0</v>
      </c>
      <c r="M77" s="105">
        <v>0</v>
      </c>
      <c r="N77" s="105">
        <v>0</v>
      </c>
      <c r="O77" s="62" t="s">
        <v>430</v>
      </c>
      <c r="P77" s="105">
        <v>0.105</v>
      </c>
      <c r="Q77" s="105">
        <v>9.5229999999999997</v>
      </c>
      <c r="R77" s="105">
        <v>0</v>
      </c>
      <c r="S77" s="105">
        <v>0</v>
      </c>
      <c r="T77" s="105">
        <v>0</v>
      </c>
      <c r="U77" s="105">
        <v>0</v>
      </c>
      <c r="V77" s="62" t="s">
        <v>430</v>
      </c>
      <c r="W77" s="106">
        <v>0</v>
      </c>
      <c r="X77" s="106">
        <v>0</v>
      </c>
      <c r="Y77" s="105">
        <v>0</v>
      </c>
      <c r="Z77" s="105">
        <v>0</v>
      </c>
      <c r="AA77" s="105">
        <v>0</v>
      </c>
      <c r="AB77" s="105">
        <v>0</v>
      </c>
      <c r="AC77" s="62" t="s">
        <v>430</v>
      </c>
      <c r="AD77" s="106">
        <v>0</v>
      </c>
      <c r="AE77" s="106">
        <v>0</v>
      </c>
      <c r="AF77" s="105">
        <v>0</v>
      </c>
      <c r="AG77" s="105">
        <v>0</v>
      </c>
      <c r="AH77" s="105">
        <v>0</v>
      </c>
      <c r="AI77" s="105">
        <v>0</v>
      </c>
      <c r="AJ77" s="62" t="s">
        <v>430</v>
      </c>
      <c r="AK77" s="106">
        <v>0</v>
      </c>
      <c r="AL77" s="106">
        <v>0</v>
      </c>
      <c r="AM77" s="105">
        <v>0</v>
      </c>
      <c r="AN77" s="105">
        <v>0</v>
      </c>
      <c r="AO77" s="105">
        <v>0</v>
      </c>
      <c r="AP77" s="105">
        <v>0</v>
      </c>
      <c r="AQ77" s="62" t="s">
        <v>430</v>
      </c>
      <c r="AR77" s="106">
        <v>0</v>
      </c>
      <c r="AS77" s="106">
        <v>0</v>
      </c>
      <c r="AT77" s="105">
        <v>0</v>
      </c>
      <c r="AU77" s="105">
        <v>0</v>
      </c>
      <c r="AV77" s="105">
        <v>0</v>
      </c>
      <c r="AW77" s="105">
        <v>0</v>
      </c>
      <c r="AX77" s="62" t="s">
        <v>430</v>
      </c>
      <c r="AY77" s="106">
        <v>0</v>
      </c>
      <c r="AZ77" s="106">
        <v>0</v>
      </c>
      <c r="BA77" s="105">
        <v>0</v>
      </c>
      <c r="BB77" s="105">
        <v>0</v>
      </c>
      <c r="BC77" s="105">
        <v>0</v>
      </c>
      <c r="BD77" s="105">
        <v>0</v>
      </c>
      <c r="BE77" s="105">
        <f t="shared" si="6"/>
        <v>2.8660000000000001</v>
      </c>
      <c r="BF77" s="105">
        <f t="shared" si="6"/>
        <v>9.5229999999999997</v>
      </c>
      <c r="BG77" s="105" t="s">
        <v>296</v>
      </c>
      <c r="BH77" s="105" t="s">
        <v>296</v>
      </c>
      <c r="BI77" s="105" t="s">
        <v>296</v>
      </c>
      <c r="BJ77" s="105">
        <v>0</v>
      </c>
      <c r="BK77" s="62" t="s">
        <v>430</v>
      </c>
      <c r="BL77" s="106">
        <v>0</v>
      </c>
      <c r="BM77" s="106">
        <v>0</v>
      </c>
      <c r="BN77" s="105">
        <v>0</v>
      </c>
      <c r="BO77" s="105">
        <v>0</v>
      </c>
      <c r="BP77" s="105">
        <v>0</v>
      </c>
      <c r="BQ77" s="105">
        <v>0</v>
      </c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</row>
    <row r="78" spans="1:141" s="43" customFormat="1" ht="76.5" customHeight="1" x14ac:dyDescent="0.25">
      <c r="E78" s="59" t="s">
        <v>839</v>
      </c>
      <c r="F78" s="214" t="s">
        <v>790</v>
      </c>
      <c r="G78" s="59">
        <v>2.7559999999999998</v>
      </c>
      <c r="H78" s="62" t="s">
        <v>430</v>
      </c>
      <c r="I78" s="105">
        <v>0.29699999999999999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62" t="s">
        <v>430</v>
      </c>
      <c r="P78" s="105">
        <v>0</v>
      </c>
      <c r="Q78" s="105">
        <v>1.639</v>
      </c>
      <c r="R78" s="105">
        <v>0</v>
      </c>
      <c r="S78" s="105">
        <v>0</v>
      </c>
      <c r="T78" s="105">
        <v>0</v>
      </c>
      <c r="U78" s="105">
        <v>0</v>
      </c>
      <c r="V78" s="62" t="s">
        <v>430</v>
      </c>
      <c r="W78" s="106">
        <v>0</v>
      </c>
      <c r="X78" s="106">
        <v>0</v>
      </c>
      <c r="Y78" s="105">
        <v>0</v>
      </c>
      <c r="Z78" s="105">
        <v>0</v>
      </c>
      <c r="AA78" s="105">
        <v>0</v>
      </c>
      <c r="AB78" s="105">
        <v>0</v>
      </c>
      <c r="AC78" s="62" t="s">
        <v>430</v>
      </c>
      <c r="AD78" s="106">
        <v>0</v>
      </c>
      <c r="AE78" s="106">
        <v>0</v>
      </c>
      <c r="AF78" s="105">
        <v>0</v>
      </c>
      <c r="AG78" s="105">
        <v>0</v>
      </c>
      <c r="AH78" s="105">
        <v>0</v>
      </c>
      <c r="AI78" s="105">
        <v>0</v>
      </c>
      <c r="AJ78" s="62" t="s">
        <v>430</v>
      </c>
      <c r="AK78" s="106">
        <v>0</v>
      </c>
      <c r="AL78" s="106">
        <v>0</v>
      </c>
      <c r="AM78" s="105">
        <v>0</v>
      </c>
      <c r="AN78" s="105">
        <v>0</v>
      </c>
      <c r="AO78" s="105">
        <v>0</v>
      </c>
      <c r="AP78" s="105">
        <v>0</v>
      </c>
      <c r="AQ78" s="62" t="s">
        <v>430</v>
      </c>
      <c r="AR78" s="106">
        <v>0</v>
      </c>
      <c r="AS78" s="106">
        <v>0</v>
      </c>
      <c r="AT78" s="105">
        <v>0</v>
      </c>
      <c r="AU78" s="105">
        <v>0</v>
      </c>
      <c r="AV78" s="105">
        <v>0</v>
      </c>
      <c r="AW78" s="105">
        <v>0</v>
      </c>
      <c r="AX78" s="62" t="s">
        <v>430</v>
      </c>
      <c r="AY78" s="106">
        <v>0</v>
      </c>
      <c r="AZ78" s="106">
        <v>0</v>
      </c>
      <c r="BA78" s="105">
        <v>0</v>
      </c>
      <c r="BB78" s="105">
        <v>0</v>
      </c>
      <c r="BC78" s="105">
        <v>0</v>
      </c>
      <c r="BD78" s="105">
        <v>0</v>
      </c>
      <c r="BE78" s="105">
        <f t="shared" si="6"/>
        <v>0.29699999999999999</v>
      </c>
      <c r="BF78" s="105">
        <f t="shared" si="6"/>
        <v>1.639</v>
      </c>
      <c r="BG78" s="105" t="s">
        <v>296</v>
      </c>
      <c r="BH78" s="105" t="s">
        <v>296</v>
      </c>
      <c r="BI78" s="105" t="s">
        <v>296</v>
      </c>
      <c r="BJ78" s="105">
        <v>0</v>
      </c>
      <c r="BK78" s="62" t="s">
        <v>430</v>
      </c>
      <c r="BL78" s="106">
        <v>0</v>
      </c>
      <c r="BM78" s="106">
        <v>0</v>
      </c>
      <c r="BN78" s="105">
        <v>0</v>
      </c>
      <c r="BO78" s="105">
        <v>0</v>
      </c>
      <c r="BP78" s="105">
        <v>0</v>
      </c>
      <c r="BQ78" s="105">
        <v>0</v>
      </c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</row>
    <row r="79" spans="1:141" s="43" customFormat="1" ht="48" customHeight="1" x14ac:dyDescent="0.25">
      <c r="E79" s="60" t="s">
        <v>840</v>
      </c>
      <c r="F79" s="214" t="s">
        <v>792</v>
      </c>
      <c r="G79" s="59">
        <v>12.298999999999999</v>
      </c>
      <c r="H79" s="62" t="s">
        <v>430</v>
      </c>
      <c r="I79" s="106">
        <v>0</v>
      </c>
      <c r="J79" s="106">
        <v>0</v>
      </c>
      <c r="K79" s="105">
        <v>0</v>
      </c>
      <c r="L79" s="105">
        <v>0</v>
      </c>
      <c r="M79" s="105">
        <v>0</v>
      </c>
      <c r="N79" s="105">
        <v>0</v>
      </c>
      <c r="O79" s="62" t="s">
        <v>430</v>
      </c>
      <c r="P79" s="106">
        <v>0</v>
      </c>
      <c r="Q79" s="106">
        <v>0</v>
      </c>
      <c r="R79" s="105">
        <v>0</v>
      </c>
      <c r="S79" s="105">
        <v>0</v>
      </c>
      <c r="T79" s="105">
        <v>0</v>
      </c>
      <c r="U79" s="105">
        <v>0</v>
      </c>
      <c r="V79" s="62" t="s">
        <v>430</v>
      </c>
      <c r="W79" s="106">
        <v>0</v>
      </c>
      <c r="X79" s="106">
        <v>0</v>
      </c>
      <c r="Y79" s="105">
        <v>0</v>
      </c>
      <c r="Z79" s="105">
        <v>0</v>
      </c>
      <c r="AA79" s="105">
        <v>0</v>
      </c>
      <c r="AB79" s="105">
        <v>0</v>
      </c>
      <c r="AC79" s="62" t="s">
        <v>430</v>
      </c>
      <c r="AD79" s="105">
        <v>2.7846600000000001</v>
      </c>
      <c r="AE79" s="106">
        <v>0</v>
      </c>
      <c r="AF79" s="105">
        <v>0</v>
      </c>
      <c r="AG79" s="105">
        <v>0</v>
      </c>
      <c r="AH79" s="105">
        <v>0</v>
      </c>
      <c r="AI79" s="105">
        <v>0</v>
      </c>
      <c r="AJ79" s="62" t="s">
        <v>430</v>
      </c>
      <c r="AK79" s="106">
        <v>0</v>
      </c>
      <c r="AL79" s="106">
        <v>0</v>
      </c>
      <c r="AM79" s="105">
        <v>0</v>
      </c>
      <c r="AN79" s="105">
        <v>0</v>
      </c>
      <c r="AO79" s="105">
        <v>0</v>
      </c>
      <c r="AP79" s="105">
        <v>0</v>
      </c>
      <c r="AQ79" s="62" t="s">
        <v>430</v>
      </c>
      <c r="AR79" s="106">
        <v>0</v>
      </c>
      <c r="AS79" s="106">
        <v>0</v>
      </c>
      <c r="AT79" s="105">
        <v>0</v>
      </c>
      <c r="AU79" s="105">
        <v>0</v>
      </c>
      <c r="AV79" s="105">
        <v>0</v>
      </c>
      <c r="AW79" s="105">
        <v>0</v>
      </c>
      <c r="AX79" s="62" t="s">
        <v>430</v>
      </c>
      <c r="AY79" s="106">
        <v>0</v>
      </c>
      <c r="AZ79" s="106">
        <v>0</v>
      </c>
      <c r="BA79" s="105">
        <v>0</v>
      </c>
      <c r="BB79" s="105">
        <v>0</v>
      </c>
      <c r="BC79" s="105">
        <v>0</v>
      </c>
      <c r="BD79" s="105">
        <v>0</v>
      </c>
      <c r="BE79" s="105">
        <f t="shared" si="6"/>
        <v>2.7846600000000001</v>
      </c>
      <c r="BF79" s="105">
        <f t="shared" si="6"/>
        <v>0</v>
      </c>
      <c r="BG79" s="105" t="s">
        <v>296</v>
      </c>
      <c r="BH79" s="105" t="s">
        <v>296</v>
      </c>
      <c r="BI79" s="105">
        <v>46000</v>
      </c>
      <c r="BJ79" s="105">
        <v>0</v>
      </c>
      <c r="BK79" s="62" t="s">
        <v>430</v>
      </c>
      <c r="BL79" s="105">
        <v>0</v>
      </c>
      <c r="BM79" s="106">
        <v>0</v>
      </c>
      <c r="BN79" s="105">
        <v>0</v>
      </c>
      <c r="BO79" s="105">
        <v>0</v>
      </c>
      <c r="BP79" s="105">
        <v>0</v>
      </c>
      <c r="BQ79" s="105">
        <v>0</v>
      </c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</row>
    <row r="80" spans="1:141" s="43" customFormat="1" ht="54" customHeight="1" x14ac:dyDescent="0.25">
      <c r="E80" s="59" t="s">
        <v>794</v>
      </c>
      <c r="F80" s="214" t="s">
        <v>795</v>
      </c>
      <c r="G80" s="59">
        <v>6.7750000000000004</v>
      </c>
      <c r="H80" s="62" t="s">
        <v>430</v>
      </c>
      <c r="I80" s="106">
        <v>0</v>
      </c>
      <c r="J80" s="106">
        <v>0</v>
      </c>
      <c r="K80" s="105">
        <v>0</v>
      </c>
      <c r="L80" s="105">
        <v>0</v>
      </c>
      <c r="M80" s="105">
        <v>0</v>
      </c>
      <c r="N80" s="105">
        <v>0</v>
      </c>
      <c r="O80" s="62" t="s">
        <v>430</v>
      </c>
      <c r="P80" s="106">
        <v>0</v>
      </c>
      <c r="Q80" s="106">
        <v>0</v>
      </c>
      <c r="R80" s="105">
        <v>0</v>
      </c>
      <c r="S80" s="105">
        <v>0</v>
      </c>
      <c r="T80" s="105">
        <v>0</v>
      </c>
      <c r="U80" s="105">
        <v>0</v>
      </c>
      <c r="V80" s="62" t="s">
        <v>430</v>
      </c>
      <c r="W80" s="106">
        <v>0</v>
      </c>
      <c r="X80" s="106">
        <v>0</v>
      </c>
      <c r="Y80" s="105">
        <v>0</v>
      </c>
      <c r="Z80" s="105">
        <v>0</v>
      </c>
      <c r="AA80" s="105">
        <v>0</v>
      </c>
      <c r="AB80" s="105">
        <v>0</v>
      </c>
      <c r="AC80" s="62" t="s">
        <v>430</v>
      </c>
      <c r="AD80" s="106">
        <v>0</v>
      </c>
      <c r="AE80" s="106">
        <v>0</v>
      </c>
      <c r="AF80" s="105">
        <v>0</v>
      </c>
      <c r="AG80" s="105">
        <v>0</v>
      </c>
      <c r="AH80" s="105">
        <v>0</v>
      </c>
      <c r="AI80" s="105">
        <v>0</v>
      </c>
      <c r="AJ80" s="62" t="s">
        <v>430</v>
      </c>
      <c r="AK80" s="105">
        <v>6.7750000000000004</v>
      </c>
      <c r="AL80" s="106">
        <v>0</v>
      </c>
      <c r="AM80" s="105">
        <v>0</v>
      </c>
      <c r="AN80" s="105">
        <v>0</v>
      </c>
      <c r="AO80" s="105">
        <v>0</v>
      </c>
      <c r="AP80" s="105">
        <v>0</v>
      </c>
      <c r="AQ80" s="62" t="s">
        <v>430</v>
      </c>
      <c r="AR80" s="106">
        <v>0</v>
      </c>
      <c r="AS80" s="106">
        <v>0</v>
      </c>
      <c r="AT80" s="105">
        <v>0</v>
      </c>
      <c r="AU80" s="105">
        <v>0</v>
      </c>
      <c r="AV80" s="105">
        <v>0</v>
      </c>
      <c r="AW80" s="105">
        <v>0</v>
      </c>
      <c r="AX80" s="62" t="s">
        <v>430</v>
      </c>
      <c r="AY80" s="106">
        <v>0</v>
      </c>
      <c r="AZ80" s="106">
        <v>0</v>
      </c>
      <c r="BA80" s="105">
        <v>0</v>
      </c>
      <c r="BB80" s="105">
        <v>0</v>
      </c>
      <c r="BC80" s="105">
        <v>0</v>
      </c>
      <c r="BD80" s="105">
        <v>0</v>
      </c>
      <c r="BE80" s="105">
        <f t="shared" si="6"/>
        <v>6.7750000000000004</v>
      </c>
      <c r="BF80" s="105">
        <f t="shared" si="6"/>
        <v>0</v>
      </c>
      <c r="BG80" s="105">
        <v>100</v>
      </c>
      <c r="BH80" s="105" t="s">
        <v>797</v>
      </c>
      <c r="BI80" s="105">
        <v>600</v>
      </c>
      <c r="BJ80" s="105">
        <v>0</v>
      </c>
      <c r="BK80" s="62" t="s">
        <v>430</v>
      </c>
      <c r="BL80" s="106">
        <v>0</v>
      </c>
      <c r="BM80" s="106">
        <v>0</v>
      </c>
      <c r="BN80" s="105">
        <v>0</v>
      </c>
      <c r="BO80" s="105">
        <v>0</v>
      </c>
      <c r="BP80" s="105">
        <v>0</v>
      </c>
      <c r="BQ80" s="105">
        <v>0</v>
      </c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</row>
    <row r="81" spans="1:141" s="43" customFormat="1" ht="30" customHeight="1" x14ac:dyDescent="0.25">
      <c r="E81" s="59" t="s">
        <v>798</v>
      </c>
      <c r="F81" s="214" t="s">
        <v>799</v>
      </c>
      <c r="G81" s="59">
        <v>263.85000000000002</v>
      </c>
      <c r="H81" s="62" t="s">
        <v>430</v>
      </c>
      <c r="I81" s="106">
        <v>0</v>
      </c>
      <c r="J81" s="106">
        <v>0</v>
      </c>
      <c r="K81" s="105">
        <v>0</v>
      </c>
      <c r="L81" s="105">
        <v>0</v>
      </c>
      <c r="M81" s="105">
        <v>0</v>
      </c>
      <c r="N81" s="105">
        <v>0</v>
      </c>
      <c r="O81" s="62" t="s">
        <v>430</v>
      </c>
      <c r="P81" s="106">
        <v>0</v>
      </c>
      <c r="Q81" s="105">
        <v>263.85000000000002</v>
      </c>
      <c r="R81" s="105">
        <v>0</v>
      </c>
      <c r="S81" s="105">
        <v>0</v>
      </c>
      <c r="T81" s="105">
        <v>0</v>
      </c>
      <c r="U81" s="105">
        <v>0</v>
      </c>
      <c r="V81" s="62" t="s">
        <v>430</v>
      </c>
      <c r="W81" s="105">
        <v>0.30079</v>
      </c>
      <c r="X81" s="106">
        <v>0</v>
      </c>
      <c r="Y81" s="105">
        <v>0</v>
      </c>
      <c r="Z81" s="105">
        <v>0</v>
      </c>
      <c r="AA81" s="105">
        <v>0</v>
      </c>
      <c r="AB81" s="105">
        <v>0</v>
      </c>
      <c r="AC81" s="62" t="s">
        <v>430</v>
      </c>
      <c r="AD81" s="106">
        <v>0</v>
      </c>
      <c r="AE81" s="106">
        <v>0</v>
      </c>
      <c r="AF81" s="105">
        <v>0</v>
      </c>
      <c r="AG81" s="105">
        <v>0</v>
      </c>
      <c r="AH81" s="105">
        <v>0</v>
      </c>
      <c r="AI81" s="105">
        <v>0</v>
      </c>
      <c r="AJ81" s="62" t="s">
        <v>430</v>
      </c>
      <c r="AK81" s="106">
        <v>0</v>
      </c>
      <c r="AL81" s="106">
        <v>0</v>
      </c>
      <c r="AM81" s="105">
        <v>0</v>
      </c>
      <c r="AN81" s="105">
        <v>0</v>
      </c>
      <c r="AO81" s="105">
        <v>0</v>
      </c>
      <c r="AP81" s="105">
        <v>0</v>
      </c>
      <c r="AQ81" s="62" t="s">
        <v>430</v>
      </c>
      <c r="AR81" s="106">
        <v>0</v>
      </c>
      <c r="AS81" s="106">
        <v>0</v>
      </c>
      <c r="AT81" s="105">
        <v>0</v>
      </c>
      <c r="AU81" s="105">
        <v>0</v>
      </c>
      <c r="AV81" s="105">
        <v>0</v>
      </c>
      <c r="AW81" s="105">
        <v>0</v>
      </c>
      <c r="AX81" s="62" t="s">
        <v>430</v>
      </c>
      <c r="AY81" s="106">
        <v>0</v>
      </c>
      <c r="AZ81" s="106">
        <v>0</v>
      </c>
      <c r="BA81" s="105">
        <v>0</v>
      </c>
      <c r="BB81" s="105">
        <v>0</v>
      </c>
      <c r="BC81" s="105">
        <v>0</v>
      </c>
      <c r="BD81" s="105">
        <v>0</v>
      </c>
      <c r="BE81" s="105">
        <f t="shared" si="6"/>
        <v>0.30079</v>
      </c>
      <c r="BF81" s="105">
        <f t="shared" si="6"/>
        <v>263.85000000000002</v>
      </c>
      <c r="BG81" s="105" t="s">
        <v>296</v>
      </c>
      <c r="BH81" s="105" t="s">
        <v>296</v>
      </c>
      <c r="BI81" s="105">
        <v>43000</v>
      </c>
      <c r="BJ81" s="105">
        <v>0</v>
      </c>
      <c r="BK81" s="62" t="s">
        <v>430</v>
      </c>
      <c r="BL81" s="106">
        <v>0</v>
      </c>
      <c r="BM81" s="106">
        <v>0</v>
      </c>
      <c r="BN81" s="105">
        <v>0</v>
      </c>
      <c r="BO81" s="105">
        <v>0</v>
      </c>
      <c r="BP81" s="105">
        <v>0</v>
      </c>
      <c r="BQ81" s="105">
        <v>0</v>
      </c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</row>
    <row r="82" spans="1:141" s="258" customFormat="1" ht="16.5" customHeight="1" x14ac:dyDescent="0.25">
      <c r="A82" s="256" t="s">
        <v>641</v>
      </c>
      <c r="B82" s="257"/>
      <c r="C82" s="257"/>
      <c r="D82" s="257"/>
      <c r="E82" s="259" t="s">
        <v>954</v>
      </c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</row>
    <row r="83" spans="1:141" s="759" customFormat="1" ht="18" customHeight="1" x14ac:dyDescent="0.25">
      <c r="A83" s="759" t="s">
        <v>642</v>
      </c>
    </row>
    <row r="84" spans="1:141" s="114" customFormat="1" ht="25.5" customHeight="1" x14ac:dyDescent="0.25">
      <c r="E84" s="763" t="s">
        <v>956</v>
      </c>
      <c r="F84" s="764"/>
      <c r="G84" s="764"/>
      <c r="H84" s="764"/>
      <c r="I84" s="764"/>
      <c r="J84" s="764"/>
      <c r="K84" s="764"/>
      <c r="L84" s="764"/>
      <c r="M84" s="764"/>
      <c r="N84" s="764"/>
      <c r="O84" s="764"/>
      <c r="P84" s="764"/>
      <c r="Q84" s="764"/>
      <c r="R84" s="764"/>
      <c r="S84" s="764"/>
      <c r="T84" s="764"/>
      <c r="U84" s="764"/>
      <c r="V84" s="764"/>
      <c r="W84" s="764"/>
      <c r="X84" s="764"/>
      <c r="Y84" s="764"/>
      <c r="Z84" s="764"/>
      <c r="AA84" s="764"/>
      <c r="AB84" s="764"/>
      <c r="AC84" s="764"/>
      <c r="AD84" s="764"/>
      <c r="AE84" s="764"/>
      <c r="AF84" s="764"/>
      <c r="AG84" s="764"/>
      <c r="AH84" s="764"/>
      <c r="AI84" s="764"/>
      <c r="AJ84" s="764"/>
      <c r="AK84" s="764"/>
      <c r="AL84" s="764"/>
      <c r="AM84" s="764"/>
      <c r="AN84" s="764"/>
      <c r="AO84" s="764"/>
      <c r="AP84" s="764"/>
      <c r="AQ84" s="764"/>
      <c r="AR84" s="764"/>
      <c r="AS84" s="764"/>
      <c r="AT84" s="764"/>
      <c r="AU84" s="764"/>
      <c r="AV84" s="764"/>
      <c r="AW84" s="764"/>
      <c r="AX84" s="764"/>
      <c r="AY84" s="764"/>
      <c r="AZ84" s="764"/>
      <c r="BA84" s="764"/>
      <c r="BB84" s="764"/>
      <c r="BC84" s="764"/>
      <c r="BD84" s="764"/>
      <c r="BE84" s="764"/>
      <c r="BF84" s="764"/>
      <c r="BG84" s="764"/>
      <c r="BH84" s="764"/>
      <c r="BI84" s="764"/>
      <c r="BJ84" s="764"/>
      <c r="BK84" s="765"/>
      <c r="BL84" s="765"/>
      <c r="BM84" s="765"/>
      <c r="BN84" s="765"/>
      <c r="BO84" s="765"/>
      <c r="BP84" s="765"/>
      <c r="BQ84" s="76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</row>
    <row r="85" spans="1:141" s="114" customFormat="1" ht="23.25" customHeight="1" x14ac:dyDescent="0.25">
      <c r="A85" s="268"/>
      <c r="B85" s="269"/>
      <c r="C85" s="269"/>
      <c r="D85" s="269"/>
      <c r="E85" s="766" t="s">
        <v>957</v>
      </c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7"/>
      <c r="S85" s="767"/>
      <c r="T85" s="767"/>
      <c r="U85" s="767"/>
      <c r="V85" s="767"/>
      <c r="W85" s="767"/>
      <c r="X85" s="767"/>
      <c r="Y85" s="767"/>
      <c r="Z85" s="767"/>
      <c r="AA85" s="767"/>
      <c r="AB85" s="767"/>
      <c r="AC85" s="767"/>
      <c r="AD85" s="767"/>
      <c r="AE85" s="767"/>
      <c r="AF85" s="767"/>
      <c r="AG85" s="767"/>
      <c r="AH85" s="767"/>
      <c r="AI85" s="767"/>
      <c r="AJ85" s="767"/>
      <c r="AK85" s="767"/>
      <c r="AL85" s="767"/>
      <c r="AM85" s="767"/>
      <c r="AN85" s="767"/>
      <c r="AO85" s="767"/>
      <c r="AP85" s="767"/>
      <c r="AQ85" s="767"/>
      <c r="AR85" s="767"/>
      <c r="AS85" s="767"/>
      <c r="AT85" s="767"/>
      <c r="AU85" s="767"/>
      <c r="AV85" s="767"/>
      <c r="AW85" s="767"/>
      <c r="AX85" s="767"/>
      <c r="AY85" s="767"/>
      <c r="AZ85" s="767"/>
      <c r="BA85" s="767"/>
      <c r="BB85" s="767"/>
      <c r="BC85" s="767"/>
      <c r="BD85" s="767"/>
      <c r="BE85" s="767"/>
      <c r="BF85" s="767"/>
      <c r="BG85" s="767"/>
      <c r="BH85" s="767"/>
      <c r="BI85" s="767"/>
      <c r="BJ85" s="767"/>
      <c r="BK85" s="768"/>
      <c r="BL85" s="768"/>
      <c r="BM85" s="768"/>
      <c r="BN85" s="768"/>
      <c r="BO85" s="768"/>
      <c r="BP85" s="768"/>
      <c r="BQ85" s="768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</row>
    <row r="86" spans="1:141" s="258" customFormat="1" ht="16.5" customHeight="1" x14ac:dyDescent="0.25">
      <c r="A86" s="256" t="s">
        <v>626</v>
      </c>
      <c r="B86" s="257"/>
      <c r="C86" s="257"/>
      <c r="D86" s="257"/>
      <c r="E86" s="259" t="s">
        <v>626</v>
      </c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3"/>
      <c r="DQ86" s="263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263"/>
    </row>
    <row r="87" spans="1:141" s="759" customFormat="1" ht="18" customHeight="1" x14ac:dyDescent="0.25">
      <c r="A87" s="759" t="s">
        <v>642</v>
      </c>
    </row>
    <row r="88" spans="1:141" s="258" customFormat="1" ht="16.5" customHeight="1" x14ac:dyDescent="0.25">
      <c r="A88" s="256" t="s">
        <v>641</v>
      </c>
      <c r="B88" s="257"/>
      <c r="C88" s="257"/>
      <c r="D88" s="257"/>
      <c r="E88" s="259" t="s">
        <v>954</v>
      </c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3"/>
      <c r="DQ88" s="263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3"/>
      <c r="EF88" s="263"/>
      <c r="EG88" s="263"/>
      <c r="EH88" s="263"/>
      <c r="EI88" s="263"/>
      <c r="EJ88" s="263"/>
      <c r="EK88" s="263"/>
    </row>
    <row r="89" spans="1:141" s="759" customFormat="1" ht="18" customHeight="1" x14ac:dyDescent="0.25">
      <c r="A89" s="759" t="s">
        <v>642</v>
      </c>
    </row>
    <row r="90" spans="1:141" s="114" customFormat="1" ht="23.25" customHeight="1" x14ac:dyDescent="0.25">
      <c r="E90" s="763" t="s">
        <v>35</v>
      </c>
      <c r="F90" s="764"/>
      <c r="G90" s="764"/>
      <c r="H90" s="764"/>
      <c r="I90" s="764"/>
      <c r="J90" s="764"/>
      <c r="K90" s="764"/>
      <c r="L90" s="764"/>
      <c r="M90" s="764"/>
      <c r="N90" s="764"/>
      <c r="O90" s="764"/>
      <c r="P90" s="764"/>
      <c r="Q90" s="764"/>
      <c r="R90" s="764"/>
      <c r="S90" s="764"/>
      <c r="T90" s="764"/>
      <c r="U90" s="764"/>
      <c r="V90" s="764"/>
      <c r="W90" s="764"/>
      <c r="X90" s="764"/>
      <c r="Y90" s="764"/>
      <c r="Z90" s="764"/>
      <c r="AA90" s="764"/>
      <c r="AB90" s="764"/>
      <c r="AC90" s="764"/>
      <c r="AD90" s="764"/>
      <c r="AE90" s="764"/>
      <c r="AF90" s="764"/>
      <c r="AG90" s="764"/>
      <c r="AH90" s="764"/>
      <c r="AI90" s="764"/>
      <c r="AJ90" s="764"/>
      <c r="AK90" s="764"/>
      <c r="AL90" s="764"/>
      <c r="AM90" s="764"/>
      <c r="AN90" s="764"/>
      <c r="AO90" s="764"/>
      <c r="AP90" s="764"/>
      <c r="AQ90" s="764"/>
      <c r="AR90" s="764"/>
      <c r="AS90" s="764"/>
      <c r="AT90" s="764"/>
      <c r="AU90" s="764"/>
      <c r="AV90" s="764"/>
      <c r="AW90" s="764"/>
      <c r="AX90" s="764"/>
      <c r="AY90" s="764"/>
      <c r="AZ90" s="764"/>
      <c r="BA90" s="764"/>
      <c r="BB90" s="764"/>
      <c r="BC90" s="764"/>
      <c r="BD90" s="764"/>
      <c r="BE90" s="764"/>
      <c r="BF90" s="764"/>
      <c r="BG90" s="764"/>
      <c r="BH90" s="764"/>
      <c r="BI90" s="764"/>
      <c r="BJ90" s="764"/>
      <c r="BK90" s="765"/>
      <c r="BL90" s="765"/>
      <c r="BM90" s="765"/>
      <c r="BN90" s="765"/>
      <c r="BO90" s="765"/>
      <c r="BP90" s="765"/>
      <c r="BQ90" s="76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</row>
    <row r="91" spans="1:141" s="114" customFormat="1" ht="23.25" customHeight="1" x14ac:dyDescent="0.25">
      <c r="E91" s="763" t="s">
        <v>36</v>
      </c>
      <c r="F91" s="764"/>
      <c r="G91" s="764"/>
      <c r="H91" s="764"/>
      <c r="I91" s="764"/>
      <c r="J91" s="764"/>
      <c r="K91" s="764"/>
      <c r="L91" s="764"/>
      <c r="M91" s="764"/>
      <c r="N91" s="764"/>
      <c r="O91" s="764"/>
      <c r="P91" s="764"/>
      <c r="Q91" s="764"/>
      <c r="R91" s="764"/>
      <c r="S91" s="764"/>
      <c r="T91" s="764"/>
      <c r="U91" s="764"/>
      <c r="V91" s="764"/>
      <c r="W91" s="764"/>
      <c r="X91" s="764"/>
      <c r="Y91" s="764"/>
      <c r="Z91" s="764"/>
      <c r="AA91" s="764"/>
      <c r="AB91" s="764"/>
      <c r="AC91" s="764"/>
      <c r="AD91" s="764"/>
      <c r="AE91" s="764"/>
      <c r="AF91" s="764"/>
      <c r="AG91" s="764"/>
      <c r="AH91" s="764"/>
      <c r="AI91" s="764"/>
      <c r="AJ91" s="764"/>
      <c r="AK91" s="764"/>
      <c r="AL91" s="764"/>
      <c r="AM91" s="764"/>
      <c r="AN91" s="764"/>
      <c r="AO91" s="764"/>
      <c r="AP91" s="764"/>
      <c r="AQ91" s="764"/>
      <c r="AR91" s="764"/>
      <c r="AS91" s="764"/>
      <c r="AT91" s="764"/>
      <c r="AU91" s="764"/>
      <c r="AV91" s="764"/>
      <c r="AW91" s="764"/>
      <c r="AX91" s="764"/>
      <c r="AY91" s="764"/>
      <c r="AZ91" s="764"/>
      <c r="BA91" s="764"/>
      <c r="BB91" s="764"/>
      <c r="BC91" s="764"/>
      <c r="BD91" s="764"/>
      <c r="BE91" s="764"/>
      <c r="BF91" s="764"/>
      <c r="BG91" s="764"/>
      <c r="BH91" s="764"/>
      <c r="BI91" s="764"/>
      <c r="BJ91" s="764"/>
      <c r="BK91" s="765"/>
      <c r="BL91" s="765"/>
      <c r="BM91" s="765"/>
      <c r="BN91" s="765"/>
      <c r="BO91" s="765"/>
      <c r="BP91" s="765"/>
      <c r="BQ91" s="76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</row>
    <row r="92" spans="1:141" s="258" customFormat="1" ht="16.5" customHeight="1" x14ac:dyDescent="0.25">
      <c r="A92" s="256" t="s">
        <v>626</v>
      </c>
      <c r="B92" s="257"/>
      <c r="C92" s="257"/>
      <c r="D92" s="257"/>
      <c r="E92" s="259" t="s">
        <v>626</v>
      </c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3"/>
      <c r="DQ92" s="263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3"/>
      <c r="EF92" s="263"/>
      <c r="EG92" s="263"/>
      <c r="EH92" s="263"/>
      <c r="EI92" s="263"/>
      <c r="EJ92" s="263"/>
      <c r="EK92" s="263"/>
    </row>
    <row r="93" spans="1:141" s="759" customFormat="1" ht="18" customHeight="1" x14ac:dyDescent="0.25">
      <c r="A93" s="759" t="s">
        <v>642</v>
      </c>
    </row>
    <row r="94" spans="1:141" s="258" customFormat="1" ht="16.5" customHeight="1" x14ac:dyDescent="0.25">
      <c r="A94" s="256" t="s">
        <v>641</v>
      </c>
      <c r="B94" s="257"/>
      <c r="C94" s="257"/>
      <c r="D94" s="257"/>
      <c r="E94" s="259" t="s">
        <v>954</v>
      </c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3"/>
      <c r="DQ94" s="263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3"/>
      <c r="EF94" s="263"/>
      <c r="EG94" s="263"/>
      <c r="EH94" s="263"/>
      <c r="EI94" s="263"/>
      <c r="EJ94" s="263"/>
      <c r="EK94" s="263"/>
    </row>
    <row r="95" spans="1:141" s="759" customFormat="1" ht="18" customHeight="1" x14ac:dyDescent="0.25">
      <c r="A95" s="759" t="s">
        <v>642</v>
      </c>
    </row>
    <row r="96" spans="1:141" s="114" customFormat="1" ht="23.25" customHeight="1" x14ac:dyDescent="0.25">
      <c r="E96" s="763" t="s">
        <v>37</v>
      </c>
      <c r="F96" s="764"/>
      <c r="G96" s="764"/>
      <c r="H96" s="764"/>
      <c r="I96" s="764"/>
      <c r="J96" s="764"/>
      <c r="K96" s="764"/>
      <c r="L96" s="764"/>
      <c r="M96" s="764"/>
      <c r="N96" s="764"/>
      <c r="O96" s="764"/>
      <c r="P96" s="764"/>
      <c r="Q96" s="764"/>
      <c r="R96" s="764"/>
      <c r="S96" s="764"/>
      <c r="T96" s="764"/>
      <c r="U96" s="764"/>
      <c r="V96" s="764"/>
      <c r="W96" s="764"/>
      <c r="X96" s="764"/>
      <c r="Y96" s="764"/>
      <c r="Z96" s="764"/>
      <c r="AA96" s="764"/>
      <c r="AB96" s="764"/>
      <c r="AC96" s="764"/>
      <c r="AD96" s="764"/>
      <c r="AE96" s="764"/>
      <c r="AF96" s="764"/>
      <c r="AG96" s="764"/>
      <c r="AH96" s="764"/>
      <c r="AI96" s="764"/>
      <c r="AJ96" s="764"/>
      <c r="AK96" s="764"/>
      <c r="AL96" s="764"/>
      <c r="AM96" s="764"/>
      <c r="AN96" s="764"/>
      <c r="AO96" s="764"/>
      <c r="AP96" s="764"/>
      <c r="AQ96" s="764"/>
      <c r="AR96" s="764"/>
      <c r="AS96" s="764"/>
      <c r="AT96" s="764"/>
      <c r="AU96" s="764"/>
      <c r="AV96" s="764"/>
      <c r="AW96" s="764"/>
      <c r="AX96" s="764"/>
      <c r="AY96" s="764"/>
      <c r="AZ96" s="764"/>
      <c r="BA96" s="764"/>
      <c r="BB96" s="764"/>
      <c r="BC96" s="764"/>
      <c r="BD96" s="764"/>
      <c r="BE96" s="764"/>
      <c r="BF96" s="764"/>
      <c r="BG96" s="764"/>
      <c r="BH96" s="764"/>
      <c r="BI96" s="764"/>
      <c r="BJ96" s="764"/>
      <c r="BK96" s="765"/>
      <c r="BL96" s="765"/>
      <c r="BM96" s="765"/>
      <c r="BN96" s="765"/>
      <c r="BO96" s="765"/>
      <c r="BP96" s="765"/>
      <c r="BQ96" s="76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</row>
    <row r="97" spans="1:141" s="43" customFormat="1" ht="31.5" customHeight="1" x14ac:dyDescent="0.25">
      <c r="E97" s="59" t="s">
        <v>429</v>
      </c>
      <c r="F97" s="113" t="s">
        <v>807</v>
      </c>
      <c r="G97" s="59">
        <v>1.2809999999999999</v>
      </c>
      <c r="H97" s="62" t="s">
        <v>430</v>
      </c>
      <c r="I97" s="106">
        <v>0</v>
      </c>
      <c r="J97" s="106">
        <v>0</v>
      </c>
      <c r="K97" s="105">
        <v>0</v>
      </c>
      <c r="L97" s="105">
        <v>0</v>
      </c>
      <c r="M97" s="105">
        <v>0</v>
      </c>
      <c r="N97" s="105">
        <v>0</v>
      </c>
      <c r="O97" s="62" t="s">
        <v>430</v>
      </c>
      <c r="P97" s="106">
        <v>0</v>
      </c>
      <c r="Q97" s="106">
        <v>0</v>
      </c>
      <c r="R97" s="105">
        <v>0</v>
      </c>
      <c r="S97" s="105">
        <v>0</v>
      </c>
      <c r="T97" s="105">
        <v>0</v>
      </c>
      <c r="U97" s="105">
        <v>0</v>
      </c>
      <c r="V97" s="62" t="s">
        <v>430</v>
      </c>
      <c r="W97" s="106">
        <v>0</v>
      </c>
      <c r="X97" s="106">
        <v>0</v>
      </c>
      <c r="Y97" s="105">
        <v>0</v>
      </c>
      <c r="Z97" s="105">
        <v>0</v>
      </c>
      <c r="AA97" s="105">
        <v>0</v>
      </c>
      <c r="AB97" s="105">
        <v>0</v>
      </c>
      <c r="AC97" s="62" t="s">
        <v>430</v>
      </c>
      <c r="AD97" s="105">
        <v>0.377</v>
      </c>
      <c r="AE97" s="106">
        <v>0</v>
      </c>
      <c r="AF97" s="105">
        <v>0</v>
      </c>
      <c r="AG97" s="105">
        <v>0</v>
      </c>
      <c r="AH97" s="105">
        <v>0</v>
      </c>
      <c r="AI97" s="105">
        <v>0</v>
      </c>
      <c r="AJ97" s="62" t="s">
        <v>430</v>
      </c>
      <c r="AK97" s="106">
        <v>0</v>
      </c>
      <c r="AL97" s="105">
        <v>0.90300000000000002</v>
      </c>
      <c r="AM97" s="105">
        <v>0</v>
      </c>
      <c r="AN97" s="105">
        <v>0</v>
      </c>
      <c r="AO97" s="105">
        <v>0</v>
      </c>
      <c r="AP97" s="105">
        <v>0</v>
      </c>
      <c r="AQ97" s="62" t="s">
        <v>430</v>
      </c>
      <c r="AR97" s="106">
        <v>0</v>
      </c>
      <c r="AS97" s="106">
        <v>0</v>
      </c>
      <c r="AT97" s="105">
        <v>0</v>
      </c>
      <c r="AU97" s="105">
        <v>0</v>
      </c>
      <c r="AV97" s="105">
        <v>0</v>
      </c>
      <c r="AW97" s="105">
        <v>0</v>
      </c>
      <c r="AX97" s="62" t="s">
        <v>430</v>
      </c>
      <c r="AY97" s="106">
        <v>0</v>
      </c>
      <c r="AZ97" s="106">
        <v>0</v>
      </c>
      <c r="BA97" s="105">
        <v>0</v>
      </c>
      <c r="BB97" s="105">
        <v>0</v>
      </c>
      <c r="BC97" s="105">
        <v>0</v>
      </c>
      <c r="BD97" s="105">
        <v>0</v>
      </c>
      <c r="BE97" s="105">
        <f>I97+P97+W97+AD97+AK97+AR97+AY97</f>
        <v>0.377</v>
      </c>
      <c r="BF97" s="105">
        <f>J97+Q97+X97+AE97+AL97+AS97+AZ97</f>
        <v>0.90300000000000002</v>
      </c>
      <c r="BG97" s="105" t="s">
        <v>296</v>
      </c>
      <c r="BH97" s="105" t="s">
        <v>296</v>
      </c>
      <c r="BI97" s="105" t="s">
        <v>296</v>
      </c>
      <c r="BJ97" s="105">
        <v>0</v>
      </c>
      <c r="BK97" s="62" t="s">
        <v>430</v>
      </c>
      <c r="BL97" s="105">
        <v>0</v>
      </c>
      <c r="BM97" s="106">
        <v>0</v>
      </c>
      <c r="BN97" s="105">
        <v>0</v>
      </c>
      <c r="BO97" s="105">
        <v>0</v>
      </c>
      <c r="BP97" s="105">
        <v>0</v>
      </c>
      <c r="BQ97" s="105">
        <v>0</v>
      </c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</row>
    <row r="98" spans="1:141" s="114" customFormat="1" ht="37.5" hidden="1" customHeight="1" x14ac:dyDescent="0.25">
      <c r="E98" s="770" t="s">
        <v>38</v>
      </c>
      <c r="F98" s="770"/>
      <c r="G98" s="770"/>
      <c r="H98" s="770"/>
      <c r="I98" s="770"/>
      <c r="J98" s="770"/>
      <c r="K98" s="770"/>
      <c r="L98" s="770"/>
      <c r="M98" s="770"/>
      <c r="N98" s="770"/>
      <c r="O98" s="770"/>
      <c r="P98" s="770"/>
      <c r="Q98" s="770"/>
      <c r="R98" s="770"/>
      <c r="S98" s="770"/>
      <c r="T98" s="770"/>
      <c r="U98" s="770"/>
      <c r="V98" s="770"/>
      <c r="W98" s="770"/>
      <c r="X98" s="770"/>
      <c r="Y98" s="770"/>
      <c r="Z98" s="770"/>
      <c r="AA98" s="770"/>
      <c r="AB98" s="770"/>
      <c r="AC98" s="770"/>
      <c r="AD98" s="770"/>
      <c r="AE98" s="770"/>
      <c r="AF98" s="770"/>
      <c r="AG98" s="770"/>
      <c r="AH98" s="770"/>
      <c r="AI98" s="770"/>
      <c r="AJ98" s="770"/>
      <c r="AK98" s="770"/>
      <c r="AL98" s="770"/>
      <c r="AM98" s="770"/>
      <c r="AN98" s="770"/>
      <c r="AO98" s="770"/>
      <c r="AP98" s="770"/>
      <c r="AQ98" s="770"/>
      <c r="AR98" s="770"/>
      <c r="AS98" s="770"/>
      <c r="AT98" s="770"/>
      <c r="AU98" s="770"/>
      <c r="AV98" s="770"/>
      <c r="AW98" s="770"/>
      <c r="AX98" s="770"/>
      <c r="AY98" s="770"/>
      <c r="AZ98" s="770"/>
      <c r="BA98" s="770"/>
      <c r="BB98" s="770"/>
      <c r="BC98" s="770"/>
      <c r="BD98" s="770"/>
      <c r="BE98" s="770"/>
      <c r="BF98" s="770"/>
      <c r="BG98" s="770"/>
      <c r="BH98" s="770"/>
      <c r="BI98" s="770"/>
      <c r="BJ98" s="770"/>
      <c r="BK98" s="254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</row>
    <row r="99" spans="1:141" s="258" customFormat="1" ht="16.5" hidden="1" customHeight="1" x14ac:dyDescent="0.25">
      <c r="A99" s="256" t="s">
        <v>626</v>
      </c>
      <c r="B99" s="257"/>
      <c r="C99" s="257"/>
      <c r="D99" s="257"/>
      <c r="E99" s="259" t="s">
        <v>626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  <c r="EA99" s="263"/>
      <c r="EB99" s="263"/>
      <c r="EC99" s="263"/>
      <c r="ED99" s="263"/>
      <c r="EE99" s="263"/>
      <c r="EF99" s="263"/>
      <c r="EG99" s="263"/>
      <c r="EH99" s="263"/>
      <c r="EI99" s="263"/>
      <c r="EJ99" s="263"/>
      <c r="EK99" s="263"/>
    </row>
    <row r="100" spans="1:141" s="759" customFormat="1" ht="18" hidden="1" customHeight="1" x14ac:dyDescent="0.25">
      <c r="A100" s="759" t="s">
        <v>642</v>
      </c>
    </row>
    <row r="101" spans="1:141" s="258" customFormat="1" ht="16.5" hidden="1" customHeight="1" x14ac:dyDescent="0.25">
      <c r="A101" s="256" t="s">
        <v>641</v>
      </c>
      <c r="B101" s="257"/>
      <c r="C101" s="257"/>
      <c r="D101" s="257"/>
      <c r="E101" s="259" t="s">
        <v>954</v>
      </c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263"/>
      <c r="EF101" s="263"/>
      <c r="EG101" s="263"/>
      <c r="EH101" s="263"/>
      <c r="EI101" s="263"/>
      <c r="EJ101" s="263"/>
      <c r="EK101" s="263"/>
    </row>
    <row r="102" spans="1:141" s="759" customFormat="1" ht="18" hidden="1" customHeight="1" x14ac:dyDescent="0.25">
      <c r="A102" s="759" t="s">
        <v>642</v>
      </c>
    </row>
    <row r="105" spans="1:141" x14ac:dyDescent="0.25">
      <c r="F105" s="115" t="s">
        <v>946</v>
      </c>
      <c r="AG105" s="115" t="s">
        <v>911</v>
      </c>
      <c r="AU105" s="115" t="s">
        <v>911</v>
      </c>
    </row>
    <row r="106" spans="1:141" x14ac:dyDescent="0.25">
      <c r="AG106" s="115"/>
      <c r="AU106" s="115"/>
    </row>
    <row r="107" spans="1:141" x14ac:dyDescent="0.25">
      <c r="AG107" s="115"/>
      <c r="AU107" s="115"/>
    </row>
    <row r="108" spans="1:141" x14ac:dyDescent="0.25">
      <c r="F108" s="115" t="s">
        <v>914</v>
      </c>
      <c r="AG108" s="115" t="s">
        <v>915</v>
      </c>
      <c r="AU108" s="115" t="s">
        <v>915</v>
      </c>
    </row>
  </sheetData>
  <mergeCells count="50">
    <mergeCell ref="A40:XFD40"/>
    <mergeCell ref="AX8:AX9"/>
    <mergeCell ref="AZ8:BD8"/>
    <mergeCell ref="BF8:BJ8"/>
    <mergeCell ref="AE8:AI8"/>
    <mergeCell ref="AJ8:AJ9"/>
    <mergeCell ref="AL8:AP8"/>
    <mergeCell ref="AQ8:AQ9"/>
    <mergeCell ref="AS8:AW8"/>
    <mergeCell ref="O8:O9"/>
    <mergeCell ref="Q8:U8"/>
    <mergeCell ref="V8:V9"/>
    <mergeCell ref="X8:AB8"/>
    <mergeCell ref="AC8:AC9"/>
    <mergeCell ref="E7:E9"/>
    <mergeCell ref="F7:F9"/>
    <mergeCell ref="A102:XFD102"/>
    <mergeCell ref="A93:XFD93"/>
    <mergeCell ref="A95:XFD95"/>
    <mergeCell ref="E98:BJ98"/>
    <mergeCell ref="A89:XFD89"/>
    <mergeCell ref="A100:XFD100"/>
    <mergeCell ref="E90:BQ90"/>
    <mergeCell ref="E91:BQ91"/>
    <mergeCell ref="E96:BQ96"/>
    <mergeCell ref="E12:BQ12"/>
    <mergeCell ref="E19:BQ19"/>
    <mergeCell ref="E28:BQ28"/>
    <mergeCell ref="E34:BQ34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E41:BQ41"/>
    <mergeCell ref="E42:BQ42"/>
    <mergeCell ref="E51:BQ51"/>
    <mergeCell ref="E61:BQ61"/>
    <mergeCell ref="E62:BQ62"/>
    <mergeCell ref="A87:XFD87"/>
    <mergeCell ref="A60:XFD60"/>
    <mergeCell ref="E69:BQ69"/>
    <mergeCell ref="E84:BQ84"/>
    <mergeCell ref="E85:BQ85"/>
    <mergeCell ref="A83:XFD83"/>
  </mergeCells>
  <pageMargins left="0.11811023622047245" right="0" top="0.39370078740157483" bottom="0.35433070866141736" header="0.31496062992125984" footer="0.31496062992125984"/>
  <pageSetup paperSize="9" scale="70" fitToHeight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W123"/>
  <sheetViews>
    <sheetView topLeftCell="A3" zoomScaleNormal="100" zoomScaleSheetLayoutView="70" workbookViewId="0">
      <pane ySplit="9" topLeftCell="A12" activePane="bottomLeft" state="frozen"/>
      <selection activeCell="A3" sqref="A3"/>
      <selection pane="bottomLeft" activeCell="W3" sqref="W3:W4"/>
    </sheetView>
  </sheetViews>
  <sheetFormatPr defaultColWidth="9.140625" defaultRowHeight="15.75" x14ac:dyDescent="0.25"/>
  <cols>
    <col min="1" max="1" width="9.140625" style="29"/>
    <col min="2" max="2" width="12.42578125" style="26" customWidth="1"/>
    <col min="3" max="3" width="68.140625" style="29" customWidth="1"/>
    <col min="4" max="4" width="19.28515625" style="29" customWidth="1"/>
    <col min="5" max="5" width="18.140625" style="29" customWidth="1"/>
    <col min="6" max="6" width="24.5703125" style="29" customWidth="1"/>
    <col min="7" max="8" width="21.28515625" style="29" hidden="1" customWidth="1"/>
    <col min="9" max="9" width="24.28515625" style="29" hidden="1" customWidth="1"/>
    <col min="10" max="11" width="21.28515625" style="29" hidden="1" customWidth="1"/>
    <col min="12" max="12" width="18.140625" style="29" hidden="1" customWidth="1"/>
    <col min="13" max="13" width="23.5703125" style="29" hidden="1" customWidth="1"/>
    <col min="14" max="14" width="15.5703125" style="29" hidden="1" customWidth="1"/>
    <col min="15" max="15" width="13.5703125" style="29" hidden="1" customWidth="1"/>
    <col min="16" max="16" width="14" style="29" hidden="1" customWidth="1"/>
    <col min="17" max="17" width="13.140625" style="29" customWidth="1"/>
    <col min="18" max="18" width="13" style="29" hidden="1" customWidth="1"/>
    <col min="19" max="20" width="12.140625" style="29" hidden="1" customWidth="1"/>
    <col min="21" max="21" width="14.28515625" style="29" hidden="1" customWidth="1"/>
    <col min="22" max="22" width="14.28515625" style="317" customWidth="1"/>
    <col min="23" max="23" width="18" style="296" customWidth="1"/>
    <col min="24" max="24" width="11" style="29" customWidth="1"/>
    <col min="25" max="25" width="7.7109375" style="29" customWidth="1"/>
    <col min="26" max="26" width="8.85546875" style="29" customWidth="1"/>
    <col min="27" max="16384" width="9.140625" style="29"/>
  </cols>
  <sheetData>
    <row r="1" spans="1:23" hidden="1" x14ac:dyDescent="0.25"/>
    <row r="2" spans="1:23" hidden="1" x14ac:dyDescent="0.25"/>
    <row r="3" spans="1:23" x14ac:dyDescent="0.25">
      <c r="W3" s="390" t="s">
        <v>1042</v>
      </c>
    </row>
    <row r="4" spans="1:23" x14ac:dyDescent="0.25">
      <c r="W4" s="390" t="s">
        <v>1043</v>
      </c>
    </row>
    <row r="5" spans="1:23" x14ac:dyDescent="0.25">
      <c r="W5" s="225" t="s">
        <v>995</v>
      </c>
    </row>
    <row r="6" spans="1:23" x14ac:dyDescent="0.25">
      <c r="W6" s="226" t="s">
        <v>906</v>
      </c>
    </row>
    <row r="7" spans="1:23" s="116" customFormat="1" ht="29.25" customHeight="1" x14ac:dyDescent="0.3">
      <c r="B7" s="784" t="s">
        <v>1011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4"/>
      <c r="V7" s="317"/>
      <c r="W7" s="297"/>
    </row>
    <row r="8" spans="1:23" s="116" customFormat="1" ht="26.25" customHeight="1" x14ac:dyDescent="0.35"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773" t="s">
        <v>873</v>
      </c>
      <c r="U8" s="773"/>
      <c r="V8" s="321"/>
      <c r="W8" s="320"/>
    </row>
    <row r="9" spans="1:23" ht="82.5" customHeight="1" x14ac:dyDescent="0.25">
      <c r="A9" s="785" t="s">
        <v>387</v>
      </c>
      <c r="B9" s="786"/>
      <c r="C9" s="688" t="s">
        <v>388</v>
      </c>
      <c r="D9" s="688" t="s">
        <v>389</v>
      </c>
      <c r="E9" s="528" t="s">
        <v>2</v>
      </c>
      <c r="F9" s="528" t="s">
        <v>390</v>
      </c>
      <c r="G9" s="695" t="s">
        <v>391</v>
      </c>
      <c r="H9" s="696"/>
      <c r="I9" s="696"/>
      <c r="J9" s="696"/>
      <c r="K9" s="697"/>
      <c r="L9" s="695" t="s">
        <v>392</v>
      </c>
      <c r="M9" s="697"/>
      <c r="N9" s="695" t="s">
        <v>1008</v>
      </c>
      <c r="O9" s="696"/>
      <c r="P9" s="696"/>
      <c r="Q9" s="696"/>
      <c r="R9" s="696"/>
      <c r="S9" s="696"/>
      <c r="T9" s="696"/>
      <c r="U9" s="696"/>
      <c r="V9" s="783"/>
      <c r="W9" s="299"/>
    </row>
    <row r="10" spans="1:23" ht="42.75" customHeight="1" x14ac:dyDescent="0.25">
      <c r="A10" s="787"/>
      <c r="B10" s="788"/>
      <c r="C10" s="688"/>
      <c r="D10" s="688"/>
      <c r="E10" s="529"/>
      <c r="F10" s="529"/>
      <c r="G10" s="695" t="s">
        <v>351</v>
      </c>
      <c r="H10" s="696"/>
      <c r="I10" s="696"/>
      <c r="J10" s="696"/>
      <c r="K10" s="697"/>
      <c r="L10" s="688" t="s">
        <v>841</v>
      </c>
      <c r="M10" s="688"/>
      <c r="N10" s="43" t="s">
        <v>394</v>
      </c>
      <c r="O10" s="43" t="s">
        <v>395</v>
      </c>
      <c r="P10" s="43" t="s">
        <v>353</v>
      </c>
      <c r="Q10" s="44" t="s">
        <v>990</v>
      </c>
      <c r="R10" s="43" t="s">
        <v>396</v>
      </c>
      <c r="S10" s="43" t="s">
        <v>397</v>
      </c>
      <c r="T10" s="43" t="s">
        <v>398</v>
      </c>
      <c r="U10" s="688" t="s">
        <v>0</v>
      </c>
      <c r="V10" s="25" t="s">
        <v>981</v>
      </c>
      <c r="W10" s="300" t="s">
        <v>982</v>
      </c>
    </row>
    <row r="11" spans="1:23" ht="31.5" customHeight="1" x14ac:dyDescent="0.25">
      <c r="A11" s="789"/>
      <c r="B11" s="790"/>
      <c r="C11" s="688"/>
      <c r="D11" s="688"/>
      <c r="E11" s="530"/>
      <c r="F11" s="530"/>
      <c r="G11" s="44" t="s">
        <v>399</v>
      </c>
      <c r="H11" s="44" t="s">
        <v>400</v>
      </c>
      <c r="I11" s="44" t="s">
        <v>401</v>
      </c>
      <c r="J11" s="44" t="s">
        <v>402</v>
      </c>
      <c r="K11" s="44" t="s">
        <v>403</v>
      </c>
      <c r="L11" s="44" t="s">
        <v>404</v>
      </c>
      <c r="M11" s="44" t="s">
        <v>405</v>
      </c>
      <c r="N11" s="44" t="s">
        <v>352</v>
      </c>
      <c r="O11" s="44" t="s">
        <v>352</v>
      </c>
      <c r="P11" s="44" t="s">
        <v>352</v>
      </c>
      <c r="Q11" s="44" t="s">
        <v>991</v>
      </c>
      <c r="R11" s="44" t="s">
        <v>350</v>
      </c>
      <c r="S11" s="44" t="s">
        <v>350</v>
      </c>
      <c r="T11" s="44" t="s">
        <v>350</v>
      </c>
      <c r="U11" s="688"/>
      <c r="V11" s="307" t="s">
        <v>984</v>
      </c>
      <c r="W11" s="301"/>
    </row>
    <row r="12" spans="1:23" ht="17.25" customHeight="1" x14ac:dyDescent="0.25">
      <c r="A12" s="47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  <c r="G12" s="44">
        <v>7</v>
      </c>
      <c r="H12" s="44">
        <v>8</v>
      </c>
      <c r="I12" s="44">
        <v>9</v>
      </c>
      <c r="J12" s="44">
        <v>10</v>
      </c>
      <c r="K12" s="44">
        <f t="shared" ref="K12" si="0">J12+1</f>
        <v>11</v>
      </c>
      <c r="L12" s="44">
        <v>12</v>
      </c>
      <c r="M12" s="44">
        <v>13</v>
      </c>
      <c r="N12" s="44">
        <v>14</v>
      </c>
      <c r="O12" s="44">
        <v>15</v>
      </c>
      <c r="P12" s="44">
        <v>16</v>
      </c>
      <c r="Q12" s="44">
        <v>7</v>
      </c>
      <c r="R12" s="44">
        <v>18</v>
      </c>
      <c r="S12" s="44">
        <v>19</v>
      </c>
      <c r="T12" s="44">
        <v>20</v>
      </c>
      <c r="U12" s="44">
        <v>21</v>
      </c>
      <c r="V12" s="44">
        <v>8</v>
      </c>
      <c r="W12" s="44">
        <v>9</v>
      </c>
    </row>
    <row r="13" spans="1:23" s="314" customFormat="1" ht="19.5" customHeight="1" x14ac:dyDescent="0.25">
      <c r="A13" s="777" t="s">
        <v>23</v>
      </c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82"/>
      <c r="V13" s="322"/>
      <c r="W13" s="315"/>
    </row>
    <row r="14" spans="1:23" s="314" customFormat="1" ht="19.5" customHeight="1" x14ac:dyDescent="0.25">
      <c r="A14" s="777" t="s">
        <v>24</v>
      </c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82"/>
      <c r="V14" s="322"/>
      <c r="W14" s="315"/>
    </row>
    <row r="15" spans="1:23" ht="16.5" customHeight="1" x14ac:dyDescent="0.25">
      <c r="A15" s="774" t="s">
        <v>626</v>
      </c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6"/>
      <c r="V15" s="323"/>
      <c r="W15" s="313"/>
    </row>
    <row r="16" spans="1:23" ht="48" customHeight="1" x14ac:dyDescent="0.25">
      <c r="A16" s="117"/>
      <c r="B16" s="59" t="s">
        <v>345</v>
      </c>
      <c r="C16" s="118" t="s">
        <v>627</v>
      </c>
      <c r="D16" s="119">
        <v>2019</v>
      </c>
      <c r="E16" s="119">
        <v>2021</v>
      </c>
      <c r="F16" s="106">
        <v>74.498999999999995</v>
      </c>
      <c r="G16" s="106">
        <v>74.498999999999995</v>
      </c>
      <c r="H16" s="106">
        <v>0</v>
      </c>
      <c r="I16" s="106">
        <v>74.498999999999995</v>
      </c>
      <c r="J16" s="106" t="s">
        <v>296</v>
      </c>
      <c r="K16" s="106" t="s">
        <v>296</v>
      </c>
      <c r="L16" s="106" t="s">
        <v>296</v>
      </c>
      <c r="M16" s="106">
        <f>F16-N16-O16-P16-Q16</f>
        <v>-4.0000000005591119E-5</v>
      </c>
      <c r="N16" s="106">
        <v>24.18074</v>
      </c>
      <c r="O16" s="106">
        <v>24.18074</v>
      </c>
      <c r="P16" s="106">
        <v>26.137560000000001</v>
      </c>
      <c r="Q16" s="106">
        <v>0</v>
      </c>
      <c r="R16" s="106">
        <v>0</v>
      </c>
      <c r="S16" s="106">
        <v>0</v>
      </c>
      <c r="T16" s="106">
        <v>0</v>
      </c>
      <c r="U16" s="106">
        <f>N16+O16+P16+Q16+R16+S16+T16</f>
        <v>74.499040000000008</v>
      </c>
      <c r="V16" s="308">
        <v>0</v>
      </c>
      <c r="W16" s="303" t="s">
        <v>989</v>
      </c>
    </row>
    <row r="17" spans="1:23" ht="51.75" customHeight="1" x14ac:dyDescent="0.25">
      <c r="A17" s="120"/>
      <c r="B17" s="59" t="s">
        <v>344</v>
      </c>
      <c r="C17" s="118" t="s">
        <v>634</v>
      </c>
      <c r="D17" s="119">
        <v>2020</v>
      </c>
      <c r="E17" s="119">
        <v>2021</v>
      </c>
      <c r="F17" s="106">
        <v>204.84899999999999</v>
      </c>
      <c r="G17" s="106">
        <v>204.84899999999999</v>
      </c>
      <c r="H17" s="106">
        <v>9.3640000000000008</v>
      </c>
      <c r="I17" s="106">
        <v>180.50899999999999</v>
      </c>
      <c r="J17" s="106" t="s">
        <v>296</v>
      </c>
      <c r="K17" s="106" t="s">
        <v>296</v>
      </c>
      <c r="L17" s="106" t="s">
        <v>296</v>
      </c>
      <c r="M17" s="106">
        <f t="shared" ref="M17:M18" si="1">F17-N17-O17-P17-Q17</f>
        <v>-5.3000000003744496E-4</v>
      </c>
      <c r="N17" s="106">
        <v>0</v>
      </c>
      <c r="O17" s="106">
        <v>203.67684000000003</v>
      </c>
      <c r="P17" s="106">
        <v>1.17269</v>
      </c>
      <c r="Q17" s="106">
        <v>0</v>
      </c>
      <c r="R17" s="106">
        <v>0</v>
      </c>
      <c r="S17" s="106">
        <v>0</v>
      </c>
      <c r="T17" s="106">
        <v>0</v>
      </c>
      <c r="U17" s="106">
        <f t="shared" ref="U17:U18" si="2">N17+O17+P17+Q17+R17+S17+T17</f>
        <v>204.84953000000002</v>
      </c>
      <c r="V17" s="308">
        <v>0</v>
      </c>
      <c r="W17" s="303" t="s">
        <v>989</v>
      </c>
    </row>
    <row r="18" spans="1:23" ht="86.25" customHeight="1" x14ac:dyDescent="0.25">
      <c r="A18" s="121"/>
      <c r="B18" s="59" t="s">
        <v>811</v>
      </c>
      <c r="C18" s="118" t="s">
        <v>637</v>
      </c>
      <c r="D18" s="119">
        <v>2015</v>
      </c>
      <c r="E18" s="119">
        <v>2019</v>
      </c>
      <c r="F18" s="106">
        <v>7.5549999999999997</v>
      </c>
      <c r="G18" s="106">
        <v>7.5549999999999997</v>
      </c>
      <c r="H18" s="106">
        <v>0.96199999999999997</v>
      </c>
      <c r="I18" s="106">
        <v>6.5919999999999996</v>
      </c>
      <c r="J18" s="106" t="s">
        <v>296</v>
      </c>
      <c r="K18" s="106" t="s">
        <v>296</v>
      </c>
      <c r="L18" s="106" t="s">
        <v>296</v>
      </c>
      <c r="M18" s="106">
        <f t="shared" si="1"/>
        <v>7.5549999999999997</v>
      </c>
      <c r="N18" s="106">
        <v>0</v>
      </c>
      <c r="O18" s="106">
        <v>0</v>
      </c>
      <c r="P18" s="106">
        <v>0</v>
      </c>
      <c r="Q18" s="106">
        <v>0</v>
      </c>
      <c r="R18" s="106">
        <v>6.5925900000000004</v>
      </c>
      <c r="S18" s="106">
        <v>0</v>
      </c>
      <c r="T18" s="106">
        <v>0</v>
      </c>
      <c r="U18" s="106">
        <f t="shared" si="2"/>
        <v>6.5925900000000004</v>
      </c>
      <c r="V18" s="308">
        <v>1209.08</v>
      </c>
      <c r="W18" s="303"/>
    </row>
    <row r="19" spans="1:23" ht="16.5" customHeight="1" x14ac:dyDescent="0.25">
      <c r="A19" s="774" t="s">
        <v>641</v>
      </c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6"/>
      <c r="V19" s="323"/>
      <c r="W19" s="313"/>
    </row>
    <row r="20" spans="1:23" ht="18" customHeight="1" x14ac:dyDescent="0.25">
      <c r="A20" s="760" t="s">
        <v>642</v>
      </c>
      <c r="B20" s="761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1"/>
      <c r="T20" s="761"/>
      <c r="U20" s="762"/>
      <c r="V20" s="308"/>
      <c r="W20" s="303"/>
    </row>
    <row r="21" spans="1:23" s="314" customFormat="1" ht="19.5" customHeight="1" x14ac:dyDescent="0.25">
      <c r="A21" s="777" t="s">
        <v>27</v>
      </c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82"/>
      <c r="V21" s="322"/>
      <c r="W21" s="315"/>
    </row>
    <row r="22" spans="1:23" ht="16.5" customHeight="1" x14ac:dyDescent="0.25">
      <c r="A22" s="774" t="s">
        <v>626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6"/>
      <c r="V22" s="323"/>
      <c r="W22" s="313"/>
    </row>
    <row r="23" spans="1:23" ht="21" customHeight="1" x14ac:dyDescent="0.25">
      <c r="A23" s="779"/>
      <c r="B23" s="60" t="s">
        <v>341</v>
      </c>
      <c r="C23" s="118" t="s">
        <v>645</v>
      </c>
      <c r="D23" s="119">
        <v>2022</v>
      </c>
      <c r="E23" s="119">
        <v>2022</v>
      </c>
      <c r="F23" s="106">
        <v>21.626999999999999</v>
      </c>
      <c r="G23" s="106">
        <v>21.626999999999999</v>
      </c>
      <c r="H23" s="106">
        <v>1.821</v>
      </c>
      <c r="I23" s="106">
        <v>19.806000000000001</v>
      </c>
      <c r="J23" s="106" t="s">
        <v>296</v>
      </c>
      <c r="K23" s="106" t="s">
        <v>296</v>
      </c>
      <c r="L23" s="106" t="s">
        <v>296</v>
      </c>
      <c r="M23" s="106">
        <f>F23-N23-O23-P23-Q23</f>
        <v>-7.1000000000154273E-4</v>
      </c>
      <c r="N23" s="106">
        <v>0</v>
      </c>
      <c r="O23" s="106">
        <v>0</v>
      </c>
      <c r="P23" s="122">
        <v>0</v>
      </c>
      <c r="Q23" s="106">
        <v>21.62771</v>
      </c>
      <c r="R23" s="106">
        <v>0</v>
      </c>
      <c r="S23" s="106">
        <v>0</v>
      </c>
      <c r="T23" s="106">
        <v>0</v>
      </c>
      <c r="U23" s="106">
        <f t="shared" ref="U23:U26" si="3">N23+O23+P23+Q23+R23+S23+T23</f>
        <v>21.62771</v>
      </c>
      <c r="V23" s="318">
        <v>0</v>
      </c>
      <c r="W23" s="303"/>
    </row>
    <row r="24" spans="1:23" ht="32.25" customHeight="1" x14ac:dyDescent="0.25">
      <c r="A24" s="780"/>
      <c r="B24" s="60" t="s">
        <v>340</v>
      </c>
      <c r="C24" s="118" t="s">
        <v>648</v>
      </c>
      <c r="D24" s="119">
        <v>2022</v>
      </c>
      <c r="E24" s="119">
        <v>2022</v>
      </c>
      <c r="F24" s="106">
        <v>12.759</v>
      </c>
      <c r="G24" s="106">
        <v>12.759</v>
      </c>
      <c r="H24" s="106">
        <v>1.6519999999999999</v>
      </c>
      <c r="I24" s="106">
        <v>11.106999999999999</v>
      </c>
      <c r="J24" s="106" t="s">
        <v>296</v>
      </c>
      <c r="K24" s="106" t="s">
        <v>296</v>
      </c>
      <c r="L24" s="106" t="s">
        <v>296</v>
      </c>
      <c r="M24" s="106">
        <f t="shared" ref="M24:M29" si="4">F24-N24-O24-P24-Q24</f>
        <v>-9.4999999999778595E-4</v>
      </c>
      <c r="N24" s="106">
        <v>0</v>
      </c>
      <c r="O24" s="106">
        <v>0</v>
      </c>
      <c r="P24" s="106">
        <v>0</v>
      </c>
      <c r="Q24" s="106">
        <v>12.759949999999998</v>
      </c>
      <c r="R24" s="106">
        <v>0</v>
      </c>
      <c r="S24" s="106">
        <v>0</v>
      </c>
      <c r="T24" s="106">
        <v>0</v>
      </c>
      <c r="U24" s="106">
        <f t="shared" si="3"/>
        <v>12.759949999999998</v>
      </c>
      <c r="V24" s="318">
        <v>0</v>
      </c>
      <c r="W24" s="303"/>
    </row>
    <row r="25" spans="1:23" ht="38.25" customHeight="1" x14ac:dyDescent="0.25">
      <c r="A25" s="780"/>
      <c r="B25" s="60" t="s">
        <v>339</v>
      </c>
      <c r="C25" s="118" t="s">
        <v>651</v>
      </c>
      <c r="D25" s="119">
        <v>2022</v>
      </c>
      <c r="E25" s="119">
        <v>2022</v>
      </c>
      <c r="F25" s="106">
        <v>12.759</v>
      </c>
      <c r="G25" s="106">
        <v>12.759</v>
      </c>
      <c r="H25" s="106">
        <v>1.6519999999999999</v>
      </c>
      <c r="I25" s="106">
        <v>11.106999999999999</v>
      </c>
      <c r="J25" s="106" t="s">
        <v>296</v>
      </c>
      <c r="K25" s="106" t="s">
        <v>296</v>
      </c>
      <c r="L25" s="106" t="s">
        <v>296</v>
      </c>
      <c r="M25" s="106">
        <f t="shared" si="4"/>
        <v>-5.8999999999898023E-4</v>
      </c>
      <c r="N25" s="106">
        <v>0</v>
      </c>
      <c r="O25" s="106">
        <v>0</v>
      </c>
      <c r="P25" s="106">
        <v>0</v>
      </c>
      <c r="Q25" s="106">
        <v>12.759589999999999</v>
      </c>
      <c r="R25" s="106">
        <v>0</v>
      </c>
      <c r="S25" s="106">
        <v>0</v>
      </c>
      <c r="T25" s="106">
        <v>0</v>
      </c>
      <c r="U25" s="106">
        <f t="shared" si="3"/>
        <v>12.759589999999999</v>
      </c>
      <c r="V25" s="318">
        <v>0</v>
      </c>
      <c r="W25" s="302"/>
    </row>
    <row r="26" spans="1:23" ht="27.75" customHeight="1" x14ac:dyDescent="0.25">
      <c r="A26" s="781"/>
      <c r="B26" s="60" t="s">
        <v>653</v>
      </c>
      <c r="C26" s="118" t="s">
        <v>654</v>
      </c>
      <c r="D26" s="119">
        <v>2022</v>
      </c>
      <c r="E26" s="119">
        <v>2023</v>
      </c>
      <c r="F26" s="106">
        <v>199.01900000000001</v>
      </c>
      <c r="G26" s="106">
        <v>199.01900000000001</v>
      </c>
      <c r="H26" s="106">
        <v>0</v>
      </c>
      <c r="I26" s="106">
        <v>199.01900000000001</v>
      </c>
      <c r="J26" s="106" t="s">
        <v>296</v>
      </c>
      <c r="K26" s="106" t="s">
        <v>296</v>
      </c>
      <c r="L26" s="106" t="s">
        <v>296</v>
      </c>
      <c r="M26" s="106">
        <f t="shared" si="4"/>
        <v>198.91900000000001</v>
      </c>
      <c r="N26" s="87">
        <v>0</v>
      </c>
      <c r="O26" s="87">
        <v>0</v>
      </c>
      <c r="P26" s="87">
        <v>0</v>
      </c>
      <c r="Q26" s="124">
        <v>0.1</v>
      </c>
      <c r="R26" s="87">
        <v>40.572489999999995</v>
      </c>
      <c r="S26" s="87">
        <v>24.812000000000001</v>
      </c>
      <c r="T26" s="87">
        <v>24.812000000000001</v>
      </c>
      <c r="U26" s="106">
        <f t="shared" si="3"/>
        <v>90.296489999999991</v>
      </c>
      <c r="V26" s="318">
        <v>1870</v>
      </c>
      <c r="W26" s="303"/>
    </row>
    <row r="27" spans="1:23" ht="16.5" customHeight="1" x14ac:dyDescent="0.25">
      <c r="A27" s="774" t="s">
        <v>641</v>
      </c>
      <c r="B27" s="775"/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6"/>
      <c r="V27" s="323"/>
      <c r="W27" s="313"/>
    </row>
    <row r="28" spans="1:23" ht="45.75" customHeight="1" x14ac:dyDescent="0.25">
      <c r="A28" s="779"/>
      <c r="B28" s="60" t="s">
        <v>812</v>
      </c>
      <c r="C28" s="118" t="s">
        <v>659</v>
      </c>
      <c r="D28" s="119">
        <v>2023</v>
      </c>
      <c r="E28" s="119">
        <v>2025</v>
      </c>
      <c r="F28" s="106">
        <v>4.1669999999999998</v>
      </c>
      <c r="G28" s="106">
        <v>4.1669999999999998</v>
      </c>
      <c r="H28" s="106">
        <v>4.1669999999999998</v>
      </c>
      <c r="I28" s="106">
        <v>0</v>
      </c>
      <c r="J28" s="106" t="s">
        <v>296</v>
      </c>
      <c r="K28" s="106" t="s">
        <v>296</v>
      </c>
      <c r="L28" s="106" t="s">
        <v>296</v>
      </c>
      <c r="M28" s="106">
        <f t="shared" si="4"/>
        <v>4.1669999999999998</v>
      </c>
      <c r="N28" s="106">
        <v>0</v>
      </c>
      <c r="O28" s="106">
        <v>0</v>
      </c>
      <c r="P28" s="106">
        <v>0</v>
      </c>
      <c r="Q28" s="106">
        <v>0</v>
      </c>
      <c r="R28" s="106">
        <v>0.25</v>
      </c>
      <c r="S28" s="106">
        <v>1.95858</v>
      </c>
      <c r="T28" s="106">
        <v>1.95858</v>
      </c>
      <c r="U28" s="106">
        <f>N28+O28+P28+Q28+R28+S28+T28</f>
        <v>4.16716</v>
      </c>
      <c r="V28" s="318">
        <v>0</v>
      </c>
      <c r="W28" s="303"/>
    </row>
    <row r="29" spans="1:23" ht="68.25" customHeight="1" x14ac:dyDescent="0.25">
      <c r="A29" s="781"/>
      <c r="B29" s="60" t="s">
        <v>813</v>
      </c>
      <c r="C29" s="118" t="s">
        <v>665</v>
      </c>
      <c r="D29" s="119">
        <v>2023</v>
      </c>
      <c r="E29" s="119">
        <v>2025</v>
      </c>
      <c r="F29" s="106">
        <v>2.0830000000000002</v>
      </c>
      <c r="G29" s="106">
        <v>2.0830000000000002</v>
      </c>
      <c r="H29" s="106">
        <v>2.0830000000000002</v>
      </c>
      <c r="I29" s="106">
        <v>0</v>
      </c>
      <c r="J29" s="106" t="s">
        <v>296</v>
      </c>
      <c r="K29" s="106" t="s">
        <v>296</v>
      </c>
      <c r="L29" s="106" t="s">
        <v>296</v>
      </c>
      <c r="M29" s="106">
        <f t="shared" si="4"/>
        <v>2.0830000000000002</v>
      </c>
      <c r="N29" s="106">
        <v>0</v>
      </c>
      <c r="O29" s="106">
        <v>0</v>
      </c>
      <c r="P29" s="106">
        <v>0</v>
      </c>
      <c r="Q29" s="106">
        <v>0</v>
      </c>
      <c r="R29" s="106">
        <v>0.25</v>
      </c>
      <c r="S29" s="106">
        <v>0.91678999999999999</v>
      </c>
      <c r="T29" s="106">
        <v>0.91678999999999999</v>
      </c>
      <c r="U29" s="106">
        <f>N29+O29+P29+Q29+R29+S29+T29</f>
        <v>2.08358</v>
      </c>
      <c r="V29" s="318">
        <v>0</v>
      </c>
      <c r="W29" s="303"/>
    </row>
    <row r="30" spans="1:23" ht="18" customHeight="1" x14ac:dyDescent="0.25">
      <c r="A30" s="123"/>
      <c r="B30" s="777" t="s">
        <v>25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324"/>
      <c r="W30" s="316"/>
    </row>
    <row r="31" spans="1:23" ht="16.5" customHeight="1" x14ac:dyDescent="0.25">
      <c r="A31" s="774" t="s">
        <v>626</v>
      </c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6"/>
      <c r="V31" s="323"/>
      <c r="W31" s="313"/>
    </row>
    <row r="32" spans="1:23" ht="54" customHeight="1" x14ac:dyDescent="0.25">
      <c r="A32" s="779"/>
      <c r="B32" s="60" t="s">
        <v>419</v>
      </c>
      <c r="C32" s="118" t="s">
        <v>669</v>
      </c>
      <c r="D32" s="119">
        <v>2022</v>
      </c>
      <c r="E32" s="119">
        <v>2023</v>
      </c>
      <c r="F32" s="106">
        <v>364.64400000000001</v>
      </c>
      <c r="G32" s="106">
        <v>364.64400000000001</v>
      </c>
      <c r="H32" s="106">
        <v>14.644</v>
      </c>
      <c r="I32" s="106">
        <v>350</v>
      </c>
      <c r="J32" s="106" t="s">
        <v>296</v>
      </c>
      <c r="K32" s="106" t="s">
        <v>296</v>
      </c>
      <c r="L32" s="106" t="s">
        <v>296</v>
      </c>
      <c r="M32" s="106">
        <f t="shared" ref="M32:M35" si="5">F32-N32-O32-P32-Q32</f>
        <v>294.62105000000003</v>
      </c>
      <c r="N32" s="106">
        <v>0</v>
      </c>
      <c r="O32" s="106">
        <v>0</v>
      </c>
      <c r="P32" s="106">
        <v>2.2950000000000002E-2</v>
      </c>
      <c r="Q32" s="106">
        <v>70</v>
      </c>
      <c r="R32" s="106">
        <v>125</v>
      </c>
      <c r="S32" s="106">
        <v>80.999179999999996</v>
      </c>
      <c r="T32" s="106">
        <v>55.811</v>
      </c>
      <c r="U32" s="106">
        <f>N32+O32+P32+Q32+R32+S32+T32</f>
        <v>331.83312999999993</v>
      </c>
      <c r="V32" s="308">
        <v>0</v>
      </c>
      <c r="W32" s="303"/>
    </row>
    <row r="33" spans="1:23" ht="33" customHeight="1" x14ac:dyDescent="0.25">
      <c r="A33" s="781"/>
      <c r="B33" s="60" t="s">
        <v>420</v>
      </c>
      <c r="C33" s="118" t="s">
        <v>674</v>
      </c>
      <c r="D33" s="119">
        <v>2023</v>
      </c>
      <c r="E33" s="119">
        <v>2023</v>
      </c>
      <c r="F33" s="106">
        <v>7.96</v>
      </c>
      <c r="G33" s="106">
        <v>7.96</v>
      </c>
      <c r="H33" s="106">
        <v>7.96</v>
      </c>
      <c r="I33" s="106">
        <v>0</v>
      </c>
      <c r="J33" s="106" t="s">
        <v>296</v>
      </c>
      <c r="K33" s="106" t="s">
        <v>296</v>
      </c>
      <c r="L33" s="106" t="s">
        <v>296</v>
      </c>
      <c r="M33" s="106">
        <f t="shared" si="5"/>
        <v>7.96</v>
      </c>
      <c r="N33" s="106">
        <v>0</v>
      </c>
      <c r="O33" s="106">
        <v>0</v>
      </c>
      <c r="P33" s="106">
        <v>0</v>
      </c>
      <c r="Q33" s="106">
        <v>0</v>
      </c>
      <c r="R33" s="106">
        <v>7.9602299999999993</v>
      </c>
      <c r="S33" s="106">
        <v>0</v>
      </c>
      <c r="T33" s="106">
        <v>0</v>
      </c>
      <c r="U33" s="106">
        <f>N33+O33+P33+Q33+R33+S33+T33</f>
        <v>7.9602299999999993</v>
      </c>
      <c r="V33" s="308">
        <v>28.65</v>
      </c>
      <c r="W33" s="303"/>
    </row>
    <row r="34" spans="1:23" ht="16.5" customHeight="1" x14ac:dyDescent="0.25">
      <c r="A34" s="774" t="s">
        <v>641</v>
      </c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6"/>
      <c r="V34" s="323"/>
      <c r="W34" s="313"/>
    </row>
    <row r="35" spans="1:23" ht="49.5" customHeight="1" x14ac:dyDescent="0.25">
      <c r="A35" s="47"/>
      <c r="B35" s="60" t="s">
        <v>819</v>
      </c>
      <c r="C35" s="118" t="s">
        <v>680</v>
      </c>
      <c r="D35" s="119">
        <v>2023</v>
      </c>
      <c r="E35" s="119">
        <v>2025</v>
      </c>
      <c r="F35" s="106">
        <v>3.504</v>
      </c>
      <c r="G35" s="106">
        <v>3.504</v>
      </c>
      <c r="H35" s="106">
        <v>3.504</v>
      </c>
      <c r="I35" s="106">
        <v>0</v>
      </c>
      <c r="J35" s="106" t="s">
        <v>296</v>
      </c>
      <c r="K35" s="106" t="s">
        <v>296</v>
      </c>
      <c r="L35" s="106" t="s">
        <v>296</v>
      </c>
      <c r="M35" s="106">
        <f t="shared" si="5"/>
        <v>3.504</v>
      </c>
      <c r="N35" s="124">
        <v>0</v>
      </c>
      <c r="O35" s="124">
        <v>0</v>
      </c>
      <c r="P35" s="124">
        <v>0</v>
      </c>
      <c r="Q35" s="124">
        <v>0</v>
      </c>
      <c r="R35" s="124">
        <v>0.25</v>
      </c>
      <c r="S35" s="124">
        <v>1.627165</v>
      </c>
      <c r="T35" s="124">
        <v>1.627165</v>
      </c>
      <c r="U35" s="106">
        <f>N35+O35+P35+Q35+R35+S35+T35</f>
        <v>3.5043299999999999</v>
      </c>
      <c r="V35" s="124">
        <v>0</v>
      </c>
      <c r="W35" s="302"/>
    </row>
    <row r="36" spans="1:23" ht="18" customHeight="1" x14ac:dyDescent="0.25">
      <c r="A36" s="123"/>
      <c r="B36" s="777" t="s">
        <v>26</v>
      </c>
      <c r="C36" s="778"/>
      <c r="D36" s="778"/>
      <c r="E36" s="778"/>
      <c r="F36" s="778"/>
      <c r="G36" s="778"/>
      <c r="H36" s="778"/>
      <c r="I36" s="778"/>
      <c r="J36" s="778"/>
      <c r="K36" s="778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324"/>
      <c r="W36" s="316"/>
    </row>
    <row r="37" spans="1:23" ht="16.5" customHeight="1" x14ac:dyDescent="0.25">
      <c r="A37" s="774" t="s">
        <v>626</v>
      </c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6"/>
      <c r="V37" s="323"/>
      <c r="W37" s="313"/>
    </row>
    <row r="38" spans="1:23" ht="18" customHeight="1" x14ac:dyDescent="0.25">
      <c r="A38" s="779"/>
      <c r="B38" s="60" t="s">
        <v>337</v>
      </c>
      <c r="C38" s="118" t="s">
        <v>685</v>
      </c>
      <c r="D38" s="119">
        <v>2023</v>
      </c>
      <c r="E38" s="119">
        <v>2023</v>
      </c>
      <c r="F38" s="106">
        <v>26.587</v>
      </c>
      <c r="G38" s="106">
        <v>26.587</v>
      </c>
      <c r="H38" s="106">
        <v>0.88900000000000001</v>
      </c>
      <c r="I38" s="106">
        <v>16.853000000000002</v>
      </c>
      <c r="J38" s="106" t="s">
        <v>296</v>
      </c>
      <c r="K38" s="106" t="s">
        <v>296</v>
      </c>
      <c r="L38" s="106" t="s">
        <v>296</v>
      </c>
      <c r="M38" s="106">
        <f t="shared" ref="M38:M40" si="6">F38-N38-O38-P38-Q38</f>
        <v>24.24708</v>
      </c>
      <c r="N38" s="106">
        <v>0</v>
      </c>
      <c r="O38" s="106">
        <v>0</v>
      </c>
      <c r="P38" s="106">
        <v>0.70747000000000004</v>
      </c>
      <c r="Q38" s="106">
        <v>1.63245</v>
      </c>
      <c r="R38" s="106">
        <v>0</v>
      </c>
      <c r="S38" s="106">
        <v>0</v>
      </c>
      <c r="T38" s="106">
        <v>0</v>
      </c>
      <c r="U38" s="106">
        <f>N38+O38+P38+Q38+R38+S38+T38</f>
        <v>2.3399200000000002</v>
      </c>
      <c r="V38" s="308">
        <v>27.45</v>
      </c>
      <c r="W38" s="303"/>
    </row>
    <row r="39" spans="1:23" ht="48.75" customHeight="1" x14ac:dyDescent="0.25">
      <c r="A39" s="780"/>
      <c r="B39" s="60" t="s">
        <v>336</v>
      </c>
      <c r="C39" s="118" t="s">
        <v>688</v>
      </c>
      <c r="D39" s="119">
        <v>2020</v>
      </c>
      <c r="E39" s="119">
        <v>2022</v>
      </c>
      <c r="F39" s="106">
        <v>67.540999999999997</v>
      </c>
      <c r="G39" s="106">
        <v>67.540999999999997</v>
      </c>
      <c r="H39" s="106">
        <v>67.540999999999997</v>
      </c>
      <c r="I39" s="106">
        <v>0</v>
      </c>
      <c r="J39" s="106" t="s">
        <v>296</v>
      </c>
      <c r="K39" s="106" t="s">
        <v>296</v>
      </c>
      <c r="L39" s="106" t="s">
        <v>296</v>
      </c>
      <c r="M39" s="106">
        <f t="shared" si="6"/>
        <v>40.159199999999998</v>
      </c>
      <c r="N39" s="106">
        <v>0</v>
      </c>
      <c r="O39" s="106">
        <v>0</v>
      </c>
      <c r="P39" s="106">
        <v>6.7500000000000004E-2</v>
      </c>
      <c r="Q39" s="106">
        <v>27.314299999999999</v>
      </c>
      <c r="R39" s="106">
        <v>0</v>
      </c>
      <c r="S39" s="106">
        <v>0</v>
      </c>
      <c r="T39" s="106">
        <v>0</v>
      </c>
      <c r="U39" s="106">
        <f>N39+O39+P39+Q39+R39+S39+T39</f>
        <v>27.381799999999998</v>
      </c>
      <c r="V39" s="308">
        <v>0</v>
      </c>
      <c r="W39" s="303"/>
    </row>
    <row r="40" spans="1:23" ht="36.75" customHeight="1" x14ac:dyDescent="0.25">
      <c r="A40" s="781"/>
      <c r="B40" s="60" t="s">
        <v>820</v>
      </c>
      <c r="C40" s="118" t="s">
        <v>691</v>
      </c>
      <c r="D40" s="119">
        <v>2020</v>
      </c>
      <c r="E40" s="119">
        <v>2022</v>
      </c>
      <c r="F40" s="106">
        <v>10.005000000000001</v>
      </c>
      <c r="G40" s="106">
        <v>10.005000000000001</v>
      </c>
      <c r="H40" s="106">
        <v>10.005000000000001</v>
      </c>
      <c r="I40" s="106">
        <v>0</v>
      </c>
      <c r="J40" s="106" t="s">
        <v>296</v>
      </c>
      <c r="K40" s="106" t="s">
        <v>296</v>
      </c>
      <c r="L40" s="106" t="s">
        <v>296</v>
      </c>
      <c r="M40" s="106">
        <f t="shared" si="6"/>
        <v>6.5844000000000014</v>
      </c>
      <c r="N40" s="106">
        <v>0</v>
      </c>
      <c r="O40" s="106">
        <v>0</v>
      </c>
      <c r="P40" s="106">
        <v>2.2053400000000001</v>
      </c>
      <c r="Q40" s="106">
        <v>1.21526</v>
      </c>
      <c r="R40" s="106">
        <v>0</v>
      </c>
      <c r="S40" s="106">
        <v>0</v>
      </c>
      <c r="T40" s="106">
        <v>0</v>
      </c>
      <c r="U40" s="106">
        <f>N40+O40+P40+Q40+R40+S40+T40</f>
        <v>3.4206000000000003</v>
      </c>
      <c r="V40" s="308">
        <v>0</v>
      </c>
      <c r="W40" s="303"/>
    </row>
    <row r="41" spans="1:23" ht="16.5" customHeight="1" x14ac:dyDescent="0.25">
      <c r="A41" s="774" t="s">
        <v>641</v>
      </c>
      <c r="B41" s="775"/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6"/>
      <c r="V41" s="323">
        <v>0</v>
      </c>
      <c r="W41" s="313"/>
    </row>
    <row r="42" spans="1:23" ht="18" customHeight="1" x14ac:dyDescent="0.25">
      <c r="A42" s="760" t="s">
        <v>642</v>
      </c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61"/>
      <c r="N42" s="761"/>
      <c r="O42" s="761"/>
      <c r="P42" s="761"/>
      <c r="Q42" s="761"/>
      <c r="R42" s="761"/>
      <c r="S42" s="761"/>
      <c r="T42" s="761"/>
      <c r="U42" s="762"/>
      <c r="V42" s="308"/>
      <c r="W42" s="303"/>
    </row>
    <row r="43" spans="1:23" ht="18" customHeight="1" x14ac:dyDescent="0.25">
      <c r="A43" s="123"/>
      <c r="B43" s="777" t="s">
        <v>28</v>
      </c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324">
        <v>0</v>
      </c>
      <c r="W43" s="316"/>
    </row>
    <row r="44" spans="1:23" ht="18" customHeight="1" x14ac:dyDescent="0.25">
      <c r="A44" s="123"/>
      <c r="B44" s="777" t="s">
        <v>29</v>
      </c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N44" s="778"/>
      <c r="O44" s="778"/>
      <c r="P44" s="778"/>
      <c r="Q44" s="778"/>
      <c r="R44" s="778"/>
      <c r="S44" s="778"/>
      <c r="T44" s="778"/>
      <c r="U44" s="778"/>
      <c r="V44" s="324">
        <v>0</v>
      </c>
      <c r="W44" s="316"/>
    </row>
    <row r="45" spans="1:23" ht="16.5" customHeight="1" x14ac:dyDescent="0.25">
      <c r="A45" s="774" t="s">
        <v>626</v>
      </c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6"/>
      <c r="V45" s="323">
        <v>0</v>
      </c>
      <c r="W45" s="313"/>
    </row>
    <row r="46" spans="1:23" ht="35.25" customHeight="1" x14ac:dyDescent="0.25">
      <c r="A46" s="779"/>
      <c r="B46" s="60" t="s">
        <v>421</v>
      </c>
      <c r="C46" s="118" t="s">
        <v>696</v>
      </c>
      <c r="D46" s="119">
        <v>2020</v>
      </c>
      <c r="E46" s="119">
        <v>2020</v>
      </c>
      <c r="F46" s="106">
        <v>84.153999999999996</v>
      </c>
      <c r="G46" s="106">
        <v>84.153999999999996</v>
      </c>
      <c r="H46" s="106">
        <v>5.6859999999999999</v>
      </c>
      <c r="I46" s="106">
        <v>78.466999999999999</v>
      </c>
      <c r="J46" s="106" t="s">
        <v>296</v>
      </c>
      <c r="K46" s="106" t="s">
        <v>296</v>
      </c>
      <c r="L46" s="106" t="s">
        <v>296</v>
      </c>
      <c r="M46" s="106">
        <f t="shared" ref="M46:M52" si="7">F46-N46-O46-P46-Q46</f>
        <v>3.30499999999887E-2</v>
      </c>
      <c r="N46" s="106">
        <v>0</v>
      </c>
      <c r="O46" s="106">
        <v>5.3708400000000003</v>
      </c>
      <c r="P46" s="106">
        <v>0.19353999999999999</v>
      </c>
      <c r="Q46" s="106">
        <v>78.556570000000008</v>
      </c>
      <c r="R46" s="106">
        <v>0</v>
      </c>
      <c r="S46" s="106">
        <v>0</v>
      </c>
      <c r="T46" s="106">
        <v>0</v>
      </c>
      <c r="U46" s="106">
        <f>N46+O46+P46+Q46+R46+S46+T46</f>
        <v>84.120950000000008</v>
      </c>
      <c r="V46" s="308">
        <v>0</v>
      </c>
      <c r="W46" s="303"/>
    </row>
    <row r="47" spans="1:23" ht="66.75" customHeight="1" x14ac:dyDescent="0.25">
      <c r="A47" s="780"/>
      <c r="B47" s="60" t="s">
        <v>422</v>
      </c>
      <c r="C47" s="118" t="s">
        <v>702</v>
      </c>
      <c r="D47" s="119">
        <v>2019</v>
      </c>
      <c r="E47" s="119">
        <v>2019</v>
      </c>
      <c r="F47" s="106">
        <v>3.75</v>
      </c>
      <c r="G47" s="106">
        <v>3.75</v>
      </c>
      <c r="H47" s="106">
        <v>3.75</v>
      </c>
      <c r="I47" s="106">
        <v>0</v>
      </c>
      <c r="J47" s="106" t="s">
        <v>296</v>
      </c>
      <c r="K47" s="106" t="s">
        <v>296</v>
      </c>
      <c r="L47" s="106" t="s">
        <v>296</v>
      </c>
      <c r="M47" s="106">
        <f t="shared" si="7"/>
        <v>2.1109999999999998</v>
      </c>
      <c r="N47" s="106">
        <v>1.639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f t="shared" ref="U47:U52" si="8">N47+O47+P47+Q47+R47+S47+T47</f>
        <v>1.639</v>
      </c>
      <c r="V47" s="308">
        <v>0</v>
      </c>
      <c r="W47" s="303"/>
    </row>
    <row r="48" spans="1:23" ht="66.75" customHeight="1" x14ac:dyDescent="0.25">
      <c r="A48" s="780"/>
      <c r="B48" s="60" t="s">
        <v>821</v>
      </c>
      <c r="C48" s="118" t="s">
        <v>706</v>
      </c>
      <c r="D48" s="119">
        <v>2019</v>
      </c>
      <c r="E48" s="119">
        <v>2019</v>
      </c>
      <c r="F48" s="106">
        <v>3.75</v>
      </c>
      <c r="G48" s="106">
        <v>3.75</v>
      </c>
      <c r="H48" s="106">
        <v>3.75</v>
      </c>
      <c r="I48" s="106">
        <v>0</v>
      </c>
      <c r="J48" s="106" t="s">
        <v>296</v>
      </c>
      <c r="K48" s="106" t="s">
        <v>296</v>
      </c>
      <c r="L48" s="106" t="s">
        <v>296</v>
      </c>
      <c r="M48" s="106">
        <f t="shared" si="7"/>
        <v>1.1199780000000001</v>
      </c>
      <c r="N48" s="106">
        <v>2.6300219999999999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f t="shared" si="8"/>
        <v>2.6300219999999999</v>
      </c>
      <c r="V48" s="308">
        <v>0</v>
      </c>
      <c r="W48" s="303"/>
    </row>
    <row r="49" spans="1:23" ht="42.75" customHeight="1" x14ac:dyDescent="0.25">
      <c r="A49" s="780"/>
      <c r="B49" s="60" t="s">
        <v>822</v>
      </c>
      <c r="C49" s="118" t="s">
        <v>711</v>
      </c>
      <c r="D49" s="119">
        <v>2018</v>
      </c>
      <c r="E49" s="119">
        <v>2023</v>
      </c>
      <c r="F49" s="106">
        <v>22.631</v>
      </c>
      <c r="G49" s="106">
        <v>22.631</v>
      </c>
      <c r="H49" s="106">
        <v>1.3420000000000001</v>
      </c>
      <c r="I49" s="106">
        <v>21.288</v>
      </c>
      <c r="J49" s="106" t="s">
        <v>296</v>
      </c>
      <c r="K49" s="106" t="s">
        <v>296</v>
      </c>
      <c r="L49" s="106" t="s">
        <v>296</v>
      </c>
      <c r="M49" s="106">
        <f t="shared" si="7"/>
        <v>22.631</v>
      </c>
      <c r="N49" s="106">
        <v>0</v>
      </c>
      <c r="O49" s="106">
        <v>0</v>
      </c>
      <c r="P49" s="106">
        <v>0</v>
      </c>
      <c r="Q49" s="106">
        <v>0</v>
      </c>
      <c r="R49" s="106">
        <v>21.288360000000001</v>
      </c>
      <c r="S49" s="106">
        <v>0</v>
      </c>
      <c r="T49" s="106">
        <v>0</v>
      </c>
      <c r="U49" s="106">
        <f t="shared" si="8"/>
        <v>21.288360000000001</v>
      </c>
      <c r="V49" s="308">
        <v>0</v>
      </c>
      <c r="W49" s="303"/>
    </row>
    <row r="50" spans="1:23" ht="50.25" customHeight="1" x14ac:dyDescent="0.25">
      <c r="A50" s="781"/>
      <c r="B50" s="60" t="s">
        <v>823</v>
      </c>
      <c r="C50" s="118" t="s">
        <v>715</v>
      </c>
      <c r="D50" s="119">
        <v>2022</v>
      </c>
      <c r="E50" s="119">
        <v>2022</v>
      </c>
      <c r="F50" s="106">
        <v>2.8780000000000001</v>
      </c>
      <c r="G50" s="106">
        <v>2.8780000000000001</v>
      </c>
      <c r="H50" s="106">
        <v>0</v>
      </c>
      <c r="I50" s="106">
        <v>2.8780000000000001</v>
      </c>
      <c r="J50" s="106" t="s">
        <v>296</v>
      </c>
      <c r="K50" s="106" t="s">
        <v>296</v>
      </c>
      <c r="L50" s="106" t="s">
        <v>296</v>
      </c>
      <c r="M50" s="106">
        <f t="shared" si="7"/>
        <v>-1.500000000000945E-4</v>
      </c>
      <c r="N50" s="106">
        <v>0</v>
      </c>
      <c r="O50" s="106">
        <v>0</v>
      </c>
      <c r="P50" s="106">
        <v>0</v>
      </c>
      <c r="Q50" s="106">
        <v>2.8781500000000002</v>
      </c>
      <c r="R50" s="106">
        <v>0</v>
      </c>
      <c r="S50" s="106">
        <v>0</v>
      </c>
      <c r="T50" s="106">
        <v>0</v>
      </c>
      <c r="U50" s="106">
        <f t="shared" si="8"/>
        <v>2.8781500000000002</v>
      </c>
      <c r="V50" s="308">
        <v>398</v>
      </c>
      <c r="W50" s="303"/>
    </row>
    <row r="51" spans="1:23" ht="16.5" customHeight="1" x14ac:dyDescent="0.25">
      <c r="A51" s="774" t="s">
        <v>641</v>
      </c>
      <c r="B51" s="775"/>
      <c r="C51" s="775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6"/>
      <c r="V51" s="323"/>
      <c r="W51" s="313"/>
    </row>
    <row r="52" spans="1:23" ht="43.5" customHeight="1" x14ac:dyDescent="0.25">
      <c r="A52" s="47"/>
      <c r="B52" s="60" t="s">
        <v>824</v>
      </c>
      <c r="C52" s="118" t="s">
        <v>720</v>
      </c>
      <c r="D52" s="119">
        <v>2023</v>
      </c>
      <c r="E52" s="119">
        <v>2025</v>
      </c>
      <c r="F52" s="106">
        <v>3.738</v>
      </c>
      <c r="G52" s="106">
        <v>3.738</v>
      </c>
      <c r="H52" s="106">
        <v>3.738</v>
      </c>
      <c r="I52" s="106">
        <v>0</v>
      </c>
      <c r="J52" s="106" t="s">
        <v>296</v>
      </c>
      <c r="K52" s="106" t="s">
        <v>296</v>
      </c>
      <c r="L52" s="106" t="s">
        <v>296</v>
      </c>
      <c r="M52" s="106">
        <f t="shared" si="7"/>
        <v>3.738</v>
      </c>
      <c r="N52" s="125">
        <v>0</v>
      </c>
      <c r="O52" s="125">
        <v>0</v>
      </c>
      <c r="P52" s="125">
        <v>0</v>
      </c>
      <c r="Q52" s="125">
        <v>0</v>
      </c>
      <c r="R52" s="125">
        <v>7.3750000000000009E-4</v>
      </c>
      <c r="S52" s="125">
        <v>7.3750000000000009E-4</v>
      </c>
      <c r="T52" s="125">
        <v>7.3750000000000009E-4</v>
      </c>
      <c r="U52" s="125">
        <f t="shared" si="8"/>
        <v>2.2125000000000001E-3</v>
      </c>
      <c r="V52" s="125">
        <v>0</v>
      </c>
      <c r="W52" s="302"/>
    </row>
    <row r="53" spans="1:23" ht="18" customHeight="1" x14ac:dyDescent="0.25">
      <c r="A53" s="123"/>
      <c r="B53" s="777" t="s">
        <v>30</v>
      </c>
      <c r="C53" s="778"/>
      <c r="D53" s="778"/>
      <c r="E53" s="778"/>
      <c r="F53" s="778"/>
      <c r="G53" s="778"/>
      <c r="H53" s="778"/>
      <c r="I53" s="778"/>
      <c r="J53" s="778"/>
      <c r="K53" s="778"/>
      <c r="L53" s="778"/>
      <c r="M53" s="778"/>
      <c r="N53" s="778"/>
      <c r="O53" s="778"/>
      <c r="P53" s="778"/>
      <c r="Q53" s="778"/>
      <c r="R53" s="778"/>
      <c r="S53" s="778"/>
      <c r="T53" s="778"/>
      <c r="U53" s="778"/>
      <c r="V53" s="324"/>
      <c r="W53" s="316"/>
    </row>
    <row r="54" spans="1:23" ht="16.5" customHeight="1" x14ac:dyDescent="0.25">
      <c r="A54" s="774" t="s">
        <v>626</v>
      </c>
      <c r="B54" s="775"/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6"/>
      <c r="V54" s="323">
        <v>0</v>
      </c>
      <c r="W54" s="313"/>
    </row>
    <row r="55" spans="1:23" ht="46.5" customHeight="1" x14ac:dyDescent="0.25">
      <c r="A55" s="779"/>
      <c r="B55" s="59" t="s">
        <v>423</v>
      </c>
      <c r="C55" s="118" t="s">
        <v>725</v>
      </c>
      <c r="D55" s="119">
        <v>2019</v>
      </c>
      <c r="E55" s="119">
        <v>2021</v>
      </c>
      <c r="F55" s="106">
        <v>6.6959999999999997</v>
      </c>
      <c r="G55" s="106">
        <v>6.6959999999999997</v>
      </c>
      <c r="H55" s="106">
        <v>2.081</v>
      </c>
      <c r="I55" s="106">
        <v>4.6139999999999999</v>
      </c>
      <c r="J55" s="106" t="s">
        <v>296</v>
      </c>
      <c r="K55" s="106" t="s">
        <v>296</v>
      </c>
      <c r="L55" s="106" t="s">
        <v>296</v>
      </c>
      <c r="M55" s="106">
        <f t="shared" ref="M55:M60" si="9">F55-N55-O55-P55-Q55</f>
        <v>-7.8999999999940229E-4</v>
      </c>
      <c r="N55" s="106">
        <v>0</v>
      </c>
      <c r="O55" s="106">
        <v>2.0819299999999998</v>
      </c>
      <c r="P55" s="106">
        <v>4.6148599999999993</v>
      </c>
      <c r="Q55" s="106">
        <v>0</v>
      </c>
      <c r="R55" s="106">
        <v>0</v>
      </c>
      <c r="S55" s="106">
        <v>0</v>
      </c>
      <c r="T55" s="106">
        <v>0</v>
      </c>
      <c r="U55" s="106">
        <f t="shared" ref="U55:U60" si="10">N55+O55+P55+Q55+R55+S55+T55</f>
        <v>6.6967899999999991</v>
      </c>
      <c r="V55" s="308">
        <v>434</v>
      </c>
      <c r="W55" s="303"/>
    </row>
    <row r="56" spans="1:23" ht="39.75" customHeight="1" x14ac:dyDescent="0.25">
      <c r="A56" s="780"/>
      <c r="B56" s="59" t="s">
        <v>424</v>
      </c>
      <c r="C56" s="118" t="s">
        <v>729</v>
      </c>
      <c r="D56" s="119">
        <v>2022</v>
      </c>
      <c r="E56" s="119">
        <v>2023</v>
      </c>
      <c r="F56" s="106">
        <v>0.81299999999999994</v>
      </c>
      <c r="G56" s="106">
        <v>0.81299999999999994</v>
      </c>
      <c r="H56" s="106">
        <v>2.7E-2</v>
      </c>
      <c r="I56" s="106">
        <v>0.81</v>
      </c>
      <c r="J56" s="106" t="s">
        <v>296</v>
      </c>
      <c r="K56" s="106" t="s">
        <v>296</v>
      </c>
      <c r="L56" s="106" t="s">
        <v>296</v>
      </c>
      <c r="M56" s="106">
        <f t="shared" si="9"/>
        <v>0.81029799999999996</v>
      </c>
      <c r="N56" s="106">
        <v>0</v>
      </c>
      <c r="O56" s="106">
        <v>0</v>
      </c>
      <c r="P56" s="106">
        <v>0</v>
      </c>
      <c r="Q56" s="106">
        <v>2.702E-3</v>
      </c>
      <c r="R56" s="106">
        <v>0.81074999999999997</v>
      </c>
      <c r="S56" s="106">
        <v>0</v>
      </c>
      <c r="T56" s="106">
        <v>0</v>
      </c>
      <c r="U56" s="106">
        <f t="shared" si="10"/>
        <v>0.81345199999999995</v>
      </c>
      <c r="V56" s="308">
        <v>0</v>
      </c>
      <c r="W56" s="303"/>
    </row>
    <row r="57" spans="1:23" ht="31.5" customHeight="1" x14ac:dyDescent="0.25">
      <c r="A57" s="780"/>
      <c r="B57" s="59" t="s">
        <v>829</v>
      </c>
      <c r="C57" s="118" t="s">
        <v>732</v>
      </c>
      <c r="D57" s="119">
        <v>2023</v>
      </c>
      <c r="E57" s="119">
        <v>2023</v>
      </c>
      <c r="F57" s="106">
        <v>2.899</v>
      </c>
      <c r="G57" s="106">
        <v>2.899</v>
      </c>
      <c r="H57" s="106">
        <v>2.899</v>
      </c>
      <c r="I57" s="106">
        <v>0</v>
      </c>
      <c r="J57" s="106" t="s">
        <v>296</v>
      </c>
      <c r="K57" s="106" t="s">
        <v>296</v>
      </c>
      <c r="L57" s="106" t="s">
        <v>296</v>
      </c>
      <c r="M57" s="106">
        <f t="shared" si="9"/>
        <v>2.899</v>
      </c>
      <c r="N57" s="106">
        <v>0</v>
      </c>
      <c r="O57" s="106">
        <v>0</v>
      </c>
      <c r="P57" s="106">
        <v>0</v>
      </c>
      <c r="Q57" s="106">
        <v>0</v>
      </c>
      <c r="R57" s="106">
        <v>2.8993000000000002</v>
      </c>
      <c r="S57" s="106">
        <v>0</v>
      </c>
      <c r="T57" s="106">
        <v>0</v>
      </c>
      <c r="U57" s="106">
        <f t="shared" si="10"/>
        <v>2.8993000000000002</v>
      </c>
      <c r="V57" s="308">
        <v>0</v>
      </c>
      <c r="W57" s="303"/>
    </row>
    <row r="58" spans="1:23" ht="66" customHeight="1" x14ac:dyDescent="0.25">
      <c r="A58" s="780"/>
      <c r="B58" s="59" t="s">
        <v>830</v>
      </c>
      <c r="C58" s="118" t="s">
        <v>736</v>
      </c>
      <c r="D58" s="119">
        <v>2023</v>
      </c>
      <c r="E58" s="119">
        <v>2023</v>
      </c>
      <c r="F58" s="106">
        <v>7.5</v>
      </c>
      <c r="G58" s="106">
        <v>7.5</v>
      </c>
      <c r="H58" s="106">
        <v>7.5</v>
      </c>
      <c r="I58" s="106">
        <v>0</v>
      </c>
      <c r="J58" s="106" t="s">
        <v>296</v>
      </c>
      <c r="K58" s="106" t="s">
        <v>296</v>
      </c>
      <c r="L58" s="106" t="s">
        <v>296</v>
      </c>
      <c r="M58" s="106">
        <f t="shared" si="9"/>
        <v>7.5</v>
      </c>
      <c r="N58" s="106">
        <v>0</v>
      </c>
      <c r="O58" s="106">
        <v>0</v>
      </c>
      <c r="P58" s="106">
        <v>0</v>
      </c>
      <c r="Q58" s="106">
        <v>0</v>
      </c>
      <c r="R58" s="106">
        <v>7.5</v>
      </c>
      <c r="S58" s="106">
        <v>0</v>
      </c>
      <c r="T58" s="106">
        <v>0</v>
      </c>
      <c r="U58" s="106">
        <f t="shared" si="10"/>
        <v>7.5</v>
      </c>
      <c r="V58" s="308">
        <v>0</v>
      </c>
      <c r="W58" s="303"/>
    </row>
    <row r="59" spans="1:23" ht="50.25" customHeight="1" x14ac:dyDescent="0.25">
      <c r="A59" s="780"/>
      <c r="B59" s="59" t="s">
        <v>831</v>
      </c>
      <c r="C59" s="118" t="s">
        <v>740</v>
      </c>
      <c r="D59" s="119">
        <v>2023</v>
      </c>
      <c r="E59" s="119">
        <v>2023</v>
      </c>
      <c r="F59" s="106">
        <v>6.4340000000000002</v>
      </c>
      <c r="G59" s="106">
        <v>6.4340000000000002</v>
      </c>
      <c r="H59" s="106">
        <v>6.4340000000000002</v>
      </c>
      <c r="I59" s="106">
        <v>0</v>
      </c>
      <c r="J59" s="106" t="s">
        <v>296</v>
      </c>
      <c r="K59" s="106" t="s">
        <v>296</v>
      </c>
      <c r="L59" s="106" t="s">
        <v>296</v>
      </c>
      <c r="M59" s="106">
        <f t="shared" si="9"/>
        <v>6.4340000000000002</v>
      </c>
      <c r="N59" s="106">
        <v>0</v>
      </c>
      <c r="O59" s="106">
        <v>0</v>
      </c>
      <c r="P59" s="106">
        <v>0</v>
      </c>
      <c r="Q59" s="106">
        <v>0</v>
      </c>
      <c r="R59" s="106">
        <v>6.4341859999999995</v>
      </c>
      <c r="S59" s="106">
        <v>0</v>
      </c>
      <c r="T59" s="106">
        <v>0</v>
      </c>
      <c r="U59" s="106">
        <f t="shared" si="10"/>
        <v>6.4341859999999995</v>
      </c>
      <c r="V59" s="308">
        <v>0</v>
      </c>
      <c r="W59" s="303"/>
    </row>
    <row r="60" spans="1:23" ht="54" customHeight="1" x14ac:dyDescent="0.25">
      <c r="A60" s="781"/>
      <c r="B60" s="59" t="s">
        <v>832</v>
      </c>
      <c r="C60" s="118" t="s">
        <v>744</v>
      </c>
      <c r="D60" s="119">
        <v>2023</v>
      </c>
      <c r="E60" s="119">
        <v>2023</v>
      </c>
      <c r="F60" s="106">
        <v>6.375</v>
      </c>
      <c r="G60" s="106">
        <v>6.375</v>
      </c>
      <c r="H60" s="106">
        <v>6.375</v>
      </c>
      <c r="I60" s="106">
        <v>0</v>
      </c>
      <c r="J60" s="106" t="s">
        <v>296</v>
      </c>
      <c r="K60" s="106" t="s">
        <v>296</v>
      </c>
      <c r="L60" s="106" t="s">
        <v>296</v>
      </c>
      <c r="M60" s="106">
        <f t="shared" si="9"/>
        <v>6.375</v>
      </c>
      <c r="N60" s="106">
        <v>0</v>
      </c>
      <c r="O60" s="106">
        <v>0</v>
      </c>
      <c r="P60" s="106">
        <v>0</v>
      </c>
      <c r="Q60" s="106">
        <v>0</v>
      </c>
      <c r="R60" s="106">
        <v>6.3753209999999996</v>
      </c>
      <c r="S60" s="106">
        <v>0</v>
      </c>
      <c r="T60" s="106">
        <v>0</v>
      </c>
      <c r="U60" s="106">
        <f t="shared" si="10"/>
        <v>6.3753209999999996</v>
      </c>
      <c r="V60" s="308">
        <v>0</v>
      </c>
      <c r="W60" s="303"/>
    </row>
    <row r="61" spans="1:23" ht="16.5" customHeight="1" x14ac:dyDescent="0.25">
      <c r="A61" s="774" t="s">
        <v>641</v>
      </c>
      <c r="B61" s="775"/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6"/>
      <c r="V61" s="323"/>
      <c r="W61" s="313"/>
    </row>
    <row r="62" spans="1:23" ht="18" customHeight="1" x14ac:dyDescent="0.25">
      <c r="A62" s="760" t="s">
        <v>642</v>
      </c>
      <c r="B62" s="761"/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1"/>
      <c r="P62" s="761"/>
      <c r="Q62" s="761"/>
      <c r="R62" s="761"/>
      <c r="S62" s="761"/>
      <c r="T62" s="761"/>
      <c r="U62" s="762"/>
      <c r="V62" s="308"/>
      <c r="W62" s="303"/>
    </row>
    <row r="63" spans="1:23" ht="18" customHeight="1" x14ac:dyDescent="0.25">
      <c r="A63" s="123"/>
      <c r="B63" s="777" t="s">
        <v>31</v>
      </c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324"/>
      <c r="W63" s="316"/>
    </row>
    <row r="64" spans="1:23" ht="18" customHeight="1" x14ac:dyDescent="0.25">
      <c r="A64" s="123"/>
      <c r="B64" s="777" t="s">
        <v>33</v>
      </c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324"/>
      <c r="W64" s="316"/>
    </row>
    <row r="65" spans="1:23" ht="16.5" customHeight="1" x14ac:dyDescent="0.25">
      <c r="A65" s="774" t="s">
        <v>626</v>
      </c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6"/>
      <c r="V65" s="323"/>
      <c r="W65" s="313"/>
    </row>
    <row r="66" spans="1:23" ht="33.75" customHeight="1" x14ac:dyDescent="0.25">
      <c r="A66" s="779"/>
      <c r="B66" s="59" t="s">
        <v>425</v>
      </c>
      <c r="C66" s="118" t="s">
        <v>203</v>
      </c>
      <c r="D66" s="126">
        <v>2023</v>
      </c>
      <c r="E66" s="126">
        <v>2023</v>
      </c>
      <c r="F66" s="106">
        <v>4.9589999999999996</v>
      </c>
      <c r="G66" s="106">
        <v>4.9589999999999996</v>
      </c>
      <c r="H66" s="106">
        <v>4.9589999999999996</v>
      </c>
      <c r="I66" s="106">
        <v>0</v>
      </c>
      <c r="J66" s="106" t="s">
        <v>296</v>
      </c>
      <c r="K66" s="106" t="s">
        <v>296</v>
      </c>
      <c r="L66" s="106" t="s">
        <v>296</v>
      </c>
      <c r="M66" s="106">
        <f t="shared" ref="M66:M70" si="11">F66-N66-O66-P66-Q66</f>
        <v>4.9589999999999996</v>
      </c>
      <c r="N66" s="106">
        <v>0</v>
      </c>
      <c r="O66" s="106">
        <v>0</v>
      </c>
      <c r="P66" s="106">
        <v>0</v>
      </c>
      <c r="Q66" s="106">
        <v>0</v>
      </c>
      <c r="R66" s="106">
        <v>4.9589999999999996</v>
      </c>
      <c r="S66" s="106">
        <v>0</v>
      </c>
      <c r="T66" s="106">
        <v>0</v>
      </c>
      <c r="U66" s="106">
        <f t="shared" ref="U66:U70" si="12">N66+O66+P66+Q66+R66+S66+T66</f>
        <v>4.9589999999999996</v>
      </c>
      <c r="V66" s="308">
        <v>0</v>
      </c>
      <c r="W66" s="303"/>
    </row>
    <row r="67" spans="1:23" ht="32.25" customHeight="1" x14ac:dyDescent="0.25">
      <c r="A67" s="780"/>
      <c r="B67" s="59" t="s">
        <v>426</v>
      </c>
      <c r="C67" s="118" t="s">
        <v>755</v>
      </c>
      <c r="D67" s="126">
        <v>2022</v>
      </c>
      <c r="E67" s="126">
        <v>2023</v>
      </c>
      <c r="F67" s="106">
        <v>6.8620000000000001</v>
      </c>
      <c r="G67" s="106">
        <v>6.8620000000000001</v>
      </c>
      <c r="H67" s="106">
        <v>2.4</v>
      </c>
      <c r="I67" s="106">
        <v>4.4619999999999997</v>
      </c>
      <c r="J67" s="106" t="s">
        <v>296</v>
      </c>
      <c r="K67" s="106" t="s">
        <v>296</v>
      </c>
      <c r="L67" s="106" t="s">
        <v>296</v>
      </c>
      <c r="M67" s="106">
        <f t="shared" si="11"/>
        <v>4.4615600000000004</v>
      </c>
      <c r="N67" s="106">
        <v>0</v>
      </c>
      <c r="O67" s="106">
        <v>0</v>
      </c>
      <c r="P67" s="106">
        <v>0</v>
      </c>
      <c r="Q67" s="106">
        <v>2.4004400000000001</v>
      </c>
      <c r="R67" s="106">
        <v>4.4622999999999999</v>
      </c>
      <c r="S67" s="106">
        <v>0</v>
      </c>
      <c r="T67" s="106">
        <v>0</v>
      </c>
      <c r="U67" s="106">
        <f t="shared" si="12"/>
        <v>6.8627400000000005</v>
      </c>
      <c r="V67" s="308">
        <v>0</v>
      </c>
      <c r="W67" s="303"/>
    </row>
    <row r="68" spans="1:23" ht="33.75" customHeight="1" x14ac:dyDescent="0.25">
      <c r="A68" s="781"/>
      <c r="B68" s="59" t="s">
        <v>757</v>
      </c>
      <c r="C68" s="118" t="s">
        <v>758</v>
      </c>
      <c r="D68" s="126">
        <v>2022</v>
      </c>
      <c r="E68" s="126">
        <v>2023</v>
      </c>
      <c r="F68" s="106">
        <v>13.855</v>
      </c>
      <c r="G68" s="106">
        <v>13.855</v>
      </c>
      <c r="H68" s="106">
        <v>2.8039999999999998</v>
      </c>
      <c r="I68" s="106">
        <v>11.051</v>
      </c>
      <c r="J68" s="106" t="s">
        <v>296</v>
      </c>
      <c r="K68" s="106" t="s">
        <v>296</v>
      </c>
      <c r="L68" s="106" t="s">
        <v>296</v>
      </c>
      <c r="M68" s="106">
        <f t="shared" si="11"/>
        <v>11.050730000000001</v>
      </c>
      <c r="N68" s="106">
        <v>0</v>
      </c>
      <c r="O68" s="106">
        <v>0</v>
      </c>
      <c r="P68" s="106">
        <v>0</v>
      </c>
      <c r="Q68" s="106">
        <v>2.8042699999999998</v>
      </c>
      <c r="R68" s="106">
        <v>11.05137</v>
      </c>
      <c r="S68" s="106">
        <v>0</v>
      </c>
      <c r="T68" s="106">
        <v>0</v>
      </c>
      <c r="U68" s="106">
        <f t="shared" si="12"/>
        <v>13.855640000000001</v>
      </c>
      <c r="V68" s="308">
        <v>0</v>
      </c>
      <c r="W68" s="303"/>
    </row>
    <row r="69" spans="1:23" ht="16.5" customHeight="1" x14ac:dyDescent="0.25">
      <c r="A69" s="774" t="s">
        <v>641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6"/>
      <c r="V69" s="323"/>
      <c r="W69" s="313"/>
    </row>
    <row r="70" spans="1:23" ht="33.75" customHeight="1" x14ac:dyDescent="0.25">
      <c r="A70" s="47"/>
      <c r="B70" s="59" t="s">
        <v>833</v>
      </c>
      <c r="C70" s="118" t="s">
        <v>761</v>
      </c>
      <c r="D70" s="126">
        <v>2023</v>
      </c>
      <c r="E70" s="126">
        <v>2025</v>
      </c>
      <c r="F70" s="106">
        <v>15.35</v>
      </c>
      <c r="G70" s="106">
        <v>15.35</v>
      </c>
      <c r="H70" s="106">
        <v>15.35</v>
      </c>
      <c r="I70" s="106">
        <v>0</v>
      </c>
      <c r="J70" s="106" t="s">
        <v>296</v>
      </c>
      <c r="K70" s="106" t="s">
        <v>296</v>
      </c>
      <c r="L70" s="106" t="s">
        <v>296</v>
      </c>
      <c r="M70" s="106">
        <f t="shared" si="11"/>
        <v>15.35</v>
      </c>
      <c r="N70" s="106">
        <v>0</v>
      </c>
      <c r="O70" s="106">
        <v>0</v>
      </c>
      <c r="P70" s="106">
        <v>0</v>
      </c>
      <c r="Q70" s="106">
        <v>0</v>
      </c>
      <c r="R70" s="106">
        <v>7.3750000000000009E-4</v>
      </c>
      <c r="S70" s="106">
        <v>7.3750000000000009E-4</v>
      </c>
      <c r="T70" s="106">
        <v>7.3750000000000009E-4</v>
      </c>
      <c r="U70" s="106">
        <f t="shared" si="12"/>
        <v>2.2125000000000001E-3</v>
      </c>
      <c r="V70" s="308">
        <v>0</v>
      </c>
      <c r="W70" s="303"/>
    </row>
    <row r="71" spans="1:23" ht="18" customHeight="1" x14ac:dyDescent="0.25">
      <c r="A71" s="123"/>
      <c r="B71" s="777" t="s">
        <v>32</v>
      </c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324"/>
      <c r="W71" s="316"/>
    </row>
    <row r="72" spans="1:23" ht="16.5" customHeight="1" x14ac:dyDescent="0.25">
      <c r="A72" s="774" t="s">
        <v>626</v>
      </c>
      <c r="B72" s="775"/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6"/>
      <c r="V72" s="323"/>
      <c r="W72" s="313"/>
    </row>
    <row r="73" spans="1:23" ht="31.5" customHeight="1" x14ac:dyDescent="0.25">
      <c r="A73" s="779"/>
      <c r="B73" s="59" t="s">
        <v>427</v>
      </c>
      <c r="C73" s="118" t="s">
        <v>764</v>
      </c>
      <c r="D73" s="119">
        <v>2019</v>
      </c>
      <c r="E73" s="119">
        <v>2019</v>
      </c>
      <c r="F73" s="106">
        <v>5.6109999999999998</v>
      </c>
      <c r="G73" s="106">
        <v>5.6109999999999998</v>
      </c>
      <c r="H73" s="106">
        <v>5.6109999999999998</v>
      </c>
      <c r="I73" s="106">
        <v>0</v>
      </c>
      <c r="J73" s="106" t="s">
        <v>296</v>
      </c>
      <c r="K73" s="106" t="s">
        <v>296</v>
      </c>
      <c r="L73" s="106" t="s">
        <v>296</v>
      </c>
      <c r="M73" s="106">
        <f>F73-N73-O73-P73-Q73</f>
        <v>-6.4889999999706571E-5</v>
      </c>
      <c r="N73" s="106">
        <v>0</v>
      </c>
      <c r="O73" s="106">
        <v>5.0374399999999993</v>
      </c>
      <c r="P73" s="106">
        <v>0.15759489000000029</v>
      </c>
      <c r="Q73" s="106">
        <v>0.41602999999999996</v>
      </c>
      <c r="R73" s="106">
        <v>0</v>
      </c>
      <c r="S73" s="106">
        <v>0</v>
      </c>
      <c r="T73" s="106">
        <v>0</v>
      </c>
      <c r="U73" s="106">
        <f t="shared" ref="U73:U83" si="13">N73+O73+P73+Q73+R73+S73+T73</f>
        <v>5.6110648899999997</v>
      </c>
      <c r="V73" s="125">
        <v>0</v>
      </c>
      <c r="W73" s="302"/>
    </row>
    <row r="74" spans="1:23" ht="47.25" customHeight="1" x14ac:dyDescent="0.25">
      <c r="A74" s="780"/>
      <c r="B74" s="59" t="s">
        <v>428</v>
      </c>
      <c r="C74" s="118" t="s">
        <v>767</v>
      </c>
      <c r="D74" s="119">
        <v>2020</v>
      </c>
      <c r="E74" s="119">
        <v>2023</v>
      </c>
      <c r="F74" s="106">
        <v>140.749</v>
      </c>
      <c r="G74" s="106">
        <v>140.749</v>
      </c>
      <c r="H74" s="106">
        <v>2.4009999999999998</v>
      </c>
      <c r="I74" s="106">
        <v>138.34800000000001</v>
      </c>
      <c r="J74" s="106" t="s">
        <v>296</v>
      </c>
      <c r="K74" s="106" t="s">
        <v>296</v>
      </c>
      <c r="L74" s="106" t="s">
        <v>296</v>
      </c>
      <c r="M74" s="106">
        <f t="shared" ref="M74:M83" si="14">F74-N74-O74-P74-Q74</f>
        <v>37.296649999999993</v>
      </c>
      <c r="N74" s="106">
        <v>1.82511</v>
      </c>
      <c r="O74" s="106">
        <v>57.476200000000006</v>
      </c>
      <c r="P74" s="106">
        <v>30.284520000000001</v>
      </c>
      <c r="Q74" s="106">
        <v>13.866520000000001</v>
      </c>
      <c r="R74" s="106">
        <v>3.33968</v>
      </c>
      <c r="S74" s="106">
        <v>8</v>
      </c>
      <c r="T74" s="106">
        <v>8</v>
      </c>
      <c r="U74" s="106">
        <f t="shared" si="13"/>
        <v>122.79203000000003</v>
      </c>
      <c r="V74" s="308">
        <v>0</v>
      </c>
      <c r="W74" s="303"/>
    </row>
    <row r="75" spans="1:23" ht="52.5" customHeight="1" x14ac:dyDescent="0.25">
      <c r="A75" s="780"/>
      <c r="B75" s="59" t="s">
        <v>834</v>
      </c>
      <c r="C75" s="118" t="s">
        <v>769</v>
      </c>
      <c r="D75" s="119">
        <v>2019</v>
      </c>
      <c r="E75" s="119">
        <v>2020</v>
      </c>
      <c r="F75" s="106">
        <v>27.018999999999998</v>
      </c>
      <c r="G75" s="106">
        <v>27.018999999999998</v>
      </c>
      <c r="H75" s="106">
        <v>0</v>
      </c>
      <c r="I75" s="106">
        <v>27.018999999999998</v>
      </c>
      <c r="J75" s="106" t="s">
        <v>296</v>
      </c>
      <c r="K75" s="106" t="s">
        <v>296</v>
      </c>
      <c r="L75" s="106" t="s">
        <v>296</v>
      </c>
      <c r="M75" s="106">
        <f t="shared" si="14"/>
        <v>-3.8000000000337764E-4</v>
      </c>
      <c r="N75" s="106">
        <v>27.019380000000002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f t="shared" si="13"/>
        <v>27.019380000000002</v>
      </c>
      <c r="V75" s="308">
        <v>0</v>
      </c>
      <c r="W75" s="303" t="s">
        <v>989</v>
      </c>
    </row>
    <row r="76" spans="1:23" ht="53.25" customHeight="1" x14ac:dyDescent="0.25">
      <c r="A76" s="780"/>
      <c r="B76" s="60" t="s">
        <v>835</v>
      </c>
      <c r="C76" s="118" t="s">
        <v>774</v>
      </c>
      <c r="D76" s="126">
        <v>2020</v>
      </c>
      <c r="E76" s="126">
        <v>2023</v>
      </c>
      <c r="F76" s="127">
        <v>36.412999999999997</v>
      </c>
      <c r="G76" s="127">
        <v>36.412999999999997</v>
      </c>
      <c r="H76" s="106">
        <v>2.52</v>
      </c>
      <c r="I76" s="106">
        <v>33.892000000000003</v>
      </c>
      <c r="J76" s="106" t="s">
        <v>296</v>
      </c>
      <c r="K76" s="106" t="s">
        <v>296</v>
      </c>
      <c r="L76" s="106" t="s">
        <v>296</v>
      </c>
      <c r="M76" s="106">
        <f t="shared" si="14"/>
        <v>33.892289999999996</v>
      </c>
      <c r="N76" s="106">
        <v>0</v>
      </c>
      <c r="O76" s="106">
        <v>0</v>
      </c>
      <c r="P76" s="106">
        <v>2.5207100000000002</v>
      </c>
      <c r="Q76" s="106">
        <v>0</v>
      </c>
      <c r="R76" s="106">
        <v>0</v>
      </c>
      <c r="S76" s="106">
        <v>0</v>
      </c>
      <c r="T76" s="106">
        <v>0</v>
      </c>
      <c r="U76" s="106">
        <f t="shared" si="13"/>
        <v>2.5207100000000002</v>
      </c>
      <c r="V76" s="308">
        <v>0</v>
      </c>
      <c r="W76" s="303" t="s">
        <v>985</v>
      </c>
    </row>
    <row r="77" spans="1:23" ht="32.25" customHeight="1" x14ac:dyDescent="0.25">
      <c r="A77" s="780"/>
      <c r="B77" s="59" t="s">
        <v>836</v>
      </c>
      <c r="C77" s="118" t="s">
        <v>778</v>
      </c>
      <c r="D77" s="119">
        <v>2021</v>
      </c>
      <c r="E77" s="119">
        <v>2021</v>
      </c>
      <c r="F77" s="106">
        <v>6.4619999999999997</v>
      </c>
      <c r="G77" s="106">
        <v>6.4619999999999997</v>
      </c>
      <c r="H77" s="106">
        <v>6.4619999999999997</v>
      </c>
      <c r="I77" s="106">
        <v>0</v>
      </c>
      <c r="J77" s="106" t="s">
        <v>296</v>
      </c>
      <c r="K77" s="106" t="s">
        <v>296</v>
      </c>
      <c r="L77" s="106" t="s">
        <v>296</v>
      </c>
      <c r="M77" s="106">
        <f t="shared" si="14"/>
        <v>-9.7000000000058151E-4</v>
      </c>
      <c r="N77" s="106">
        <v>0</v>
      </c>
      <c r="O77" s="106">
        <v>0</v>
      </c>
      <c r="P77" s="106">
        <v>6.4629700000000003</v>
      </c>
      <c r="Q77" s="106">
        <v>0</v>
      </c>
      <c r="R77" s="106">
        <v>0</v>
      </c>
      <c r="S77" s="106">
        <v>0</v>
      </c>
      <c r="T77" s="106">
        <v>0</v>
      </c>
      <c r="U77" s="106">
        <f t="shared" si="13"/>
        <v>6.4629700000000003</v>
      </c>
      <c r="V77" s="308">
        <v>0</v>
      </c>
      <c r="W77" s="303"/>
    </row>
    <row r="78" spans="1:23" ht="50.25" customHeight="1" x14ac:dyDescent="0.25">
      <c r="A78" s="780"/>
      <c r="B78" s="59" t="s">
        <v>837</v>
      </c>
      <c r="C78" s="118" t="s">
        <v>782</v>
      </c>
      <c r="D78" s="119">
        <v>2019</v>
      </c>
      <c r="E78" s="119">
        <v>2023</v>
      </c>
      <c r="F78" s="106">
        <v>47.296999999999997</v>
      </c>
      <c r="G78" s="106">
        <v>47.296999999999997</v>
      </c>
      <c r="H78" s="106">
        <v>7.077</v>
      </c>
      <c r="I78" s="106">
        <v>40.219000000000001</v>
      </c>
      <c r="J78" s="106" t="s">
        <v>296</v>
      </c>
      <c r="K78" s="106" t="s">
        <v>296</v>
      </c>
      <c r="L78" s="106" t="s">
        <v>296</v>
      </c>
      <c r="M78" s="106">
        <f t="shared" si="14"/>
        <v>-8.3899999999914598E-4</v>
      </c>
      <c r="N78" s="106">
        <v>3.3479000000000002E-2</v>
      </c>
      <c r="O78" s="106">
        <v>7.0444399999999998</v>
      </c>
      <c r="P78" s="106">
        <v>0</v>
      </c>
      <c r="Q78" s="106">
        <v>40.219919999999995</v>
      </c>
      <c r="R78" s="106">
        <v>0</v>
      </c>
      <c r="S78" s="106">
        <v>0</v>
      </c>
      <c r="T78" s="106">
        <v>0</v>
      </c>
      <c r="U78" s="106">
        <f t="shared" si="13"/>
        <v>47.297838999999996</v>
      </c>
      <c r="V78" s="308">
        <v>169.93</v>
      </c>
      <c r="W78" s="303"/>
    </row>
    <row r="79" spans="1:23" ht="50.25" customHeight="1" x14ac:dyDescent="0.25">
      <c r="A79" s="780"/>
      <c r="B79" s="59" t="s">
        <v>838</v>
      </c>
      <c r="C79" s="118" t="s">
        <v>786</v>
      </c>
      <c r="D79" s="119">
        <v>2019</v>
      </c>
      <c r="E79" s="119">
        <v>2023</v>
      </c>
      <c r="F79" s="106">
        <v>47.436999999999998</v>
      </c>
      <c r="G79" s="106">
        <v>47.436999999999998</v>
      </c>
      <c r="H79" s="106">
        <v>2.867</v>
      </c>
      <c r="I79" s="106">
        <v>44.57</v>
      </c>
      <c r="J79" s="106" t="s">
        <v>296</v>
      </c>
      <c r="K79" s="106" t="s">
        <v>296</v>
      </c>
      <c r="L79" s="106" t="s">
        <v>296</v>
      </c>
      <c r="M79" s="106">
        <f t="shared" si="14"/>
        <v>28.532880000000002</v>
      </c>
      <c r="N79" s="106">
        <v>2.7614399999999999</v>
      </c>
      <c r="O79" s="106">
        <v>9.6296700000000008</v>
      </c>
      <c r="P79" s="106">
        <v>2.6059899999999998</v>
      </c>
      <c r="Q79" s="106">
        <v>3.9070200000000002</v>
      </c>
      <c r="R79" s="106">
        <v>28.533639999999998</v>
      </c>
      <c r="S79" s="106">
        <v>0</v>
      </c>
      <c r="T79" s="106">
        <v>0</v>
      </c>
      <c r="U79" s="106">
        <f t="shared" si="13"/>
        <v>47.437759999999997</v>
      </c>
      <c r="V79" s="308">
        <v>0</v>
      </c>
      <c r="W79" s="303"/>
    </row>
    <row r="80" spans="1:23" ht="48.75" customHeight="1" x14ac:dyDescent="0.25">
      <c r="A80" s="780"/>
      <c r="B80" s="59" t="s">
        <v>839</v>
      </c>
      <c r="C80" s="118" t="s">
        <v>790</v>
      </c>
      <c r="D80" s="119">
        <v>2019</v>
      </c>
      <c r="E80" s="119">
        <v>2020</v>
      </c>
      <c r="F80" s="106">
        <v>2.7559999999999998</v>
      </c>
      <c r="G80" s="106">
        <v>2.7559999999999998</v>
      </c>
      <c r="H80" s="106">
        <v>0.29718</v>
      </c>
      <c r="I80" s="106">
        <v>2.4590000000000001</v>
      </c>
      <c r="J80" s="106" t="s">
        <v>296</v>
      </c>
      <c r="K80" s="106" t="s">
        <v>296</v>
      </c>
      <c r="L80" s="106" t="s">
        <v>296</v>
      </c>
      <c r="M80" s="106">
        <f t="shared" si="14"/>
        <v>0.81896999999999998</v>
      </c>
      <c r="N80" s="106">
        <v>0.29718</v>
      </c>
      <c r="O80" s="106">
        <v>1.6398499999999998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f t="shared" si="13"/>
        <v>1.9370299999999998</v>
      </c>
      <c r="V80" s="308">
        <v>0</v>
      </c>
      <c r="W80" s="303"/>
    </row>
    <row r="81" spans="1:23" ht="34.5" customHeight="1" x14ac:dyDescent="0.25">
      <c r="A81" s="780"/>
      <c r="B81" s="60" t="s">
        <v>840</v>
      </c>
      <c r="C81" s="118" t="s">
        <v>792</v>
      </c>
      <c r="D81" s="126">
        <v>2021</v>
      </c>
      <c r="E81" s="126">
        <v>2021</v>
      </c>
      <c r="F81" s="127">
        <v>12.298999999999999</v>
      </c>
      <c r="G81" s="127">
        <v>12.298999999999999</v>
      </c>
      <c r="H81" s="106">
        <v>12.298999999999999</v>
      </c>
      <c r="I81" s="106">
        <v>0</v>
      </c>
      <c r="J81" s="106" t="s">
        <v>296</v>
      </c>
      <c r="K81" s="106" t="s">
        <v>296</v>
      </c>
      <c r="L81" s="106" t="s">
        <v>296</v>
      </c>
      <c r="M81" s="106">
        <f t="shared" si="14"/>
        <v>9.5143400000000007</v>
      </c>
      <c r="N81" s="106">
        <v>0</v>
      </c>
      <c r="O81" s="106">
        <v>0</v>
      </c>
      <c r="P81" s="106">
        <v>2.7846599999999997</v>
      </c>
      <c r="Q81" s="106">
        <v>0</v>
      </c>
      <c r="R81" s="106">
        <v>0</v>
      </c>
      <c r="S81" s="106">
        <v>0</v>
      </c>
      <c r="T81" s="106">
        <v>0</v>
      </c>
      <c r="U81" s="106">
        <f t="shared" si="13"/>
        <v>2.7846599999999997</v>
      </c>
      <c r="V81" s="308">
        <v>0</v>
      </c>
      <c r="W81" s="303"/>
    </row>
    <row r="82" spans="1:23" ht="33.75" customHeight="1" x14ac:dyDescent="0.25">
      <c r="A82" s="780"/>
      <c r="B82" s="59" t="s">
        <v>794</v>
      </c>
      <c r="C82" s="118" t="s">
        <v>795</v>
      </c>
      <c r="D82" s="119">
        <v>2023</v>
      </c>
      <c r="E82" s="119">
        <v>2023</v>
      </c>
      <c r="F82" s="106">
        <v>6.7750000000000004</v>
      </c>
      <c r="G82" s="106">
        <v>6.7750000000000004</v>
      </c>
      <c r="H82" s="106">
        <v>6.7750000000000004</v>
      </c>
      <c r="I82" s="106">
        <v>0</v>
      </c>
      <c r="J82" s="106" t="s">
        <v>296</v>
      </c>
      <c r="K82" s="106" t="s">
        <v>296</v>
      </c>
      <c r="L82" s="106" t="s">
        <v>296</v>
      </c>
      <c r="M82" s="106">
        <f t="shared" si="14"/>
        <v>6.7750000000000004</v>
      </c>
      <c r="N82" s="106">
        <v>0</v>
      </c>
      <c r="O82" s="106">
        <v>0</v>
      </c>
      <c r="P82" s="106">
        <v>0</v>
      </c>
      <c r="Q82" s="106">
        <v>0</v>
      </c>
      <c r="R82" s="106">
        <v>6.7750672499999993</v>
      </c>
      <c r="S82" s="106">
        <v>0</v>
      </c>
      <c r="T82" s="106">
        <v>0</v>
      </c>
      <c r="U82" s="106">
        <f t="shared" si="13"/>
        <v>6.7750672499999993</v>
      </c>
      <c r="V82" s="308">
        <v>0</v>
      </c>
      <c r="W82" s="303"/>
    </row>
    <row r="83" spans="1:23" ht="52.5" customHeight="1" x14ac:dyDescent="0.25">
      <c r="A83" s="781"/>
      <c r="B83" s="59" t="s">
        <v>798</v>
      </c>
      <c r="C83" s="118" t="s">
        <v>799</v>
      </c>
      <c r="D83" s="119">
        <v>2020</v>
      </c>
      <c r="E83" s="119">
        <v>2022</v>
      </c>
      <c r="F83" s="106">
        <v>263.85000000000002</v>
      </c>
      <c r="G83" s="106">
        <v>263.85000000000002</v>
      </c>
      <c r="H83" s="106">
        <v>0.30399999999999999</v>
      </c>
      <c r="I83" s="106">
        <v>224.68700000000001</v>
      </c>
      <c r="J83" s="106" t="s">
        <v>296</v>
      </c>
      <c r="K83" s="106" t="s">
        <v>296</v>
      </c>
      <c r="L83" s="106" t="s">
        <v>296</v>
      </c>
      <c r="M83" s="106">
        <f t="shared" si="14"/>
        <v>263.54581000000002</v>
      </c>
      <c r="N83" s="106">
        <v>0</v>
      </c>
      <c r="O83" s="106">
        <v>0</v>
      </c>
      <c r="P83" s="106">
        <v>0.30079</v>
      </c>
      <c r="Q83" s="106">
        <v>3.3999999999999998E-3</v>
      </c>
      <c r="R83" s="106">
        <v>0</v>
      </c>
      <c r="S83" s="106">
        <v>0</v>
      </c>
      <c r="T83" s="106">
        <v>0</v>
      </c>
      <c r="U83" s="106">
        <f t="shared" si="13"/>
        <v>0.30419000000000002</v>
      </c>
      <c r="V83" s="308">
        <v>114314.39</v>
      </c>
      <c r="W83" s="303" t="s">
        <v>986</v>
      </c>
    </row>
    <row r="84" spans="1:23" ht="16.5" customHeight="1" x14ac:dyDescent="0.25">
      <c r="A84" s="774" t="s">
        <v>641</v>
      </c>
      <c r="B84" s="775"/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6"/>
      <c r="V84" s="323"/>
      <c r="W84" s="313"/>
    </row>
    <row r="85" spans="1:23" ht="18" customHeight="1" x14ac:dyDescent="0.25">
      <c r="A85" s="760" t="s">
        <v>642</v>
      </c>
      <c r="B85" s="761"/>
      <c r="C85" s="761"/>
      <c r="D85" s="761"/>
      <c r="E85" s="761"/>
      <c r="F85" s="761"/>
      <c r="G85" s="761"/>
      <c r="H85" s="761"/>
      <c r="I85" s="761"/>
      <c r="J85" s="761"/>
      <c r="K85" s="761"/>
      <c r="L85" s="761"/>
      <c r="M85" s="761"/>
      <c r="N85" s="761"/>
      <c r="O85" s="761"/>
      <c r="P85" s="761"/>
      <c r="Q85" s="761"/>
      <c r="R85" s="761"/>
      <c r="S85" s="761"/>
      <c r="T85" s="761"/>
      <c r="U85" s="762"/>
      <c r="V85" s="308"/>
      <c r="W85" s="303"/>
    </row>
    <row r="86" spans="1:23" ht="18" customHeight="1" x14ac:dyDescent="0.25">
      <c r="A86" s="123"/>
      <c r="B86" s="777" t="s">
        <v>34</v>
      </c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324"/>
      <c r="W86" s="316"/>
    </row>
    <row r="87" spans="1:23" ht="16.5" customHeight="1" x14ac:dyDescent="0.25">
      <c r="A87" s="774" t="s">
        <v>626</v>
      </c>
      <c r="B87" s="775"/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6"/>
      <c r="V87" s="323"/>
      <c r="W87" s="313"/>
    </row>
    <row r="88" spans="1:23" ht="18" customHeight="1" x14ac:dyDescent="0.25">
      <c r="A88" s="760" t="s">
        <v>642</v>
      </c>
      <c r="B88" s="761"/>
      <c r="C88" s="761"/>
      <c r="D88" s="761"/>
      <c r="E88" s="761"/>
      <c r="F88" s="761"/>
      <c r="G88" s="761"/>
      <c r="H88" s="761"/>
      <c r="I88" s="761"/>
      <c r="J88" s="761"/>
      <c r="K88" s="761"/>
      <c r="L88" s="761"/>
      <c r="M88" s="761"/>
      <c r="N88" s="761"/>
      <c r="O88" s="761"/>
      <c r="P88" s="761"/>
      <c r="Q88" s="761"/>
      <c r="R88" s="761"/>
      <c r="S88" s="761"/>
      <c r="T88" s="761"/>
      <c r="U88" s="762"/>
      <c r="V88" s="308"/>
      <c r="W88" s="303"/>
    </row>
    <row r="89" spans="1:23" ht="16.5" customHeight="1" x14ac:dyDescent="0.25">
      <c r="A89" s="774" t="s">
        <v>641</v>
      </c>
      <c r="B89" s="775"/>
      <c r="C89" s="775"/>
      <c r="D89" s="775"/>
      <c r="E89" s="775"/>
      <c r="F89" s="775"/>
      <c r="G89" s="775"/>
      <c r="H89" s="775"/>
      <c r="I89" s="775"/>
      <c r="J89" s="775"/>
      <c r="K89" s="775"/>
      <c r="L89" s="775"/>
      <c r="M89" s="775"/>
      <c r="N89" s="775"/>
      <c r="O89" s="775"/>
      <c r="P89" s="775"/>
      <c r="Q89" s="775"/>
      <c r="R89" s="775"/>
      <c r="S89" s="775"/>
      <c r="T89" s="775"/>
      <c r="U89" s="776"/>
      <c r="V89" s="323"/>
      <c r="W89" s="313"/>
    </row>
    <row r="90" spans="1:23" ht="18" customHeight="1" x14ac:dyDescent="0.25">
      <c r="A90" s="760" t="s">
        <v>642</v>
      </c>
      <c r="B90" s="761"/>
      <c r="C90" s="761"/>
      <c r="D90" s="761"/>
      <c r="E90" s="761"/>
      <c r="F90" s="761"/>
      <c r="G90" s="761"/>
      <c r="H90" s="761"/>
      <c r="I90" s="761"/>
      <c r="J90" s="761"/>
      <c r="K90" s="761"/>
      <c r="L90" s="761"/>
      <c r="M90" s="761"/>
      <c r="N90" s="761"/>
      <c r="O90" s="761"/>
      <c r="P90" s="761"/>
      <c r="Q90" s="761"/>
      <c r="R90" s="761"/>
      <c r="S90" s="761"/>
      <c r="T90" s="761"/>
      <c r="U90" s="762"/>
      <c r="V90" s="308"/>
      <c r="W90" s="303"/>
    </row>
    <row r="91" spans="1:23" ht="18" customHeight="1" x14ac:dyDescent="0.25">
      <c r="A91" s="123"/>
      <c r="B91" s="777" t="s">
        <v>35</v>
      </c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324"/>
      <c r="W91" s="316"/>
    </row>
    <row r="92" spans="1:23" ht="18" customHeight="1" x14ac:dyDescent="0.25">
      <c r="A92" s="123"/>
      <c r="B92" s="777" t="s">
        <v>36</v>
      </c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324"/>
      <c r="W92" s="316"/>
    </row>
    <row r="93" spans="1:23" ht="16.5" customHeight="1" x14ac:dyDescent="0.25">
      <c r="A93" s="774" t="s">
        <v>626</v>
      </c>
      <c r="B93" s="775"/>
      <c r="C93" s="775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6"/>
      <c r="V93" s="323"/>
      <c r="W93" s="313"/>
    </row>
    <row r="94" spans="1:23" ht="18" customHeight="1" x14ac:dyDescent="0.25">
      <c r="A94" s="760" t="s">
        <v>642</v>
      </c>
      <c r="B94" s="761"/>
      <c r="C94" s="761"/>
      <c r="D94" s="761"/>
      <c r="E94" s="761"/>
      <c r="F94" s="761"/>
      <c r="G94" s="761"/>
      <c r="H94" s="761"/>
      <c r="I94" s="761"/>
      <c r="J94" s="761"/>
      <c r="K94" s="761"/>
      <c r="L94" s="761"/>
      <c r="M94" s="761"/>
      <c r="N94" s="761"/>
      <c r="O94" s="761"/>
      <c r="P94" s="761"/>
      <c r="Q94" s="761"/>
      <c r="R94" s="761"/>
      <c r="S94" s="761"/>
      <c r="T94" s="761"/>
      <c r="U94" s="762"/>
      <c r="V94" s="308"/>
      <c r="W94" s="303"/>
    </row>
    <row r="95" spans="1:23" ht="16.5" customHeight="1" x14ac:dyDescent="0.25">
      <c r="A95" s="774" t="s">
        <v>641</v>
      </c>
      <c r="B95" s="775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6"/>
      <c r="V95" s="323"/>
      <c r="W95" s="313"/>
    </row>
    <row r="96" spans="1:23" ht="18" customHeight="1" x14ac:dyDescent="0.25">
      <c r="A96" s="760" t="s">
        <v>642</v>
      </c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61"/>
      <c r="N96" s="761"/>
      <c r="O96" s="761"/>
      <c r="P96" s="761"/>
      <c r="Q96" s="761"/>
      <c r="R96" s="761"/>
      <c r="S96" s="761"/>
      <c r="T96" s="761"/>
      <c r="U96" s="762"/>
      <c r="V96" s="308"/>
      <c r="W96" s="303"/>
    </row>
    <row r="97" spans="1:23" ht="18" customHeight="1" x14ac:dyDescent="0.25">
      <c r="A97" s="123"/>
      <c r="B97" s="777" t="s">
        <v>37</v>
      </c>
      <c r="C97" s="778"/>
      <c r="D97" s="778"/>
      <c r="E97" s="778"/>
      <c r="F97" s="778"/>
      <c r="G97" s="778"/>
      <c r="H97" s="778"/>
      <c r="I97" s="778"/>
      <c r="J97" s="778"/>
      <c r="K97" s="778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324"/>
      <c r="W97" s="316"/>
    </row>
    <row r="98" spans="1:23" ht="16.5" customHeight="1" x14ac:dyDescent="0.25">
      <c r="A98" s="774" t="s">
        <v>626</v>
      </c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6"/>
      <c r="V98" s="323"/>
      <c r="W98" s="313"/>
    </row>
    <row r="99" spans="1:23" ht="38.25" customHeight="1" x14ac:dyDescent="0.25">
      <c r="A99" s="47"/>
      <c r="B99" s="60" t="s">
        <v>429</v>
      </c>
      <c r="C99" s="118" t="s">
        <v>807</v>
      </c>
      <c r="D99" s="44">
        <v>2022</v>
      </c>
      <c r="E99" s="44">
        <v>2023</v>
      </c>
      <c r="F99" s="127">
        <v>1.2809999999999999</v>
      </c>
      <c r="G99" s="127">
        <v>1.2809999999999999</v>
      </c>
      <c r="H99" s="106">
        <v>0.377</v>
      </c>
      <c r="I99" s="106">
        <v>0.90300000000000002</v>
      </c>
      <c r="J99" s="106" t="s">
        <v>296</v>
      </c>
      <c r="K99" s="106" t="s">
        <v>296</v>
      </c>
      <c r="L99" s="106" t="s">
        <v>296</v>
      </c>
      <c r="M99" s="106">
        <f t="shared" ref="M99" si="15">F99-N99-O99-P99-Q99</f>
        <v>0.90308299999999997</v>
      </c>
      <c r="N99" s="106">
        <v>0</v>
      </c>
      <c r="O99" s="106">
        <v>0</v>
      </c>
      <c r="P99" s="106">
        <v>0</v>
      </c>
      <c r="Q99" s="106">
        <v>0.37791699999999995</v>
      </c>
      <c r="R99" s="106">
        <v>0.90333600000000003</v>
      </c>
      <c r="S99" s="106">
        <v>0</v>
      </c>
      <c r="T99" s="106">
        <v>0</v>
      </c>
      <c r="U99" s="106">
        <f t="shared" ref="U99" si="16">N99+O99+P99+Q99+R99+S99+T99</f>
        <v>1.281253</v>
      </c>
      <c r="V99" s="308">
        <v>0</v>
      </c>
      <c r="W99" s="303"/>
    </row>
    <row r="100" spans="1:23" ht="16.5" customHeight="1" x14ac:dyDescent="0.25">
      <c r="A100" s="774" t="s">
        <v>641</v>
      </c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6"/>
      <c r="V100" s="323"/>
      <c r="W100" s="313"/>
    </row>
    <row r="101" spans="1:23" ht="18" customHeight="1" x14ac:dyDescent="0.25">
      <c r="A101" s="760" t="s">
        <v>642</v>
      </c>
      <c r="B101" s="761"/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61"/>
      <c r="N101" s="761"/>
      <c r="O101" s="761"/>
      <c r="P101" s="761"/>
      <c r="Q101" s="761"/>
      <c r="R101" s="761"/>
      <c r="S101" s="761"/>
      <c r="T101" s="761"/>
      <c r="U101" s="762"/>
      <c r="V101" s="308"/>
      <c r="W101" s="303"/>
    </row>
    <row r="102" spans="1:23" s="314" customFormat="1" ht="19.5" customHeight="1" x14ac:dyDescent="0.25">
      <c r="A102" s="777" t="s">
        <v>38</v>
      </c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82"/>
      <c r="V102" s="322"/>
      <c r="W102" s="315"/>
    </row>
    <row r="103" spans="1:23" ht="16.5" customHeight="1" x14ac:dyDescent="0.25">
      <c r="A103" s="774" t="s">
        <v>626</v>
      </c>
      <c r="B103" s="775"/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6"/>
      <c r="V103" s="323"/>
      <c r="W103" s="313"/>
    </row>
    <row r="104" spans="1:23" ht="18" customHeight="1" x14ac:dyDescent="0.25">
      <c r="A104" s="760" t="s">
        <v>642</v>
      </c>
      <c r="B104" s="761"/>
      <c r="C104" s="761"/>
      <c r="D104" s="761"/>
      <c r="E104" s="761"/>
      <c r="F104" s="761"/>
      <c r="G104" s="761"/>
      <c r="H104" s="761"/>
      <c r="I104" s="761"/>
      <c r="J104" s="761"/>
      <c r="K104" s="761"/>
      <c r="L104" s="761"/>
      <c r="M104" s="761"/>
      <c r="N104" s="761"/>
      <c r="O104" s="761"/>
      <c r="P104" s="761"/>
      <c r="Q104" s="761"/>
      <c r="R104" s="761"/>
      <c r="S104" s="761"/>
      <c r="T104" s="761"/>
      <c r="U104" s="762"/>
      <c r="V104" s="308"/>
      <c r="W104" s="303"/>
    </row>
    <row r="105" spans="1:23" ht="16.5" customHeight="1" x14ac:dyDescent="0.25">
      <c r="A105" s="774" t="s">
        <v>641</v>
      </c>
      <c r="B105" s="775"/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6"/>
      <c r="V105" s="323"/>
      <c r="W105" s="313"/>
    </row>
    <row r="106" spans="1:23" ht="18" customHeight="1" x14ac:dyDescent="0.25">
      <c r="A106" s="760" t="s">
        <v>642</v>
      </c>
      <c r="B106" s="761"/>
      <c r="C106" s="761"/>
      <c r="D106" s="761"/>
      <c r="E106" s="761"/>
      <c r="F106" s="761"/>
      <c r="G106" s="761"/>
      <c r="H106" s="761"/>
      <c r="I106" s="761"/>
      <c r="J106" s="761"/>
      <c r="K106" s="761"/>
      <c r="L106" s="761"/>
      <c r="M106" s="761"/>
      <c r="N106" s="761"/>
      <c r="O106" s="761"/>
      <c r="P106" s="761"/>
      <c r="Q106" s="761"/>
      <c r="R106" s="761"/>
      <c r="S106" s="761"/>
      <c r="T106" s="761"/>
      <c r="U106" s="762"/>
      <c r="V106" s="308"/>
      <c r="W106" s="303"/>
    </row>
    <row r="107" spans="1:23" x14ac:dyDescent="0.25">
      <c r="B107" s="35"/>
      <c r="C107" s="132"/>
      <c r="D107" s="128"/>
      <c r="E107" s="128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130"/>
      <c r="S107" s="130"/>
      <c r="T107" s="130"/>
      <c r="U107" s="129"/>
    </row>
    <row r="108" spans="1:23" x14ac:dyDescent="0.25">
      <c r="B108" s="334" t="s">
        <v>1007</v>
      </c>
      <c r="C108" s="132"/>
      <c r="D108" s="128"/>
      <c r="E108" s="335" t="s">
        <v>911</v>
      </c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30"/>
      <c r="R108" s="130"/>
      <c r="S108" s="130"/>
      <c r="T108" s="130"/>
      <c r="U108" s="129"/>
    </row>
    <row r="109" spans="1:23" x14ac:dyDescent="0.25">
      <c r="B109" s="334"/>
      <c r="C109" s="132"/>
      <c r="D109" s="128"/>
      <c r="E109" s="12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30"/>
      <c r="R109" s="130"/>
      <c r="S109" s="130"/>
      <c r="T109" s="130"/>
      <c r="U109" s="129"/>
    </row>
    <row r="110" spans="1:23" x14ac:dyDescent="0.25">
      <c r="B110" s="334"/>
      <c r="C110" s="132"/>
      <c r="D110" s="128"/>
      <c r="E110" s="128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30"/>
      <c r="R110" s="130"/>
      <c r="S110" s="130"/>
      <c r="T110" s="130"/>
      <c r="U110" s="129"/>
    </row>
    <row r="111" spans="1:23" x14ac:dyDescent="0.25">
      <c r="B111" s="334" t="s">
        <v>914</v>
      </c>
      <c r="C111" s="131"/>
      <c r="D111" s="128"/>
      <c r="E111" s="335" t="s">
        <v>915</v>
      </c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30"/>
      <c r="R111" s="130"/>
      <c r="S111" s="130"/>
      <c r="T111" s="130"/>
      <c r="U111" s="129"/>
    </row>
    <row r="112" spans="1:23" x14ac:dyDescent="0.25">
      <c r="B112" s="334"/>
      <c r="C112" s="131"/>
      <c r="D112" s="128"/>
      <c r="E112" s="128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30"/>
      <c r="R112" s="130"/>
      <c r="S112" s="130"/>
      <c r="T112" s="130"/>
      <c r="U112" s="129"/>
    </row>
    <row r="113" spans="2:21" x14ac:dyDescent="0.25">
      <c r="B113" s="334"/>
      <c r="C113" s="131"/>
      <c r="D113" s="128"/>
      <c r="E113" s="128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30"/>
      <c r="R113" s="130"/>
      <c r="S113" s="130"/>
      <c r="T113" s="130"/>
      <c r="U113" s="129"/>
    </row>
    <row r="114" spans="2:21" x14ac:dyDescent="0.25">
      <c r="B114" s="35"/>
      <c r="C114" s="131"/>
      <c r="D114" s="128"/>
      <c r="E114" s="128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30"/>
      <c r="R114" s="130"/>
      <c r="S114" s="130"/>
      <c r="T114" s="130"/>
      <c r="U114" s="129"/>
    </row>
    <row r="115" spans="2:21" x14ac:dyDescent="0.25">
      <c r="B115" s="35"/>
      <c r="C115" s="131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30"/>
      <c r="R115" s="130"/>
      <c r="S115" s="130"/>
      <c r="T115" s="130"/>
      <c r="U115" s="129"/>
    </row>
    <row r="116" spans="2:21" x14ac:dyDescent="0.25">
      <c r="B116" s="35"/>
      <c r="C116" s="131"/>
      <c r="D116" s="128"/>
      <c r="E116" s="128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30"/>
      <c r="R116" s="130"/>
      <c r="S116" s="130"/>
      <c r="T116" s="130"/>
      <c r="U116" s="129"/>
    </row>
    <row r="117" spans="2:21" x14ac:dyDescent="0.25">
      <c r="B117" s="35"/>
      <c r="C117" s="131"/>
      <c r="D117" s="128"/>
      <c r="E117" s="128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30"/>
      <c r="R117" s="130"/>
      <c r="S117" s="130"/>
      <c r="T117" s="130"/>
      <c r="U117" s="129"/>
    </row>
    <row r="118" spans="2:21" x14ac:dyDescent="0.25">
      <c r="B118" s="35"/>
      <c r="C118" s="131"/>
      <c r="D118" s="128"/>
      <c r="E118" s="128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30"/>
      <c r="R118" s="130"/>
      <c r="S118" s="130"/>
      <c r="T118" s="130"/>
      <c r="U118" s="129"/>
    </row>
    <row r="119" spans="2:21" x14ac:dyDescent="0.25">
      <c r="B119" s="35"/>
      <c r="C119" s="131"/>
      <c r="D119" s="128"/>
      <c r="E119" s="128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30"/>
      <c r="R119" s="130"/>
      <c r="S119" s="130"/>
      <c r="T119" s="130"/>
      <c r="U119" s="129"/>
    </row>
    <row r="120" spans="2:21" x14ac:dyDescent="0.25">
      <c r="B120" s="35"/>
      <c r="C120" s="131"/>
      <c r="D120" s="128"/>
      <c r="E120" s="128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30"/>
      <c r="R120" s="130"/>
      <c r="S120" s="130"/>
      <c r="T120" s="130"/>
      <c r="U120" s="129"/>
    </row>
    <row r="121" spans="2:21" x14ac:dyDescent="0.25">
      <c r="B121" s="35"/>
      <c r="C121" s="131"/>
      <c r="D121" s="128"/>
      <c r="E121" s="128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30"/>
      <c r="R121" s="130"/>
      <c r="S121" s="130"/>
      <c r="T121" s="130"/>
      <c r="U121" s="129"/>
    </row>
    <row r="122" spans="2:21" x14ac:dyDescent="0.25">
      <c r="B122" s="35"/>
      <c r="C122" s="131"/>
      <c r="D122" s="128"/>
      <c r="E122" s="128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30"/>
      <c r="R122" s="130"/>
      <c r="S122" s="130"/>
      <c r="T122" s="130"/>
      <c r="U122" s="129"/>
    </row>
    <row r="123" spans="2:21" ht="15.75" customHeight="1" x14ac:dyDescent="0.25">
      <c r="B123" s="35"/>
      <c r="C123" s="131"/>
      <c r="D123" s="128"/>
      <c r="E123" s="128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30"/>
      <c r="R123" s="130"/>
      <c r="S123" s="130"/>
      <c r="T123" s="130"/>
      <c r="U123" s="129"/>
    </row>
  </sheetData>
  <mergeCells count="72">
    <mergeCell ref="A102:U102"/>
    <mergeCell ref="N9:V9"/>
    <mergeCell ref="A19:U19"/>
    <mergeCell ref="B7:U7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  <mergeCell ref="A13:U13"/>
    <mergeCell ref="A14:U14"/>
    <mergeCell ref="A69:U69"/>
    <mergeCell ref="B71:U71"/>
    <mergeCell ref="A72:U72"/>
    <mergeCell ref="A15:U15"/>
    <mergeCell ref="A37:U37"/>
    <mergeCell ref="A20:U20"/>
    <mergeCell ref="A21:U21"/>
    <mergeCell ref="A22:U22"/>
    <mergeCell ref="A23:A26"/>
    <mergeCell ref="A27:U27"/>
    <mergeCell ref="A28:A29"/>
    <mergeCell ref="B30:U30"/>
    <mergeCell ref="A31:U31"/>
    <mergeCell ref="A32:A33"/>
    <mergeCell ref="A34:U34"/>
    <mergeCell ref="B36:U36"/>
    <mergeCell ref="A61:U61"/>
    <mergeCell ref="A38:A40"/>
    <mergeCell ref="A41:U41"/>
    <mergeCell ref="A42:U42"/>
    <mergeCell ref="B43:U43"/>
    <mergeCell ref="B44:U44"/>
    <mergeCell ref="A45:U45"/>
    <mergeCell ref="A46:A50"/>
    <mergeCell ref="A51:U51"/>
    <mergeCell ref="B53:U53"/>
    <mergeCell ref="A54:U54"/>
    <mergeCell ref="A55:A60"/>
    <mergeCell ref="A62:U62"/>
    <mergeCell ref="B63:U63"/>
    <mergeCell ref="B64:U64"/>
    <mergeCell ref="A65:U65"/>
    <mergeCell ref="A66:A68"/>
    <mergeCell ref="A95:U95"/>
    <mergeCell ref="A96:U96"/>
    <mergeCell ref="B97:U97"/>
    <mergeCell ref="B86:U86"/>
    <mergeCell ref="A73:A83"/>
    <mergeCell ref="A84:U84"/>
    <mergeCell ref="A85:U85"/>
    <mergeCell ref="T8:U8"/>
    <mergeCell ref="A106:U106"/>
    <mergeCell ref="A100:U100"/>
    <mergeCell ref="A101:U101"/>
    <mergeCell ref="A103:U103"/>
    <mergeCell ref="A104:U104"/>
    <mergeCell ref="A105:U105"/>
    <mergeCell ref="A98:U98"/>
    <mergeCell ref="A87:U87"/>
    <mergeCell ref="A88:U88"/>
    <mergeCell ref="A89:U89"/>
    <mergeCell ref="A90:U90"/>
    <mergeCell ref="B91:U91"/>
    <mergeCell ref="B92:U92"/>
    <mergeCell ref="A93:U93"/>
    <mergeCell ref="A94:U94"/>
  </mergeCells>
  <pageMargins left="0.23622047244094491" right="0.23622047244094491" top="0.74803149606299213" bottom="0.74803149606299213" header="0.31496062992125984" footer="0.31496062992125984"/>
  <pageSetup paperSize="9" scale="72" fitToHeight="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H35"/>
  <sheetViews>
    <sheetView view="pageBreakPreview" topLeftCell="A16" zoomScale="60" zoomScaleNormal="110" workbookViewId="0">
      <selection activeCell="D4" sqref="D4"/>
    </sheetView>
  </sheetViews>
  <sheetFormatPr defaultRowHeight="15" x14ac:dyDescent="0.2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.28515625" customWidth="1"/>
    <col min="7" max="7" width="17.42578125" hidden="1" customWidth="1"/>
    <col min="8" max="8" width="18.42578125" style="56" customWidth="1"/>
  </cols>
  <sheetData>
    <row r="1" spans="1:8" s="271" customFormat="1" ht="66" customHeight="1" x14ac:dyDescent="0.25">
      <c r="A1" s="717" t="s">
        <v>545</v>
      </c>
      <c r="B1" s="717"/>
      <c r="C1" s="717"/>
      <c r="D1" s="717"/>
      <c r="E1" s="717"/>
      <c r="F1" s="717"/>
      <c r="G1" s="717"/>
      <c r="H1" s="717"/>
    </row>
    <row r="2" spans="1:8" s="271" customFormat="1" ht="49.5" x14ac:dyDescent="0.25">
      <c r="A2" s="51"/>
      <c r="B2" s="51" t="s">
        <v>13</v>
      </c>
      <c r="C2" s="51"/>
      <c r="D2" s="51" t="s">
        <v>471</v>
      </c>
      <c r="E2" s="270" t="s">
        <v>546</v>
      </c>
      <c r="F2" s="270" t="s">
        <v>547</v>
      </c>
      <c r="G2" s="270" t="s">
        <v>548</v>
      </c>
      <c r="H2" s="270" t="s">
        <v>352</v>
      </c>
    </row>
    <row r="3" spans="1:8" ht="16.5" x14ac:dyDescent="0.25">
      <c r="A3" s="51">
        <v>1</v>
      </c>
      <c r="B3" s="69" t="s">
        <v>549</v>
      </c>
      <c r="C3" s="49"/>
      <c r="D3" s="49"/>
      <c r="E3" s="49"/>
      <c r="F3" s="49"/>
      <c r="G3" s="50"/>
      <c r="H3" s="52"/>
    </row>
    <row r="4" spans="1:8" ht="66" x14ac:dyDescent="0.25">
      <c r="A4" s="53" t="s">
        <v>522</v>
      </c>
      <c r="B4" s="70" t="s">
        <v>550</v>
      </c>
      <c r="C4" s="49" t="s">
        <v>551</v>
      </c>
      <c r="D4" s="49" t="s">
        <v>479</v>
      </c>
      <c r="E4" s="54">
        <v>5.33</v>
      </c>
      <c r="F4" s="54">
        <v>5.32</v>
      </c>
      <c r="G4" s="54">
        <v>5.32</v>
      </c>
      <c r="H4" s="72"/>
    </row>
    <row r="5" spans="1:8" ht="19.5" x14ac:dyDescent="0.25">
      <c r="A5" s="49"/>
      <c r="B5" s="52" t="s">
        <v>552</v>
      </c>
      <c r="C5" s="49" t="s">
        <v>553</v>
      </c>
      <c r="D5" s="49" t="s">
        <v>506</v>
      </c>
      <c r="E5" s="54">
        <v>2649982.4</v>
      </c>
      <c r="F5" s="54">
        <v>2645010.6</v>
      </c>
      <c r="G5" s="54">
        <v>2654113.9</v>
      </c>
      <c r="H5" s="52"/>
    </row>
    <row r="6" spans="1:8" ht="49.5" x14ac:dyDescent="0.25">
      <c r="A6" s="49"/>
      <c r="B6" s="70" t="s">
        <v>554</v>
      </c>
      <c r="C6" s="49" t="s">
        <v>508</v>
      </c>
      <c r="D6" s="49" t="s">
        <v>506</v>
      </c>
      <c r="E6" s="54">
        <v>49718244</v>
      </c>
      <c r="F6" s="54">
        <v>49718244</v>
      </c>
      <c r="G6" s="54">
        <v>49889359</v>
      </c>
      <c r="H6" s="52"/>
    </row>
    <row r="7" spans="1:8" ht="99" x14ac:dyDescent="0.25">
      <c r="A7" s="53" t="s">
        <v>523</v>
      </c>
      <c r="B7" s="70" t="s">
        <v>555</v>
      </c>
      <c r="C7" s="49" t="s">
        <v>556</v>
      </c>
      <c r="D7" s="49" t="s">
        <v>479</v>
      </c>
      <c r="E7" s="54">
        <v>63.25</v>
      </c>
      <c r="F7" s="54">
        <v>63.25</v>
      </c>
      <c r="G7" s="54">
        <v>63.25</v>
      </c>
      <c r="H7" s="52"/>
    </row>
    <row r="8" spans="1:8" ht="49.5" x14ac:dyDescent="0.25">
      <c r="A8" s="49"/>
      <c r="B8" s="70" t="s">
        <v>557</v>
      </c>
      <c r="C8" s="49" t="s">
        <v>558</v>
      </c>
      <c r="D8" s="49" t="s">
        <v>482</v>
      </c>
      <c r="E8" s="54">
        <v>759</v>
      </c>
      <c r="F8" s="54">
        <v>759</v>
      </c>
      <c r="G8" s="54">
        <v>759</v>
      </c>
      <c r="H8" s="52"/>
    </row>
    <row r="9" spans="1:8" ht="19.5" x14ac:dyDescent="0.25">
      <c r="A9" s="49"/>
      <c r="B9" s="70" t="s">
        <v>559</v>
      </c>
      <c r="C9" s="49" t="s">
        <v>484</v>
      </c>
      <c r="D9" s="49" t="s">
        <v>482</v>
      </c>
      <c r="E9" s="54">
        <v>1200</v>
      </c>
      <c r="F9" s="54">
        <v>1200</v>
      </c>
      <c r="G9" s="54">
        <v>1200</v>
      </c>
      <c r="H9" s="52"/>
    </row>
    <row r="10" spans="1:8" ht="33" x14ac:dyDescent="0.25">
      <c r="A10" s="51">
        <v>2</v>
      </c>
      <c r="B10" s="71" t="s">
        <v>560</v>
      </c>
      <c r="C10" s="52"/>
      <c r="D10" s="49"/>
      <c r="E10" s="55"/>
      <c r="F10" s="73"/>
      <c r="G10" s="73"/>
      <c r="H10" s="52"/>
    </row>
    <row r="11" spans="1:8" ht="33" x14ac:dyDescent="0.25">
      <c r="A11" s="53" t="s">
        <v>524</v>
      </c>
      <c r="B11" s="70" t="s">
        <v>561</v>
      </c>
      <c r="C11" s="49" t="s">
        <v>491</v>
      </c>
      <c r="D11" s="49" t="s">
        <v>492</v>
      </c>
      <c r="E11" s="54">
        <v>3.62</v>
      </c>
      <c r="F11" s="54">
        <v>3.64</v>
      </c>
      <c r="G11" s="54">
        <v>3.66</v>
      </c>
      <c r="H11" s="52"/>
    </row>
    <row r="12" spans="1:8" ht="16.5" x14ac:dyDescent="0.25">
      <c r="A12" s="719"/>
      <c r="B12" s="52" t="s">
        <v>562</v>
      </c>
      <c r="C12" s="719" t="s">
        <v>494</v>
      </c>
      <c r="D12" s="719" t="s">
        <v>482</v>
      </c>
      <c r="E12" s="720">
        <v>3291</v>
      </c>
      <c r="F12" s="720">
        <v>3311</v>
      </c>
      <c r="G12" s="720">
        <v>3331</v>
      </c>
      <c r="H12" s="718"/>
    </row>
    <row r="13" spans="1:8" ht="16.5" x14ac:dyDescent="0.25">
      <c r="A13" s="719"/>
      <c r="B13" s="52" t="s">
        <v>563</v>
      </c>
      <c r="C13" s="719"/>
      <c r="D13" s="719"/>
      <c r="E13" s="720"/>
      <c r="F13" s="720"/>
      <c r="G13" s="720"/>
      <c r="H13" s="718"/>
    </row>
    <row r="14" spans="1:8" ht="19.5" x14ac:dyDescent="0.25">
      <c r="A14" s="49"/>
      <c r="B14" s="70" t="s">
        <v>564</v>
      </c>
      <c r="C14" s="49" t="s">
        <v>499</v>
      </c>
      <c r="D14" s="49" t="s">
        <v>500</v>
      </c>
      <c r="E14" s="55"/>
      <c r="F14" s="55"/>
      <c r="G14" s="55"/>
      <c r="H14" s="52"/>
    </row>
    <row r="15" spans="1:8" ht="16.5" x14ac:dyDescent="0.25">
      <c r="A15" s="51">
        <v>3</v>
      </c>
      <c r="B15" s="71" t="s">
        <v>501</v>
      </c>
      <c r="C15" s="49"/>
      <c r="D15" s="49"/>
      <c r="E15" s="54">
        <v>909.9</v>
      </c>
      <c r="F15" s="54">
        <v>909.9</v>
      </c>
      <c r="G15" s="54">
        <v>909.9</v>
      </c>
      <c r="H15" s="52"/>
    </row>
    <row r="16" spans="1:8" ht="33" x14ac:dyDescent="0.25">
      <c r="A16" s="53" t="s">
        <v>349</v>
      </c>
      <c r="B16" s="70" t="s">
        <v>565</v>
      </c>
      <c r="C16" s="49" t="s">
        <v>566</v>
      </c>
      <c r="D16" s="49" t="s">
        <v>512</v>
      </c>
      <c r="E16" s="55"/>
      <c r="F16" s="55"/>
      <c r="G16" s="55"/>
      <c r="H16" s="52"/>
    </row>
    <row r="17" spans="1:8" ht="33" x14ac:dyDescent="0.25">
      <c r="A17" s="52"/>
      <c r="B17" s="70" t="s">
        <v>567</v>
      </c>
      <c r="C17" s="49" t="s">
        <v>514</v>
      </c>
      <c r="D17" s="49" t="s">
        <v>515</v>
      </c>
      <c r="E17" s="54">
        <v>0.20499999999999999</v>
      </c>
      <c r="F17" s="54">
        <v>0.20499999999999999</v>
      </c>
      <c r="G17" s="54">
        <v>0.20599999999999999</v>
      </c>
      <c r="H17" s="52"/>
    </row>
    <row r="18" spans="1:8" ht="19.5" x14ac:dyDescent="0.25">
      <c r="A18" s="52"/>
      <c r="B18" s="70" t="s">
        <v>568</v>
      </c>
      <c r="C18" s="49" t="s">
        <v>508</v>
      </c>
      <c r="D18" s="49" t="s">
        <v>506</v>
      </c>
      <c r="E18" s="54">
        <v>10408735</v>
      </c>
      <c r="F18" s="54">
        <v>10408735</v>
      </c>
      <c r="G18" s="54">
        <v>10408735</v>
      </c>
      <c r="H18" s="52"/>
    </row>
    <row r="19" spans="1:8" ht="49.5" x14ac:dyDescent="0.25">
      <c r="A19" s="53" t="s">
        <v>348</v>
      </c>
      <c r="B19" s="70" t="s">
        <v>569</v>
      </c>
      <c r="C19" s="49" t="s">
        <v>570</v>
      </c>
      <c r="D19" s="49" t="s">
        <v>512</v>
      </c>
      <c r="E19" s="54">
        <v>50721974</v>
      </c>
      <c r="F19" s="54">
        <v>50678996</v>
      </c>
      <c r="G19" s="54">
        <v>50533981</v>
      </c>
      <c r="H19" s="52"/>
    </row>
    <row r="20" spans="1:8" ht="33" x14ac:dyDescent="0.25">
      <c r="A20" s="52"/>
      <c r="B20" s="70" t="s">
        <v>571</v>
      </c>
      <c r="C20" s="49" t="s">
        <v>514</v>
      </c>
      <c r="D20" s="49" t="s">
        <v>515</v>
      </c>
      <c r="E20" s="54">
        <v>0.224</v>
      </c>
      <c r="F20" s="54">
        <v>0.245</v>
      </c>
      <c r="G20" s="54">
        <v>0.245</v>
      </c>
      <c r="H20" s="52"/>
    </row>
    <row r="21" spans="1:8" ht="19.5" x14ac:dyDescent="0.25">
      <c r="A21" s="52"/>
      <c r="B21" s="70" t="s">
        <v>572</v>
      </c>
      <c r="C21" s="49" t="s">
        <v>573</v>
      </c>
      <c r="D21" s="49" t="s">
        <v>506</v>
      </c>
      <c r="E21" s="54">
        <v>111368.87</v>
      </c>
      <c r="F21" s="54">
        <v>121809.7</v>
      </c>
      <c r="G21" s="54">
        <v>122228.93</v>
      </c>
      <c r="H21" s="52"/>
    </row>
    <row r="24" spans="1:8" ht="56.25" customHeight="1" x14ac:dyDescent="0.25">
      <c r="A24" s="695" t="s">
        <v>544</v>
      </c>
      <c r="B24" s="696"/>
      <c r="C24" s="696"/>
      <c r="D24" s="696"/>
      <c r="E24" s="696"/>
      <c r="F24" s="696"/>
      <c r="G24" s="696"/>
      <c r="H24" s="696"/>
    </row>
    <row r="25" spans="1:8" ht="25.5" x14ac:dyDescent="0.25">
      <c r="A25" s="715" t="s">
        <v>354</v>
      </c>
      <c r="B25" s="715" t="s">
        <v>13</v>
      </c>
      <c r="C25" s="716" t="s">
        <v>527</v>
      </c>
      <c r="D25" s="715" t="s">
        <v>528</v>
      </c>
      <c r="E25" s="715"/>
      <c r="F25" s="64" t="s">
        <v>528</v>
      </c>
      <c r="G25" s="64" t="s">
        <v>528</v>
      </c>
      <c r="H25" s="73"/>
    </row>
    <row r="26" spans="1:8" x14ac:dyDescent="0.25">
      <c r="A26" s="715"/>
      <c r="B26" s="715"/>
      <c r="C26" s="716"/>
      <c r="D26" s="715">
        <v>2023</v>
      </c>
      <c r="E26" s="715"/>
      <c r="F26" s="64">
        <v>2024</v>
      </c>
      <c r="G26" s="64">
        <v>2025</v>
      </c>
      <c r="H26" s="73"/>
    </row>
    <row r="27" spans="1:8" ht="25.5" x14ac:dyDescent="0.25">
      <c r="A27" s="715"/>
      <c r="B27" s="715"/>
      <c r="C27" s="716"/>
      <c r="D27" s="715" t="s">
        <v>529</v>
      </c>
      <c r="E27" s="715"/>
      <c r="F27" s="64" t="s">
        <v>530</v>
      </c>
      <c r="G27" s="64" t="s">
        <v>530</v>
      </c>
      <c r="H27" s="73"/>
    </row>
    <row r="28" spans="1:8" x14ac:dyDescent="0.25">
      <c r="A28" s="65">
        <v>1</v>
      </c>
      <c r="B28" s="65">
        <v>2</v>
      </c>
      <c r="C28" s="65">
        <v>3</v>
      </c>
      <c r="D28" s="715">
        <v>5</v>
      </c>
      <c r="E28" s="715"/>
      <c r="F28" s="64">
        <v>6</v>
      </c>
      <c r="G28" s="64">
        <v>7</v>
      </c>
      <c r="H28" s="73"/>
    </row>
    <row r="29" spans="1:8" ht="15.75" x14ac:dyDescent="0.25">
      <c r="A29" s="74" t="s">
        <v>539</v>
      </c>
      <c r="B29" s="713" t="s">
        <v>531</v>
      </c>
      <c r="C29" s="713"/>
      <c r="D29" s="713"/>
      <c r="E29" s="713"/>
      <c r="F29" s="713"/>
      <c r="G29" s="713"/>
      <c r="H29" s="713"/>
    </row>
    <row r="30" spans="1:8" ht="110.25" x14ac:dyDescent="0.25">
      <c r="A30" s="66" t="s">
        <v>522</v>
      </c>
      <c r="B30" s="67" t="s">
        <v>532</v>
      </c>
      <c r="C30" s="68" t="s">
        <v>479</v>
      </c>
      <c r="D30" s="714">
        <v>0</v>
      </c>
      <c r="E30" s="714"/>
      <c r="F30" s="68">
        <v>0</v>
      </c>
      <c r="G30" s="68">
        <v>0</v>
      </c>
      <c r="H30" s="73"/>
    </row>
    <row r="31" spans="1:8" ht="15.75" x14ac:dyDescent="0.25">
      <c r="A31" s="74" t="s">
        <v>540</v>
      </c>
      <c r="B31" s="713" t="s">
        <v>533</v>
      </c>
      <c r="C31" s="713"/>
      <c r="D31" s="713"/>
      <c r="E31" s="713"/>
      <c r="F31" s="713"/>
      <c r="G31" s="713"/>
      <c r="H31" s="713"/>
    </row>
    <row r="32" spans="1:8" ht="157.5" x14ac:dyDescent="0.25">
      <c r="A32" s="66" t="s">
        <v>524</v>
      </c>
      <c r="B32" s="67" t="s">
        <v>534</v>
      </c>
      <c r="C32" s="68" t="s">
        <v>492</v>
      </c>
      <c r="D32" s="714">
        <v>0</v>
      </c>
      <c r="E32" s="714"/>
      <c r="F32" s="68">
        <v>0</v>
      </c>
      <c r="G32" s="68">
        <v>0</v>
      </c>
      <c r="H32" s="73"/>
    </row>
    <row r="33" spans="1:8" ht="15.75" x14ac:dyDescent="0.25">
      <c r="A33" s="74" t="s">
        <v>541</v>
      </c>
      <c r="B33" s="713" t="s">
        <v>535</v>
      </c>
      <c r="C33" s="713"/>
      <c r="D33" s="713"/>
      <c r="E33" s="713"/>
      <c r="F33" s="713"/>
      <c r="G33" s="713"/>
      <c r="H33" s="713"/>
    </row>
    <row r="34" spans="1:8" ht="47.25" x14ac:dyDescent="0.25">
      <c r="A34" s="68" t="s">
        <v>349</v>
      </c>
      <c r="B34" s="67" t="s">
        <v>536</v>
      </c>
      <c r="C34" s="68" t="s">
        <v>479</v>
      </c>
      <c r="D34" s="714">
        <v>0.33800000000000002</v>
      </c>
      <c r="E34" s="714"/>
      <c r="F34" s="68">
        <v>0.33800000000000002</v>
      </c>
      <c r="G34" s="68">
        <v>0.33800000000000002</v>
      </c>
      <c r="H34" s="73"/>
    </row>
    <row r="35" spans="1:8" ht="47.25" x14ac:dyDescent="0.25">
      <c r="A35" s="68" t="s">
        <v>348</v>
      </c>
      <c r="B35" s="67" t="s">
        <v>537</v>
      </c>
      <c r="C35" s="68" t="s">
        <v>538</v>
      </c>
      <c r="D35" s="714">
        <v>2.9000000000000001E-2</v>
      </c>
      <c r="E35" s="714"/>
      <c r="F35" s="68">
        <v>2.9000000000000001E-2</v>
      </c>
      <c r="G35" s="68">
        <v>2.9000000000000001E-2</v>
      </c>
      <c r="H35" s="73"/>
    </row>
  </sheetData>
  <mergeCells count="23">
    <mergeCell ref="A1:H1"/>
    <mergeCell ref="A25:A27"/>
    <mergeCell ref="B25:B27"/>
    <mergeCell ref="C25:C27"/>
    <mergeCell ref="D25:E25"/>
    <mergeCell ref="D26:E26"/>
    <mergeCell ref="D27:E27"/>
    <mergeCell ref="G12:G13"/>
    <mergeCell ref="H12:H13"/>
    <mergeCell ref="F12:F13"/>
    <mergeCell ref="D34:E34"/>
    <mergeCell ref="D35:E35"/>
    <mergeCell ref="A12:A13"/>
    <mergeCell ref="C12:C13"/>
    <mergeCell ref="D12:D13"/>
    <mergeCell ref="E12:E13"/>
    <mergeCell ref="D28:E28"/>
    <mergeCell ref="B29:H29"/>
    <mergeCell ref="D30:E30"/>
    <mergeCell ref="B31:H31"/>
    <mergeCell ref="D32:E32"/>
    <mergeCell ref="B33:H33"/>
    <mergeCell ref="A24:H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21</vt:i4>
      </vt:variant>
    </vt:vector>
  </HeadingPairs>
  <TitlesOfParts>
    <vt:vector size="35" baseType="lpstr">
      <vt:lpstr>ОБЩАЯ</vt:lpstr>
      <vt:lpstr>январь 23г.</vt:lpstr>
      <vt:lpstr>февраль 23г.</vt:lpstr>
      <vt:lpstr>таблица 1</vt:lpstr>
      <vt:lpstr>Т2 Мероприятия вода</vt:lpstr>
      <vt:lpstr>Т3Источники финасирования вода</vt:lpstr>
      <vt:lpstr>Т5План ввода-вывода вода</vt:lpstr>
      <vt:lpstr>Т4План освоен. кап. влож. вода</vt:lpstr>
      <vt:lpstr>Т6Целевые показатели</vt:lpstr>
      <vt:lpstr>Т7Мероприятия канализация</vt:lpstr>
      <vt:lpstr>Т8Источники фин. канал.</vt:lpstr>
      <vt:lpstr>Т10План ввода-вывода канал.</vt:lpstr>
      <vt:lpstr>Т9План освоен. к. влож. канал.</vt:lpstr>
      <vt:lpstr>Т11Целевые показатели канл.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'Т3Источники финасирования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Порубай Екатерина Дмитриевна</cp:lastModifiedBy>
  <cp:lastPrinted>2023-07-25T06:58:59Z</cp:lastPrinted>
  <dcterms:created xsi:type="dcterms:W3CDTF">2015-03-01T18:38:22Z</dcterms:created>
  <dcterms:modified xsi:type="dcterms:W3CDTF">2023-07-25T07:00:50Z</dcterms:modified>
</cp:coreProperties>
</file>